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5"/>
  <workbookPr defaultThemeVersion="202300"/>
  <mc:AlternateContent xmlns:mc="http://schemas.openxmlformats.org/markup-compatibility/2006">
    <mc:Choice Requires="x15">
      <x15ac:absPath xmlns:x15ac="http://schemas.microsoft.com/office/spreadsheetml/2010/11/ac" url="S:\ReloadMods\P3R.WeaponFramework\P3R.WeaponFramework\Resources\Excel\"/>
    </mc:Choice>
  </mc:AlternateContent>
  <xr:revisionPtr revIDLastSave="0" documentId="13_ncr:1_{92194819-0B74-4E52-95B3-582EBEB7F000}" xr6:coauthVersionLast="47" xr6:coauthVersionMax="47" xr10:uidLastSave="{00000000-0000-0000-0000-000000000000}"/>
  <bookViews>
    <workbookView xWindow="-120" yWindow="-120" windowWidth="29040" windowHeight="15990" firstSheet="2" activeTab="4" xr2:uid="{F8803A28-9B24-4333-9F32-46B0A4F96AE9}"/>
  </bookViews>
  <sheets>
    <sheet name="Sheet1" sheetId="1" r:id="rId1"/>
    <sheet name="Sheet2" sheetId="2" r:id="rId2"/>
    <sheet name="WeaponsOG" sheetId="4" r:id="rId3"/>
    <sheet name="WeaponNames (2)" sheetId="7" r:id="rId4"/>
    <sheet name="Weapons" sheetId="5" r:id="rId5"/>
  </sheets>
  <definedNames>
    <definedName name="ExternalData_1" localSheetId="3" hidden="1">'WeaponNames (2)'!$A$1:$B$513</definedName>
    <definedName name="ExternalData_1" localSheetId="2" hidden="1">WeaponsOG!$A$1:$T$513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63" i="5" l="1"/>
  <c r="L263" i="5"/>
  <c r="K263" i="5"/>
  <c r="J263" i="5"/>
  <c r="I263" i="5"/>
  <c r="H263" i="5"/>
  <c r="G263" i="5"/>
  <c r="F263" i="5"/>
  <c r="E263" i="5"/>
  <c r="D263" i="5"/>
  <c r="B263" i="5"/>
  <c r="C263" i="5" s="1"/>
  <c r="A263" i="5"/>
  <c r="M262" i="5"/>
  <c r="L262" i="5"/>
  <c r="K262" i="5"/>
  <c r="J262" i="5"/>
  <c r="I262" i="5"/>
  <c r="H262" i="5"/>
  <c r="G262" i="5"/>
  <c r="F262" i="5"/>
  <c r="E262" i="5"/>
  <c r="D262" i="5"/>
  <c r="B262" i="5"/>
  <c r="C262" i="5" s="1"/>
  <c r="A262" i="5"/>
  <c r="M261" i="5"/>
  <c r="L261" i="5"/>
  <c r="K261" i="5"/>
  <c r="J261" i="5"/>
  <c r="I261" i="5"/>
  <c r="H261" i="5"/>
  <c r="G261" i="5"/>
  <c r="F261" i="5"/>
  <c r="E261" i="5"/>
  <c r="D261" i="5"/>
  <c r="B261" i="5"/>
  <c r="C261" i="5" s="1"/>
  <c r="A261" i="5"/>
  <c r="M260" i="5"/>
  <c r="L260" i="5"/>
  <c r="K260" i="5"/>
  <c r="J260" i="5"/>
  <c r="I260" i="5"/>
  <c r="H260" i="5"/>
  <c r="G260" i="5"/>
  <c r="F260" i="5"/>
  <c r="E260" i="5"/>
  <c r="D260" i="5"/>
  <c r="B260" i="5"/>
  <c r="C260" i="5" s="1"/>
  <c r="A260" i="5"/>
  <c r="M259" i="5"/>
  <c r="L259" i="5"/>
  <c r="K259" i="5"/>
  <c r="J259" i="5"/>
  <c r="I259" i="5"/>
  <c r="H259" i="5"/>
  <c r="G259" i="5"/>
  <c r="F259" i="5"/>
  <c r="E259" i="5"/>
  <c r="D259" i="5"/>
  <c r="B259" i="5"/>
  <c r="C259" i="5" s="1"/>
  <c r="A259" i="5"/>
  <c r="M2" i="5"/>
  <c r="L2" i="5"/>
  <c r="K2" i="5"/>
  <c r="J2" i="5"/>
  <c r="I2" i="5"/>
  <c r="H2" i="5"/>
  <c r="G2" i="5"/>
  <c r="F2" i="5"/>
  <c r="E2" i="5"/>
  <c r="D2" i="5"/>
  <c r="B2" i="5"/>
  <c r="C2" i="5" s="1"/>
  <c r="A2" i="5"/>
  <c r="M320" i="5"/>
  <c r="L320" i="5"/>
  <c r="K320" i="5"/>
  <c r="J320" i="5"/>
  <c r="I320" i="5"/>
  <c r="H320" i="5"/>
  <c r="G320" i="5"/>
  <c r="F320" i="5"/>
  <c r="E320" i="5"/>
  <c r="D320" i="5"/>
  <c r="B320" i="5"/>
  <c r="C320" i="5" s="1"/>
  <c r="A320" i="5"/>
  <c r="M319" i="5"/>
  <c r="L319" i="5"/>
  <c r="K319" i="5"/>
  <c r="J319" i="5"/>
  <c r="I319" i="5"/>
  <c r="H319" i="5"/>
  <c r="G319" i="5"/>
  <c r="F319" i="5"/>
  <c r="E319" i="5"/>
  <c r="D319" i="5"/>
  <c r="B319" i="5"/>
  <c r="C319" i="5" s="1"/>
  <c r="A319" i="5"/>
  <c r="M318" i="5"/>
  <c r="L318" i="5"/>
  <c r="K318" i="5"/>
  <c r="J318" i="5"/>
  <c r="I318" i="5"/>
  <c r="H318" i="5"/>
  <c r="G318" i="5"/>
  <c r="F318" i="5"/>
  <c r="E318" i="5"/>
  <c r="D318" i="5"/>
  <c r="B318" i="5"/>
  <c r="C318" i="5" s="1"/>
  <c r="A318" i="5"/>
  <c r="M317" i="5"/>
  <c r="L317" i="5"/>
  <c r="K317" i="5"/>
  <c r="J317" i="5"/>
  <c r="I317" i="5"/>
  <c r="H317" i="5"/>
  <c r="G317" i="5"/>
  <c r="F317" i="5"/>
  <c r="E317" i="5"/>
  <c r="D317" i="5"/>
  <c r="B317" i="5"/>
  <c r="C317" i="5" s="1"/>
  <c r="A317" i="5"/>
  <c r="M32" i="5"/>
  <c r="L32" i="5"/>
  <c r="K32" i="5"/>
  <c r="J32" i="5"/>
  <c r="I32" i="5"/>
  <c r="H32" i="5"/>
  <c r="G32" i="5"/>
  <c r="F32" i="5"/>
  <c r="E32" i="5"/>
  <c r="D32" i="5"/>
  <c r="B32" i="5"/>
  <c r="C32" i="5" s="1"/>
  <c r="A32" i="5"/>
  <c r="M31" i="5"/>
  <c r="L31" i="5"/>
  <c r="K31" i="5"/>
  <c r="J31" i="5"/>
  <c r="I31" i="5"/>
  <c r="H31" i="5"/>
  <c r="G31" i="5"/>
  <c r="F31" i="5"/>
  <c r="E31" i="5"/>
  <c r="D31" i="5"/>
  <c r="B31" i="5"/>
  <c r="C31" i="5" s="1"/>
  <c r="A31" i="5"/>
  <c r="M30" i="5"/>
  <c r="L30" i="5"/>
  <c r="K30" i="5"/>
  <c r="J30" i="5"/>
  <c r="I30" i="5"/>
  <c r="H30" i="5"/>
  <c r="G30" i="5"/>
  <c r="F30" i="5"/>
  <c r="E30" i="5"/>
  <c r="D30" i="5"/>
  <c r="B30" i="5"/>
  <c r="C30" i="5" s="1"/>
  <c r="A30" i="5"/>
  <c r="M316" i="5"/>
  <c r="L316" i="5"/>
  <c r="K316" i="5"/>
  <c r="J316" i="5"/>
  <c r="I316" i="5"/>
  <c r="H316" i="5"/>
  <c r="G316" i="5"/>
  <c r="F316" i="5"/>
  <c r="E316" i="5"/>
  <c r="D316" i="5"/>
  <c r="B316" i="5"/>
  <c r="C316" i="5" s="1"/>
  <c r="A316" i="5"/>
  <c r="M315" i="5"/>
  <c r="L315" i="5"/>
  <c r="K315" i="5"/>
  <c r="J315" i="5"/>
  <c r="I315" i="5"/>
  <c r="H315" i="5"/>
  <c r="G315" i="5"/>
  <c r="F315" i="5"/>
  <c r="E315" i="5"/>
  <c r="D315" i="5"/>
  <c r="B315" i="5"/>
  <c r="C315" i="5" s="1"/>
  <c r="A315" i="5"/>
  <c r="M314" i="5"/>
  <c r="L314" i="5"/>
  <c r="K314" i="5"/>
  <c r="J314" i="5"/>
  <c r="I314" i="5"/>
  <c r="H314" i="5"/>
  <c r="G314" i="5"/>
  <c r="F314" i="5"/>
  <c r="E314" i="5"/>
  <c r="D314" i="5"/>
  <c r="B314" i="5"/>
  <c r="C314" i="5" s="1"/>
  <c r="A314" i="5"/>
  <c r="M313" i="5"/>
  <c r="L313" i="5"/>
  <c r="K313" i="5"/>
  <c r="J313" i="5"/>
  <c r="I313" i="5"/>
  <c r="H313" i="5"/>
  <c r="G313" i="5"/>
  <c r="F313" i="5"/>
  <c r="E313" i="5"/>
  <c r="D313" i="5"/>
  <c r="B313" i="5"/>
  <c r="C313" i="5" s="1"/>
  <c r="A313" i="5"/>
  <c r="M312" i="5"/>
  <c r="L312" i="5"/>
  <c r="K312" i="5"/>
  <c r="J312" i="5"/>
  <c r="I312" i="5"/>
  <c r="H312" i="5"/>
  <c r="G312" i="5"/>
  <c r="F312" i="5"/>
  <c r="E312" i="5"/>
  <c r="D312" i="5"/>
  <c r="B312" i="5"/>
  <c r="C312" i="5" s="1"/>
  <c r="A312" i="5"/>
  <c r="M311" i="5"/>
  <c r="L311" i="5"/>
  <c r="K311" i="5"/>
  <c r="J311" i="5"/>
  <c r="I311" i="5"/>
  <c r="H311" i="5"/>
  <c r="G311" i="5"/>
  <c r="F311" i="5"/>
  <c r="E311" i="5"/>
  <c r="D311" i="5"/>
  <c r="B311" i="5"/>
  <c r="C311" i="5" s="1"/>
  <c r="A311" i="5"/>
  <c r="M310" i="5"/>
  <c r="L310" i="5"/>
  <c r="K310" i="5"/>
  <c r="J310" i="5"/>
  <c r="I310" i="5"/>
  <c r="H310" i="5"/>
  <c r="G310" i="5"/>
  <c r="F310" i="5"/>
  <c r="E310" i="5"/>
  <c r="D310" i="5"/>
  <c r="B310" i="5"/>
  <c r="C310" i="5" s="1"/>
  <c r="A310" i="5"/>
  <c r="M309" i="5"/>
  <c r="L309" i="5"/>
  <c r="K309" i="5"/>
  <c r="J309" i="5"/>
  <c r="I309" i="5"/>
  <c r="H309" i="5"/>
  <c r="G309" i="5"/>
  <c r="F309" i="5"/>
  <c r="E309" i="5"/>
  <c r="D309" i="5"/>
  <c r="B309" i="5"/>
  <c r="C309" i="5" s="1"/>
  <c r="A309" i="5"/>
  <c r="M308" i="5"/>
  <c r="L308" i="5"/>
  <c r="K308" i="5"/>
  <c r="J308" i="5"/>
  <c r="I308" i="5"/>
  <c r="H308" i="5"/>
  <c r="G308" i="5"/>
  <c r="F308" i="5"/>
  <c r="E308" i="5"/>
  <c r="D308" i="5"/>
  <c r="B308" i="5"/>
  <c r="C308" i="5" s="1"/>
  <c r="A308" i="5"/>
  <c r="M307" i="5"/>
  <c r="L307" i="5"/>
  <c r="K307" i="5"/>
  <c r="J307" i="5"/>
  <c r="I307" i="5"/>
  <c r="H307" i="5"/>
  <c r="G307" i="5"/>
  <c r="F307" i="5"/>
  <c r="E307" i="5"/>
  <c r="D307" i="5"/>
  <c r="B307" i="5"/>
  <c r="C307" i="5" s="1"/>
  <c r="A307" i="5"/>
  <c r="M306" i="5"/>
  <c r="L306" i="5"/>
  <c r="K306" i="5"/>
  <c r="J306" i="5"/>
  <c r="I306" i="5"/>
  <c r="H306" i="5"/>
  <c r="G306" i="5"/>
  <c r="F306" i="5"/>
  <c r="E306" i="5"/>
  <c r="D306" i="5"/>
  <c r="B306" i="5"/>
  <c r="C306" i="5" s="1"/>
  <c r="A306" i="5"/>
  <c r="M305" i="5"/>
  <c r="L305" i="5"/>
  <c r="K305" i="5"/>
  <c r="J305" i="5"/>
  <c r="I305" i="5"/>
  <c r="H305" i="5"/>
  <c r="G305" i="5"/>
  <c r="F305" i="5"/>
  <c r="E305" i="5"/>
  <c r="D305" i="5"/>
  <c r="B305" i="5"/>
  <c r="C305" i="5" s="1"/>
  <c r="A305" i="5"/>
  <c r="M304" i="5"/>
  <c r="L304" i="5"/>
  <c r="K304" i="5"/>
  <c r="J304" i="5"/>
  <c r="I304" i="5"/>
  <c r="H304" i="5"/>
  <c r="G304" i="5"/>
  <c r="F304" i="5"/>
  <c r="E304" i="5"/>
  <c r="D304" i="5"/>
  <c r="B304" i="5"/>
  <c r="C304" i="5" s="1"/>
  <c r="A304" i="5"/>
  <c r="M303" i="5"/>
  <c r="L303" i="5"/>
  <c r="K303" i="5"/>
  <c r="J303" i="5"/>
  <c r="I303" i="5"/>
  <c r="H303" i="5"/>
  <c r="G303" i="5"/>
  <c r="F303" i="5"/>
  <c r="E303" i="5"/>
  <c r="D303" i="5"/>
  <c r="B303" i="5"/>
  <c r="C303" i="5" s="1"/>
  <c r="A303" i="5"/>
  <c r="M302" i="5"/>
  <c r="L302" i="5"/>
  <c r="K302" i="5"/>
  <c r="J302" i="5"/>
  <c r="I302" i="5"/>
  <c r="H302" i="5"/>
  <c r="G302" i="5"/>
  <c r="F302" i="5"/>
  <c r="E302" i="5"/>
  <c r="D302" i="5"/>
  <c r="B302" i="5"/>
  <c r="C302" i="5" s="1"/>
  <c r="A302" i="5"/>
  <c r="M301" i="5"/>
  <c r="L301" i="5"/>
  <c r="K301" i="5"/>
  <c r="J301" i="5"/>
  <c r="I301" i="5"/>
  <c r="H301" i="5"/>
  <c r="G301" i="5"/>
  <c r="F301" i="5"/>
  <c r="E301" i="5"/>
  <c r="D301" i="5"/>
  <c r="B301" i="5"/>
  <c r="C301" i="5" s="1"/>
  <c r="A301" i="5"/>
  <c r="M300" i="5"/>
  <c r="L300" i="5"/>
  <c r="K300" i="5"/>
  <c r="J300" i="5"/>
  <c r="I300" i="5"/>
  <c r="H300" i="5"/>
  <c r="G300" i="5"/>
  <c r="F300" i="5"/>
  <c r="E300" i="5"/>
  <c r="D300" i="5"/>
  <c r="B300" i="5"/>
  <c r="C300" i="5" s="1"/>
  <c r="A300" i="5"/>
  <c r="M293" i="5"/>
  <c r="L293" i="5"/>
  <c r="K293" i="5"/>
  <c r="J293" i="5"/>
  <c r="I293" i="5"/>
  <c r="H293" i="5"/>
  <c r="G293" i="5"/>
  <c r="F293" i="5"/>
  <c r="E293" i="5"/>
  <c r="D293" i="5"/>
  <c r="B293" i="5"/>
  <c r="C293" i="5" s="1"/>
  <c r="A293" i="5"/>
  <c r="M292" i="5"/>
  <c r="L292" i="5"/>
  <c r="K292" i="5"/>
  <c r="J292" i="5"/>
  <c r="I292" i="5"/>
  <c r="H292" i="5"/>
  <c r="G292" i="5"/>
  <c r="F292" i="5"/>
  <c r="E292" i="5"/>
  <c r="D292" i="5"/>
  <c r="B292" i="5"/>
  <c r="C292" i="5" s="1"/>
  <c r="A292" i="5"/>
  <c r="M291" i="5"/>
  <c r="L291" i="5"/>
  <c r="K291" i="5"/>
  <c r="J291" i="5"/>
  <c r="I291" i="5"/>
  <c r="H291" i="5"/>
  <c r="G291" i="5"/>
  <c r="F291" i="5"/>
  <c r="E291" i="5"/>
  <c r="D291" i="5"/>
  <c r="B291" i="5"/>
  <c r="C291" i="5" s="1"/>
  <c r="A291" i="5"/>
  <c r="M290" i="5"/>
  <c r="L290" i="5"/>
  <c r="K290" i="5"/>
  <c r="J290" i="5"/>
  <c r="I290" i="5"/>
  <c r="H290" i="5"/>
  <c r="G290" i="5"/>
  <c r="F290" i="5"/>
  <c r="E290" i="5"/>
  <c r="D290" i="5"/>
  <c r="B290" i="5"/>
  <c r="C290" i="5" s="1"/>
  <c r="A290" i="5"/>
  <c r="M289" i="5"/>
  <c r="L289" i="5"/>
  <c r="K289" i="5"/>
  <c r="J289" i="5"/>
  <c r="I289" i="5"/>
  <c r="H289" i="5"/>
  <c r="G289" i="5"/>
  <c r="F289" i="5"/>
  <c r="E289" i="5"/>
  <c r="D289" i="5"/>
  <c r="B289" i="5"/>
  <c r="C289" i="5" s="1"/>
  <c r="A289" i="5"/>
  <c r="M288" i="5"/>
  <c r="L288" i="5"/>
  <c r="K288" i="5"/>
  <c r="J288" i="5"/>
  <c r="I288" i="5"/>
  <c r="H288" i="5"/>
  <c r="G288" i="5"/>
  <c r="F288" i="5"/>
  <c r="E288" i="5"/>
  <c r="D288" i="5"/>
  <c r="B288" i="5"/>
  <c r="C288" i="5" s="1"/>
  <c r="A288" i="5"/>
  <c r="M287" i="5"/>
  <c r="L287" i="5"/>
  <c r="K287" i="5"/>
  <c r="J287" i="5"/>
  <c r="I287" i="5"/>
  <c r="H287" i="5"/>
  <c r="G287" i="5"/>
  <c r="F287" i="5"/>
  <c r="E287" i="5"/>
  <c r="D287" i="5"/>
  <c r="B287" i="5"/>
  <c r="C287" i="5" s="1"/>
  <c r="A287" i="5"/>
  <c r="M286" i="5"/>
  <c r="L286" i="5"/>
  <c r="K286" i="5"/>
  <c r="J286" i="5"/>
  <c r="I286" i="5"/>
  <c r="H286" i="5"/>
  <c r="G286" i="5"/>
  <c r="F286" i="5"/>
  <c r="E286" i="5"/>
  <c r="D286" i="5"/>
  <c r="B286" i="5"/>
  <c r="C286" i="5" s="1"/>
  <c r="A286" i="5"/>
  <c r="M478" i="5"/>
  <c r="L478" i="5"/>
  <c r="K478" i="5"/>
  <c r="J478" i="5"/>
  <c r="I478" i="5"/>
  <c r="H478" i="5"/>
  <c r="G478" i="5"/>
  <c r="F478" i="5"/>
  <c r="E478" i="5"/>
  <c r="D478" i="5"/>
  <c r="B478" i="5"/>
  <c r="C478" i="5" s="1"/>
  <c r="A478" i="5"/>
  <c r="M29" i="5"/>
  <c r="L29" i="5"/>
  <c r="K29" i="5"/>
  <c r="J29" i="5"/>
  <c r="I29" i="5"/>
  <c r="H29" i="5"/>
  <c r="G29" i="5"/>
  <c r="F29" i="5"/>
  <c r="E29" i="5"/>
  <c r="D29" i="5"/>
  <c r="B29" i="5"/>
  <c r="C29" i="5" s="1"/>
  <c r="A29" i="5"/>
  <c r="M285" i="5"/>
  <c r="L285" i="5"/>
  <c r="K285" i="5"/>
  <c r="J285" i="5"/>
  <c r="I285" i="5"/>
  <c r="H285" i="5"/>
  <c r="G285" i="5"/>
  <c r="F285" i="5"/>
  <c r="E285" i="5"/>
  <c r="D285" i="5"/>
  <c r="B285" i="5"/>
  <c r="C285" i="5" s="1"/>
  <c r="A285" i="5"/>
  <c r="M284" i="5"/>
  <c r="L284" i="5"/>
  <c r="K284" i="5"/>
  <c r="J284" i="5"/>
  <c r="I284" i="5"/>
  <c r="H284" i="5"/>
  <c r="G284" i="5"/>
  <c r="F284" i="5"/>
  <c r="E284" i="5"/>
  <c r="D284" i="5"/>
  <c r="B284" i="5"/>
  <c r="C284" i="5" s="1"/>
  <c r="A284" i="5"/>
  <c r="M283" i="5"/>
  <c r="L283" i="5"/>
  <c r="K283" i="5"/>
  <c r="J283" i="5"/>
  <c r="I283" i="5"/>
  <c r="H283" i="5"/>
  <c r="G283" i="5"/>
  <c r="F283" i="5"/>
  <c r="E283" i="5"/>
  <c r="D283" i="5"/>
  <c r="B283" i="5"/>
  <c r="C283" i="5" s="1"/>
  <c r="A283" i="5"/>
  <c r="M282" i="5"/>
  <c r="L282" i="5"/>
  <c r="K282" i="5"/>
  <c r="J282" i="5"/>
  <c r="I282" i="5"/>
  <c r="H282" i="5"/>
  <c r="G282" i="5"/>
  <c r="F282" i="5"/>
  <c r="E282" i="5"/>
  <c r="D282" i="5"/>
  <c r="B282" i="5"/>
  <c r="C282" i="5" s="1"/>
  <c r="A282" i="5"/>
  <c r="M281" i="5"/>
  <c r="L281" i="5"/>
  <c r="K281" i="5"/>
  <c r="J281" i="5"/>
  <c r="I281" i="5"/>
  <c r="H281" i="5"/>
  <c r="G281" i="5"/>
  <c r="F281" i="5"/>
  <c r="E281" i="5"/>
  <c r="D281" i="5"/>
  <c r="B281" i="5"/>
  <c r="C281" i="5" s="1"/>
  <c r="A281" i="5"/>
  <c r="M280" i="5"/>
  <c r="L280" i="5"/>
  <c r="K280" i="5"/>
  <c r="J280" i="5"/>
  <c r="I280" i="5"/>
  <c r="H280" i="5"/>
  <c r="G280" i="5"/>
  <c r="F280" i="5"/>
  <c r="E280" i="5"/>
  <c r="D280" i="5"/>
  <c r="B280" i="5"/>
  <c r="C280" i="5" s="1"/>
  <c r="A280" i="5"/>
  <c r="M279" i="5"/>
  <c r="L279" i="5"/>
  <c r="K279" i="5"/>
  <c r="J279" i="5"/>
  <c r="I279" i="5"/>
  <c r="H279" i="5"/>
  <c r="G279" i="5"/>
  <c r="F279" i="5"/>
  <c r="E279" i="5"/>
  <c r="D279" i="5"/>
  <c r="B279" i="5"/>
  <c r="C279" i="5" s="1"/>
  <c r="A279" i="5"/>
  <c r="M278" i="5"/>
  <c r="L278" i="5"/>
  <c r="K278" i="5"/>
  <c r="J278" i="5"/>
  <c r="I278" i="5"/>
  <c r="H278" i="5"/>
  <c r="G278" i="5"/>
  <c r="F278" i="5"/>
  <c r="E278" i="5"/>
  <c r="D278" i="5"/>
  <c r="B278" i="5"/>
  <c r="C278" i="5" s="1"/>
  <c r="A278" i="5"/>
  <c r="M277" i="5"/>
  <c r="L277" i="5"/>
  <c r="K277" i="5"/>
  <c r="J277" i="5"/>
  <c r="I277" i="5"/>
  <c r="H277" i="5"/>
  <c r="G277" i="5"/>
  <c r="F277" i="5"/>
  <c r="E277" i="5"/>
  <c r="D277" i="5"/>
  <c r="B277" i="5"/>
  <c r="C277" i="5" s="1"/>
  <c r="A277" i="5"/>
  <c r="M276" i="5"/>
  <c r="L276" i="5"/>
  <c r="K276" i="5"/>
  <c r="J276" i="5"/>
  <c r="I276" i="5"/>
  <c r="H276" i="5"/>
  <c r="G276" i="5"/>
  <c r="F276" i="5"/>
  <c r="E276" i="5"/>
  <c r="D276" i="5"/>
  <c r="B276" i="5"/>
  <c r="C276" i="5" s="1"/>
  <c r="A276" i="5"/>
  <c r="M275" i="5"/>
  <c r="L275" i="5"/>
  <c r="K275" i="5"/>
  <c r="J275" i="5"/>
  <c r="I275" i="5"/>
  <c r="H275" i="5"/>
  <c r="G275" i="5"/>
  <c r="F275" i="5"/>
  <c r="E275" i="5"/>
  <c r="D275" i="5"/>
  <c r="B275" i="5"/>
  <c r="C275" i="5" s="1"/>
  <c r="A275" i="5"/>
  <c r="M274" i="5"/>
  <c r="L274" i="5"/>
  <c r="K274" i="5"/>
  <c r="J274" i="5"/>
  <c r="I274" i="5"/>
  <c r="H274" i="5"/>
  <c r="G274" i="5"/>
  <c r="F274" i="5"/>
  <c r="E274" i="5"/>
  <c r="D274" i="5"/>
  <c r="B274" i="5"/>
  <c r="C274" i="5" s="1"/>
  <c r="A274" i="5"/>
  <c r="M273" i="5"/>
  <c r="L273" i="5"/>
  <c r="K273" i="5"/>
  <c r="J273" i="5"/>
  <c r="I273" i="5"/>
  <c r="H273" i="5"/>
  <c r="G273" i="5"/>
  <c r="F273" i="5"/>
  <c r="E273" i="5"/>
  <c r="D273" i="5"/>
  <c r="B273" i="5"/>
  <c r="C273" i="5" s="1"/>
  <c r="A273" i="5"/>
  <c r="M272" i="5"/>
  <c r="L272" i="5"/>
  <c r="K272" i="5"/>
  <c r="J272" i="5"/>
  <c r="I272" i="5"/>
  <c r="H272" i="5"/>
  <c r="G272" i="5"/>
  <c r="F272" i="5"/>
  <c r="E272" i="5"/>
  <c r="D272" i="5"/>
  <c r="B272" i="5"/>
  <c r="C272" i="5" s="1"/>
  <c r="A272" i="5"/>
  <c r="M271" i="5"/>
  <c r="L271" i="5"/>
  <c r="K271" i="5"/>
  <c r="J271" i="5"/>
  <c r="I271" i="5"/>
  <c r="H271" i="5"/>
  <c r="G271" i="5"/>
  <c r="F271" i="5"/>
  <c r="E271" i="5"/>
  <c r="D271" i="5"/>
  <c r="B271" i="5"/>
  <c r="C271" i="5" s="1"/>
  <c r="A271" i="5"/>
  <c r="M270" i="5"/>
  <c r="L270" i="5"/>
  <c r="K270" i="5"/>
  <c r="J270" i="5"/>
  <c r="I270" i="5"/>
  <c r="H270" i="5"/>
  <c r="G270" i="5"/>
  <c r="F270" i="5"/>
  <c r="E270" i="5"/>
  <c r="D270" i="5"/>
  <c r="B270" i="5"/>
  <c r="C270" i="5" s="1"/>
  <c r="A270" i="5"/>
  <c r="M345" i="5"/>
  <c r="L345" i="5"/>
  <c r="K345" i="5"/>
  <c r="J345" i="5"/>
  <c r="I345" i="5"/>
  <c r="H345" i="5"/>
  <c r="G345" i="5"/>
  <c r="F345" i="5"/>
  <c r="E345" i="5"/>
  <c r="D345" i="5"/>
  <c r="B345" i="5"/>
  <c r="C345" i="5" s="1"/>
  <c r="A345" i="5"/>
  <c r="M28" i="5"/>
  <c r="L28" i="5"/>
  <c r="K28" i="5"/>
  <c r="J28" i="5"/>
  <c r="I28" i="5"/>
  <c r="H28" i="5"/>
  <c r="G28" i="5"/>
  <c r="F28" i="5"/>
  <c r="E28" i="5"/>
  <c r="D28" i="5"/>
  <c r="B28" i="5"/>
  <c r="C28" i="5" s="1"/>
  <c r="A28" i="5"/>
  <c r="M27" i="5"/>
  <c r="L27" i="5"/>
  <c r="K27" i="5"/>
  <c r="J27" i="5"/>
  <c r="I27" i="5"/>
  <c r="H27" i="5"/>
  <c r="G27" i="5"/>
  <c r="F27" i="5"/>
  <c r="E27" i="5"/>
  <c r="D27" i="5"/>
  <c r="B27" i="5"/>
  <c r="C27" i="5" s="1"/>
  <c r="A27" i="5"/>
  <c r="M344" i="5"/>
  <c r="L344" i="5"/>
  <c r="K344" i="5"/>
  <c r="J344" i="5"/>
  <c r="I344" i="5"/>
  <c r="H344" i="5"/>
  <c r="G344" i="5"/>
  <c r="F344" i="5"/>
  <c r="E344" i="5"/>
  <c r="D344" i="5"/>
  <c r="B344" i="5"/>
  <c r="C344" i="5" s="1"/>
  <c r="A344" i="5"/>
  <c r="M343" i="5"/>
  <c r="L343" i="5"/>
  <c r="K343" i="5"/>
  <c r="J343" i="5"/>
  <c r="I343" i="5"/>
  <c r="H343" i="5"/>
  <c r="G343" i="5"/>
  <c r="F343" i="5"/>
  <c r="E343" i="5"/>
  <c r="D343" i="5"/>
  <c r="B343" i="5"/>
  <c r="C343" i="5" s="1"/>
  <c r="A343" i="5"/>
  <c r="M342" i="5"/>
  <c r="L342" i="5"/>
  <c r="K342" i="5"/>
  <c r="J342" i="5"/>
  <c r="I342" i="5"/>
  <c r="H342" i="5"/>
  <c r="G342" i="5"/>
  <c r="F342" i="5"/>
  <c r="E342" i="5"/>
  <c r="D342" i="5"/>
  <c r="B342" i="5"/>
  <c r="C342" i="5" s="1"/>
  <c r="A342" i="5"/>
  <c r="M341" i="5"/>
  <c r="L341" i="5"/>
  <c r="K341" i="5"/>
  <c r="J341" i="5"/>
  <c r="I341" i="5"/>
  <c r="H341" i="5"/>
  <c r="G341" i="5"/>
  <c r="F341" i="5"/>
  <c r="E341" i="5"/>
  <c r="D341" i="5"/>
  <c r="B341" i="5"/>
  <c r="C341" i="5" s="1"/>
  <c r="A341" i="5"/>
  <c r="M340" i="5"/>
  <c r="L340" i="5"/>
  <c r="K340" i="5"/>
  <c r="J340" i="5"/>
  <c r="I340" i="5"/>
  <c r="H340" i="5"/>
  <c r="G340" i="5"/>
  <c r="F340" i="5"/>
  <c r="E340" i="5"/>
  <c r="D340" i="5"/>
  <c r="B340" i="5"/>
  <c r="C340" i="5" s="1"/>
  <c r="A340" i="5"/>
  <c r="M339" i="5"/>
  <c r="L339" i="5"/>
  <c r="K339" i="5"/>
  <c r="J339" i="5"/>
  <c r="I339" i="5"/>
  <c r="H339" i="5"/>
  <c r="G339" i="5"/>
  <c r="F339" i="5"/>
  <c r="E339" i="5"/>
  <c r="D339" i="5"/>
  <c r="B339" i="5"/>
  <c r="C339" i="5" s="1"/>
  <c r="A339" i="5"/>
  <c r="M338" i="5"/>
  <c r="L338" i="5"/>
  <c r="K338" i="5"/>
  <c r="J338" i="5"/>
  <c r="I338" i="5"/>
  <c r="H338" i="5"/>
  <c r="G338" i="5"/>
  <c r="F338" i="5"/>
  <c r="E338" i="5"/>
  <c r="D338" i="5"/>
  <c r="B338" i="5"/>
  <c r="C338" i="5" s="1"/>
  <c r="A338" i="5"/>
  <c r="M337" i="5"/>
  <c r="L337" i="5"/>
  <c r="K337" i="5"/>
  <c r="J337" i="5"/>
  <c r="I337" i="5"/>
  <c r="H337" i="5"/>
  <c r="G337" i="5"/>
  <c r="F337" i="5"/>
  <c r="E337" i="5"/>
  <c r="D337" i="5"/>
  <c r="B337" i="5"/>
  <c r="C337" i="5" s="1"/>
  <c r="A337" i="5"/>
  <c r="M336" i="5"/>
  <c r="L336" i="5"/>
  <c r="K336" i="5"/>
  <c r="J336" i="5"/>
  <c r="I336" i="5"/>
  <c r="H336" i="5"/>
  <c r="G336" i="5"/>
  <c r="F336" i="5"/>
  <c r="E336" i="5"/>
  <c r="D336" i="5"/>
  <c r="B336" i="5"/>
  <c r="C336" i="5" s="1"/>
  <c r="A336" i="5"/>
  <c r="M334" i="5"/>
  <c r="L334" i="5"/>
  <c r="K334" i="5"/>
  <c r="J334" i="5"/>
  <c r="I334" i="5"/>
  <c r="H334" i="5"/>
  <c r="G334" i="5"/>
  <c r="F334" i="5"/>
  <c r="E334" i="5"/>
  <c r="D334" i="5"/>
  <c r="B334" i="5"/>
  <c r="C334" i="5" s="1"/>
  <c r="A334" i="5"/>
  <c r="M333" i="5"/>
  <c r="L333" i="5"/>
  <c r="K333" i="5"/>
  <c r="J333" i="5"/>
  <c r="I333" i="5"/>
  <c r="H333" i="5"/>
  <c r="G333" i="5"/>
  <c r="F333" i="5"/>
  <c r="E333" i="5"/>
  <c r="D333" i="5"/>
  <c r="B333" i="5"/>
  <c r="C333" i="5" s="1"/>
  <c r="A333" i="5"/>
  <c r="M332" i="5"/>
  <c r="L332" i="5"/>
  <c r="K332" i="5"/>
  <c r="J332" i="5"/>
  <c r="I332" i="5"/>
  <c r="H332" i="5"/>
  <c r="G332" i="5"/>
  <c r="F332" i="5"/>
  <c r="E332" i="5"/>
  <c r="D332" i="5"/>
  <c r="B332" i="5"/>
  <c r="C332" i="5" s="1"/>
  <c r="A332" i="5"/>
  <c r="M331" i="5"/>
  <c r="L331" i="5"/>
  <c r="K331" i="5"/>
  <c r="J331" i="5"/>
  <c r="I331" i="5"/>
  <c r="H331" i="5"/>
  <c r="G331" i="5"/>
  <c r="F331" i="5"/>
  <c r="E331" i="5"/>
  <c r="D331" i="5"/>
  <c r="B331" i="5"/>
  <c r="C331" i="5" s="1"/>
  <c r="A331" i="5"/>
  <c r="M330" i="5"/>
  <c r="L330" i="5"/>
  <c r="K330" i="5"/>
  <c r="J330" i="5"/>
  <c r="I330" i="5"/>
  <c r="H330" i="5"/>
  <c r="G330" i="5"/>
  <c r="F330" i="5"/>
  <c r="E330" i="5"/>
  <c r="D330" i="5"/>
  <c r="B330" i="5"/>
  <c r="C330" i="5" s="1"/>
  <c r="A330" i="5"/>
  <c r="M329" i="5"/>
  <c r="L329" i="5"/>
  <c r="K329" i="5"/>
  <c r="J329" i="5"/>
  <c r="I329" i="5"/>
  <c r="H329" i="5"/>
  <c r="G329" i="5"/>
  <c r="F329" i="5"/>
  <c r="E329" i="5"/>
  <c r="D329" i="5"/>
  <c r="B329" i="5"/>
  <c r="C329" i="5" s="1"/>
  <c r="A329" i="5"/>
  <c r="M328" i="5"/>
  <c r="L328" i="5"/>
  <c r="K328" i="5"/>
  <c r="J328" i="5"/>
  <c r="I328" i="5"/>
  <c r="H328" i="5"/>
  <c r="G328" i="5"/>
  <c r="F328" i="5"/>
  <c r="E328" i="5"/>
  <c r="D328" i="5"/>
  <c r="B328" i="5"/>
  <c r="C328" i="5" s="1"/>
  <c r="A328" i="5"/>
  <c r="M327" i="5"/>
  <c r="L327" i="5"/>
  <c r="K327" i="5"/>
  <c r="J327" i="5"/>
  <c r="I327" i="5"/>
  <c r="H327" i="5"/>
  <c r="G327" i="5"/>
  <c r="F327" i="5"/>
  <c r="E327" i="5"/>
  <c r="D327" i="5"/>
  <c r="B327" i="5"/>
  <c r="C327" i="5" s="1"/>
  <c r="A327" i="5"/>
  <c r="M326" i="5"/>
  <c r="L326" i="5"/>
  <c r="K326" i="5"/>
  <c r="J326" i="5"/>
  <c r="I326" i="5"/>
  <c r="H326" i="5"/>
  <c r="G326" i="5"/>
  <c r="F326" i="5"/>
  <c r="E326" i="5"/>
  <c r="D326" i="5"/>
  <c r="B326" i="5"/>
  <c r="C326" i="5" s="1"/>
  <c r="A326" i="5"/>
  <c r="M325" i="5"/>
  <c r="L325" i="5"/>
  <c r="K325" i="5"/>
  <c r="J325" i="5"/>
  <c r="I325" i="5"/>
  <c r="H325" i="5"/>
  <c r="G325" i="5"/>
  <c r="F325" i="5"/>
  <c r="E325" i="5"/>
  <c r="D325" i="5"/>
  <c r="B325" i="5"/>
  <c r="C325" i="5" s="1"/>
  <c r="A325" i="5"/>
  <c r="M324" i="5"/>
  <c r="L324" i="5"/>
  <c r="K324" i="5"/>
  <c r="J324" i="5"/>
  <c r="I324" i="5"/>
  <c r="H324" i="5"/>
  <c r="G324" i="5"/>
  <c r="F324" i="5"/>
  <c r="E324" i="5"/>
  <c r="D324" i="5"/>
  <c r="B324" i="5"/>
  <c r="C324" i="5" s="1"/>
  <c r="A324" i="5"/>
  <c r="M323" i="5"/>
  <c r="L323" i="5"/>
  <c r="K323" i="5"/>
  <c r="J323" i="5"/>
  <c r="I323" i="5"/>
  <c r="H323" i="5"/>
  <c r="G323" i="5"/>
  <c r="F323" i="5"/>
  <c r="E323" i="5"/>
  <c r="D323" i="5"/>
  <c r="B323" i="5"/>
  <c r="C323" i="5" s="1"/>
  <c r="A323" i="5"/>
  <c r="M322" i="5"/>
  <c r="L322" i="5"/>
  <c r="K322" i="5"/>
  <c r="J322" i="5"/>
  <c r="I322" i="5"/>
  <c r="H322" i="5"/>
  <c r="G322" i="5"/>
  <c r="F322" i="5"/>
  <c r="E322" i="5"/>
  <c r="D322" i="5"/>
  <c r="B322" i="5"/>
  <c r="C322" i="5" s="1"/>
  <c r="A322" i="5"/>
  <c r="M26" i="5"/>
  <c r="L26" i="5"/>
  <c r="K26" i="5"/>
  <c r="J26" i="5"/>
  <c r="I26" i="5"/>
  <c r="H26" i="5"/>
  <c r="G26" i="5"/>
  <c r="F26" i="5"/>
  <c r="E26" i="5"/>
  <c r="D26" i="5"/>
  <c r="B26" i="5"/>
  <c r="C26" i="5" s="1"/>
  <c r="A26" i="5"/>
  <c r="M513" i="5"/>
  <c r="L513" i="5"/>
  <c r="K513" i="5"/>
  <c r="J513" i="5"/>
  <c r="I513" i="5"/>
  <c r="H513" i="5"/>
  <c r="G513" i="5"/>
  <c r="F513" i="5"/>
  <c r="E513" i="5"/>
  <c r="D513" i="5"/>
  <c r="B513" i="5"/>
  <c r="C513" i="5" s="1"/>
  <c r="A513" i="5"/>
  <c r="M375" i="5"/>
  <c r="L375" i="5"/>
  <c r="K375" i="5"/>
  <c r="J375" i="5"/>
  <c r="I375" i="5"/>
  <c r="H375" i="5"/>
  <c r="G375" i="5"/>
  <c r="F375" i="5"/>
  <c r="E375" i="5"/>
  <c r="D375" i="5"/>
  <c r="B375" i="5"/>
  <c r="C375" i="5" s="1"/>
  <c r="A375" i="5"/>
  <c r="M512" i="5"/>
  <c r="L512" i="5"/>
  <c r="K512" i="5"/>
  <c r="J512" i="5"/>
  <c r="I512" i="5"/>
  <c r="H512" i="5"/>
  <c r="G512" i="5"/>
  <c r="F512" i="5"/>
  <c r="E512" i="5"/>
  <c r="D512" i="5"/>
  <c r="B512" i="5"/>
  <c r="C512" i="5" s="1"/>
  <c r="A512" i="5"/>
  <c r="M374" i="5"/>
  <c r="L374" i="5"/>
  <c r="K374" i="5"/>
  <c r="J374" i="5"/>
  <c r="I374" i="5"/>
  <c r="H374" i="5"/>
  <c r="G374" i="5"/>
  <c r="F374" i="5"/>
  <c r="E374" i="5"/>
  <c r="D374" i="5"/>
  <c r="B374" i="5"/>
  <c r="C374" i="5" s="1"/>
  <c r="A374" i="5"/>
  <c r="M373" i="5"/>
  <c r="L373" i="5"/>
  <c r="K373" i="5"/>
  <c r="J373" i="5"/>
  <c r="I373" i="5"/>
  <c r="H373" i="5"/>
  <c r="G373" i="5"/>
  <c r="F373" i="5"/>
  <c r="E373" i="5"/>
  <c r="D373" i="5"/>
  <c r="B373" i="5"/>
  <c r="C373" i="5" s="1"/>
  <c r="A373" i="5"/>
  <c r="M372" i="5"/>
  <c r="L372" i="5"/>
  <c r="K372" i="5"/>
  <c r="J372" i="5"/>
  <c r="I372" i="5"/>
  <c r="H372" i="5"/>
  <c r="G372" i="5"/>
  <c r="F372" i="5"/>
  <c r="E372" i="5"/>
  <c r="D372" i="5"/>
  <c r="B372" i="5"/>
  <c r="C372" i="5" s="1"/>
  <c r="A372" i="5"/>
  <c r="M370" i="5"/>
  <c r="L370" i="5"/>
  <c r="K370" i="5"/>
  <c r="J370" i="5"/>
  <c r="I370" i="5"/>
  <c r="H370" i="5"/>
  <c r="G370" i="5"/>
  <c r="F370" i="5"/>
  <c r="E370" i="5"/>
  <c r="D370" i="5"/>
  <c r="B370" i="5"/>
  <c r="C370" i="5" s="1"/>
  <c r="A370" i="5"/>
  <c r="M511" i="5"/>
  <c r="L511" i="5"/>
  <c r="K511" i="5"/>
  <c r="J511" i="5"/>
  <c r="I511" i="5"/>
  <c r="H511" i="5"/>
  <c r="G511" i="5"/>
  <c r="F511" i="5"/>
  <c r="E511" i="5"/>
  <c r="D511" i="5"/>
  <c r="B511" i="5"/>
  <c r="C511" i="5" s="1"/>
  <c r="A511" i="5"/>
  <c r="M510" i="5"/>
  <c r="L510" i="5"/>
  <c r="K510" i="5"/>
  <c r="J510" i="5"/>
  <c r="I510" i="5"/>
  <c r="H510" i="5"/>
  <c r="G510" i="5"/>
  <c r="F510" i="5"/>
  <c r="E510" i="5"/>
  <c r="D510" i="5"/>
  <c r="B510" i="5"/>
  <c r="C510" i="5" s="1"/>
  <c r="A510" i="5"/>
  <c r="M25" i="5"/>
  <c r="L25" i="5"/>
  <c r="K25" i="5"/>
  <c r="J25" i="5"/>
  <c r="I25" i="5"/>
  <c r="H25" i="5"/>
  <c r="G25" i="5"/>
  <c r="F25" i="5"/>
  <c r="E25" i="5"/>
  <c r="D25" i="5"/>
  <c r="B25" i="5"/>
  <c r="C25" i="5" s="1"/>
  <c r="A25" i="5"/>
  <c r="M509" i="5"/>
  <c r="L509" i="5"/>
  <c r="K509" i="5"/>
  <c r="J509" i="5"/>
  <c r="I509" i="5"/>
  <c r="H509" i="5"/>
  <c r="G509" i="5"/>
  <c r="F509" i="5"/>
  <c r="E509" i="5"/>
  <c r="D509" i="5"/>
  <c r="B509" i="5"/>
  <c r="C509" i="5" s="1"/>
  <c r="A509" i="5"/>
  <c r="M508" i="5"/>
  <c r="L508" i="5"/>
  <c r="K508" i="5"/>
  <c r="J508" i="5"/>
  <c r="I508" i="5"/>
  <c r="H508" i="5"/>
  <c r="G508" i="5"/>
  <c r="F508" i="5"/>
  <c r="E508" i="5"/>
  <c r="D508" i="5"/>
  <c r="B508" i="5"/>
  <c r="C508" i="5" s="1"/>
  <c r="A508" i="5"/>
  <c r="M369" i="5"/>
  <c r="L369" i="5"/>
  <c r="K369" i="5"/>
  <c r="J369" i="5"/>
  <c r="I369" i="5"/>
  <c r="H369" i="5"/>
  <c r="G369" i="5"/>
  <c r="F369" i="5"/>
  <c r="E369" i="5"/>
  <c r="D369" i="5"/>
  <c r="B369" i="5"/>
  <c r="C369" i="5" s="1"/>
  <c r="A369" i="5"/>
  <c r="M368" i="5"/>
  <c r="L368" i="5"/>
  <c r="K368" i="5"/>
  <c r="J368" i="5"/>
  <c r="I368" i="5"/>
  <c r="H368" i="5"/>
  <c r="G368" i="5"/>
  <c r="F368" i="5"/>
  <c r="E368" i="5"/>
  <c r="D368" i="5"/>
  <c r="B368" i="5"/>
  <c r="C368" i="5" s="1"/>
  <c r="A368" i="5"/>
  <c r="M367" i="5"/>
  <c r="L367" i="5"/>
  <c r="K367" i="5"/>
  <c r="J367" i="5"/>
  <c r="I367" i="5"/>
  <c r="H367" i="5"/>
  <c r="G367" i="5"/>
  <c r="F367" i="5"/>
  <c r="E367" i="5"/>
  <c r="D367" i="5"/>
  <c r="B367" i="5"/>
  <c r="C367" i="5" s="1"/>
  <c r="A367" i="5"/>
  <c r="M366" i="5"/>
  <c r="L366" i="5"/>
  <c r="K366" i="5"/>
  <c r="J366" i="5"/>
  <c r="I366" i="5"/>
  <c r="H366" i="5"/>
  <c r="G366" i="5"/>
  <c r="F366" i="5"/>
  <c r="E366" i="5"/>
  <c r="D366" i="5"/>
  <c r="B366" i="5"/>
  <c r="C366" i="5" s="1"/>
  <c r="A366" i="5"/>
  <c r="M365" i="5"/>
  <c r="L365" i="5"/>
  <c r="K365" i="5"/>
  <c r="J365" i="5"/>
  <c r="I365" i="5"/>
  <c r="H365" i="5"/>
  <c r="G365" i="5"/>
  <c r="F365" i="5"/>
  <c r="E365" i="5"/>
  <c r="D365" i="5"/>
  <c r="B365" i="5"/>
  <c r="C365" i="5" s="1"/>
  <c r="A365" i="5"/>
  <c r="M364" i="5"/>
  <c r="L364" i="5"/>
  <c r="K364" i="5"/>
  <c r="J364" i="5"/>
  <c r="I364" i="5"/>
  <c r="H364" i="5"/>
  <c r="G364" i="5"/>
  <c r="F364" i="5"/>
  <c r="E364" i="5"/>
  <c r="D364" i="5"/>
  <c r="B364" i="5"/>
  <c r="C364" i="5" s="1"/>
  <c r="A364" i="5"/>
  <c r="M363" i="5"/>
  <c r="L363" i="5"/>
  <c r="K363" i="5"/>
  <c r="J363" i="5"/>
  <c r="I363" i="5"/>
  <c r="H363" i="5"/>
  <c r="G363" i="5"/>
  <c r="F363" i="5"/>
  <c r="E363" i="5"/>
  <c r="D363" i="5"/>
  <c r="B363" i="5"/>
  <c r="C363" i="5" s="1"/>
  <c r="A363" i="5"/>
  <c r="M362" i="5"/>
  <c r="L362" i="5"/>
  <c r="K362" i="5"/>
  <c r="J362" i="5"/>
  <c r="I362" i="5"/>
  <c r="H362" i="5"/>
  <c r="G362" i="5"/>
  <c r="F362" i="5"/>
  <c r="E362" i="5"/>
  <c r="D362" i="5"/>
  <c r="B362" i="5"/>
  <c r="C362" i="5" s="1"/>
  <c r="A362" i="5"/>
  <c r="M361" i="5"/>
  <c r="L361" i="5"/>
  <c r="K361" i="5"/>
  <c r="J361" i="5"/>
  <c r="I361" i="5"/>
  <c r="H361" i="5"/>
  <c r="G361" i="5"/>
  <c r="F361" i="5"/>
  <c r="E361" i="5"/>
  <c r="D361" i="5"/>
  <c r="B361" i="5"/>
  <c r="C361" i="5" s="1"/>
  <c r="A361" i="5"/>
  <c r="M360" i="5"/>
  <c r="L360" i="5"/>
  <c r="K360" i="5"/>
  <c r="J360" i="5"/>
  <c r="I360" i="5"/>
  <c r="H360" i="5"/>
  <c r="G360" i="5"/>
  <c r="F360" i="5"/>
  <c r="E360" i="5"/>
  <c r="D360" i="5"/>
  <c r="B360" i="5"/>
  <c r="C360" i="5" s="1"/>
  <c r="A360" i="5"/>
  <c r="M359" i="5"/>
  <c r="L359" i="5"/>
  <c r="K359" i="5"/>
  <c r="J359" i="5"/>
  <c r="I359" i="5"/>
  <c r="H359" i="5"/>
  <c r="G359" i="5"/>
  <c r="F359" i="5"/>
  <c r="E359" i="5"/>
  <c r="D359" i="5"/>
  <c r="B359" i="5"/>
  <c r="C359" i="5" s="1"/>
  <c r="A359" i="5"/>
  <c r="M358" i="5"/>
  <c r="L358" i="5"/>
  <c r="K358" i="5"/>
  <c r="J358" i="5"/>
  <c r="I358" i="5"/>
  <c r="H358" i="5"/>
  <c r="G358" i="5"/>
  <c r="F358" i="5"/>
  <c r="E358" i="5"/>
  <c r="D358" i="5"/>
  <c r="B358" i="5"/>
  <c r="C358" i="5" s="1"/>
  <c r="A358" i="5"/>
  <c r="M357" i="5"/>
  <c r="L357" i="5"/>
  <c r="K357" i="5"/>
  <c r="J357" i="5"/>
  <c r="I357" i="5"/>
  <c r="H357" i="5"/>
  <c r="G357" i="5"/>
  <c r="F357" i="5"/>
  <c r="E357" i="5"/>
  <c r="D357" i="5"/>
  <c r="B357" i="5"/>
  <c r="C357" i="5" s="1"/>
  <c r="A357" i="5"/>
  <c r="M356" i="5"/>
  <c r="L356" i="5"/>
  <c r="K356" i="5"/>
  <c r="J356" i="5"/>
  <c r="I356" i="5"/>
  <c r="H356" i="5"/>
  <c r="G356" i="5"/>
  <c r="F356" i="5"/>
  <c r="E356" i="5"/>
  <c r="D356" i="5"/>
  <c r="B356" i="5"/>
  <c r="C356" i="5" s="1"/>
  <c r="A356" i="5"/>
  <c r="M355" i="5"/>
  <c r="L355" i="5"/>
  <c r="K355" i="5"/>
  <c r="J355" i="5"/>
  <c r="I355" i="5"/>
  <c r="H355" i="5"/>
  <c r="G355" i="5"/>
  <c r="F355" i="5"/>
  <c r="E355" i="5"/>
  <c r="D355" i="5"/>
  <c r="B355" i="5"/>
  <c r="C355" i="5" s="1"/>
  <c r="A355" i="5"/>
  <c r="M354" i="5"/>
  <c r="L354" i="5"/>
  <c r="K354" i="5"/>
  <c r="J354" i="5"/>
  <c r="I354" i="5"/>
  <c r="H354" i="5"/>
  <c r="G354" i="5"/>
  <c r="F354" i="5"/>
  <c r="E354" i="5"/>
  <c r="D354" i="5"/>
  <c r="B354" i="5"/>
  <c r="C354" i="5" s="1"/>
  <c r="A354" i="5"/>
  <c r="M353" i="5"/>
  <c r="L353" i="5"/>
  <c r="K353" i="5"/>
  <c r="J353" i="5"/>
  <c r="I353" i="5"/>
  <c r="H353" i="5"/>
  <c r="G353" i="5"/>
  <c r="F353" i="5"/>
  <c r="E353" i="5"/>
  <c r="D353" i="5"/>
  <c r="B353" i="5"/>
  <c r="C353" i="5" s="1"/>
  <c r="A353" i="5"/>
  <c r="M352" i="5"/>
  <c r="L352" i="5"/>
  <c r="K352" i="5"/>
  <c r="J352" i="5"/>
  <c r="I352" i="5"/>
  <c r="H352" i="5"/>
  <c r="G352" i="5"/>
  <c r="F352" i="5"/>
  <c r="E352" i="5"/>
  <c r="D352" i="5"/>
  <c r="B352" i="5"/>
  <c r="C352" i="5" s="1"/>
  <c r="A352" i="5"/>
  <c r="M351" i="5"/>
  <c r="L351" i="5"/>
  <c r="K351" i="5"/>
  <c r="J351" i="5"/>
  <c r="I351" i="5"/>
  <c r="H351" i="5"/>
  <c r="G351" i="5"/>
  <c r="F351" i="5"/>
  <c r="E351" i="5"/>
  <c r="D351" i="5"/>
  <c r="B351" i="5"/>
  <c r="C351" i="5" s="1"/>
  <c r="A351" i="5"/>
  <c r="M350" i="5"/>
  <c r="L350" i="5"/>
  <c r="K350" i="5"/>
  <c r="J350" i="5"/>
  <c r="I350" i="5"/>
  <c r="H350" i="5"/>
  <c r="G350" i="5"/>
  <c r="F350" i="5"/>
  <c r="E350" i="5"/>
  <c r="D350" i="5"/>
  <c r="B350" i="5"/>
  <c r="C350" i="5" s="1"/>
  <c r="A350" i="5"/>
  <c r="M349" i="5"/>
  <c r="L349" i="5"/>
  <c r="K349" i="5"/>
  <c r="J349" i="5"/>
  <c r="I349" i="5"/>
  <c r="H349" i="5"/>
  <c r="G349" i="5"/>
  <c r="F349" i="5"/>
  <c r="E349" i="5"/>
  <c r="D349" i="5"/>
  <c r="B349" i="5"/>
  <c r="C349" i="5" s="1"/>
  <c r="A349" i="5"/>
  <c r="M348" i="5"/>
  <c r="L348" i="5"/>
  <c r="K348" i="5"/>
  <c r="J348" i="5"/>
  <c r="I348" i="5"/>
  <c r="H348" i="5"/>
  <c r="G348" i="5"/>
  <c r="F348" i="5"/>
  <c r="E348" i="5"/>
  <c r="D348" i="5"/>
  <c r="B348" i="5"/>
  <c r="C348" i="5" s="1"/>
  <c r="A348" i="5"/>
  <c r="M24" i="5"/>
  <c r="L24" i="5"/>
  <c r="K24" i="5"/>
  <c r="J24" i="5"/>
  <c r="I24" i="5"/>
  <c r="H24" i="5"/>
  <c r="G24" i="5"/>
  <c r="F24" i="5"/>
  <c r="E24" i="5"/>
  <c r="D24" i="5"/>
  <c r="B24" i="5"/>
  <c r="C24" i="5" s="1"/>
  <c r="A24" i="5"/>
  <c r="M23" i="5"/>
  <c r="L23" i="5"/>
  <c r="K23" i="5"/>
  <c r="J23" i="5"/>
  <c r="I23" i="5"/>
  <c r="H23" i="5"/>
  <c r="G23" i="5"/>
  <c r="F23" i="5"/>
  <c r="E23" i="5"/>
  <c r="D23" i="5"/>
  <c r="B23" i="5"/>
  <c r="C23" i="5" s="1"/>
  <c r="A23" i="5"/>
  <c r="M22" i="5"/>
  <c r="L22" i="5"/>
  <c r="K22" i="5"/>
  <c r="J22" i="5"/>
  <c r="I22" i="5"/>
  <c r="H22" i="5"/>
  <c r="G22" i="5"/>
  <c r="F22" i="5"/>
  <c r="E22" i="5"/>
  <c r="D22" i="5"/>
  <c r="B22" i="5"/>
  <c r="C22" i="5" s="1"/>
  <c r="A22" i="5"/>
  <c r="M507" i="5"/>
  <c r="L507" i="5"/>
  <c r="K507" i="5"/>
  <c r="J507" i="5"/>
  <c r="I507" i="5"/>
  <c r="H507" i="5"/>
  <c r="G507" i="5"/>
  <c r="F507" i="5"/>
  <c r="E507" i="5"/>
  <c r="D507" i="5"/>
  <c r="B507" i="5"/>
  <c r="C507" i="5" s="1"/>
  <c r="A507" i="5"/>
  <c r="M6" i="5"/>
  <c r="L6" i="5"/>
  <c r="K6" i="5"/>
  <c r="J6" i="5"/>
  <c r="I6" i="5"/>
  <c r="H6" i="5"/>
  <c r="G6" i="5"/>
  <c r="F6" i="5"/>
  <c r="E6" i="5"/>
  <c r="D6" i="5"/>
  <c r="B6" i="5"/>
  <c r="C6" i="5" s="1"/>
  <c r="A6" i="5"/>
  <c r="M5" i="5"/>
  <c r="L5" i="5"/>
  <c r="K5" i="5"/>
  <c r="J5" i="5"/>
  <c r="I5" i="5"/>
  <c r="H5" i="5"/>
  <c r="G5" i="5"/>
  <c r="F5" i="5"/>
  <c r="E5" i="5"/>
  <c r="D5" i="5"/>
  <c r="B5" i="5"/>
  <c r="C5" i="5" s="1"/>
  <c r="A5" i="5"/>
  <c r="M4" i="5"/>
  <c r="L4" i="5"/>
  <c r="K4" i="5"/>
  <c r="J4" i="5"/>
  <c r="I4" i="5"/>
  <c r="H4" i="5"/>
  <c r="G4" i="5"/>
  <c r="F4" i="5"/>
  <c r="E4" i="5"/>
  <c r="D4" i="5"/>
  <c r="B4" i="5"/>
  <c r="C4" i="5" s="1"/>
  <c r="A4" i="5"/>
  <c r="M3" i="5"/>
  <c r="L3" i="5"/>
  <c r="K3" i="5"/>
  <c r="J3" i="5"/>
  <c r="I3" i="5"/>
  <c r="H3" i="5"/>
  <c r="G3" i="5"/>
  <c r="F3" i="5"/>
  <c r="E3" i="5"/>
  <c r="D3" i="5"/>
  <c r="B3" i="5"/>
  <c r="C3" i="5" s="1"/>
  <c r="A3" i="5"/>
  <c r="M402" i="5"/>
  <c r="L402" i="5"/>
  <c r="K402" i="5"/>
  <c r="J402" i="5"/>
  <c r="I402" i="5"/>
  <c r="H402" i="5"/>
  <c r="G402" i="5"/>
  <c r="F402" i="5"/>
  <c r="E402" i="5"/>
  <c r="D402" i="5"/>
  <c r="B402" i="5"/>
  <c r="C402" i="5" s="1"/>
  <c r="A402" i="5"/>
  <c r="M401" i="5"/>
  <c r="L401" i="5"/>
  <c r="K401" i="5"/>
  <c r="J401" i="5"/>
  <c r="I401" i="5"/>
  <c r="H401" i="5"/>
  <c r="G401" i="5"/>
  <c r="F401" i="5"/>
  <c r="E401" i="5"/>
  <c r="D401" i="5"/>
  <c r="B401" i="5"/>
  <c r="C401" i="5" s="1"/>
  <c r="A401" i="5"/>
  <c r="M400" i="5"/>
  <c r="L400" i="5"/>
  <c r="K400" i="5"/>
  <c r="J400" i="5"/>
  <c r="I400" i="5"/>
  <c r="H400" i="5"/>
  <c r="G400" i="5"/>
  <c r="F400" i="5"/>
  <c r="E400" i="5"/>
  <c r="D400" i="5"/>
  <c r="B400" i="5"/>
  <c r="C400" i="5" s="1"/>
  <c r="A400" i="5"/>
  <c r="M399" i="5"/>
  <c r="L399" i="5"/>
  <c r="K399" i="5"/>
  <c r="J399" i="5"/>
  <c r="I399" i="5"/>
  <c r="H399" i="5"/>
  <c r="G399" i="5"/>
  <c r="F399" i="5"/>
  <c r="E399" i="5"/>
  <c r="D399" i="5"/>
  <c r="B399" i="5"/>
  <c r="C399" i="5" s="1"/>
  <c r="A399" i="5"/>
  <c r="M398" i="5"/>
  <c r="L398" i="5"/>
  <c r="K398" i="5"/>
  <c r="J398" i="5"/>
  <c r="I398" i="5"/>
  <c r="H398" i="5"/>
  <c r="G398" i="5"/>
  <c r="F398" i="5"/>
  <c r="E398" i="5"/>
  <c r="D398" i="5"/>
  <c r="B398" i="5"/>
  <c r="C398" i="5" s="1"/>
  <c r="A398" i="5"/>
  <c r="M397" i="5"/>
  <c r="L397" i="5"/>
  <c r="K397" i="5"/>
  <c r="J397" i="5"/>
  <c r="I397" i="5"/>
  <c r="H397" i="5"/>
  <c r="G397" i="5"/>
  <c r="F397" i="5"/>
  <c r="E397" i="5"/>
  <c r="D397" i="5"/>
  <c r="B397" i="5"/>
  <c r="C397" i="5" s="1"/>
  <c r="A397" i="5"/>
  <c r="M396" i="5"/>
  <c r="L396" i="5"/>
  <c r="K396" i="5"/>
  <c r="J396" i="5"/>
  <c r="I396" i="5"/>
  <c r="H396" i="5"/>
  <c r="G396" i="5"/>
  <c r="F396" i="5"/>
  <c r="E396" i="5"/>
  <c r="D396" i="5"/>
  <c r="B396" i="5"/>
  <c r="C396" i="5" s="1"/>
  <c r="A396" i="5"/>
  <c r="M395" i="5"/>
  <c r="L395" i="5"/>
  <c r="K395" i="5"/>
  <c r="J395" i="5"/>
  <c r="I395" i="5"/>
  <c r="H395" i="5"/>
  <c r="G395" i="5"/>
  <c r="F395" i="5"/>
  <c r="E395" i="5"/>
  <c r="D395" i="5"/>
  <c r="B395" i="5"/>
  <c r="C395" i="5" s="1"/>
  <c r="A395" i="5"/>
  <c r="M394" i="5"/>
  <c r="L394" i="5"/>
  <c r="K394" i="5"/>
  <c r="J394" i="5"/>
  <c r="I394" i="5"/>
  <c r="H394" i="5"/>
  <c r="G394" i="5"/>
  <c r="F394" i="5"/>
  <c r="E394" i="5"/>
  <c r="D394" i="5"/>
  <c r="B394" i="5"/>
  <c r="C394" i="5" s="1"/>
  <c r="A394" i="5"/>
  <c r="M393" i="5"/>
  <c r="L393" i="5"/>
  <c r="K393" i="5"/>
  <c r="J393" i="5"/>
  <c r="I393" i="5"/>
  <c r="H393" i="5"/>
  <c r="G393" i="5"/>
  <c r="F393" i="5"/>
  <c r="E393" i="5"/>
  <c r="D393" i="5"/>
  <c r="B393" i="5"/>
  <c r="C393" i="5" s="1"/>
  <c r="A393" i="5"/>
  <c r="M392" i="5"/>
  <c r="L392" i="5"/>
  <c r="K392" i="5"/>
  <c r="J392" i="5"/>
  <c r="I392" i="5"/>
  <c r="H392" i="5"/>
  <c r="G392" i="5"/>
  <c r="F392" i="5"/>
  <c r="E392" i="5"/>
  <c r="D392" i="5"/>
  <c r="B392" i="5"/>
  <c r="C392" i="5" s="1"/>
  <c r="A392" i="5"/>
  <c r="M391" i="5"/>
  <c r="L391" i="5"/>
  <c r="K391" i="5"/>
  <c r="J391" i="5"/>
  <c r="I391" i="5"/>
  <c r="H391" i="5"/>
  <c r="G391" i="5"/>
  <c r="F391" i="5"/>
  <c r="E391" i="5"/>
  <c r="D391" i="5"/>
  <c r="B391" i="5"/>
  <c r="C391" i="5" s="1"/>
  <c r="A391" i="5"/>
  <c r="M390" i="5"/>
  <c r="L390" i="5"/>
  <c r="K390" i="5"/>
  <c r="J390" i="5"/>
  <c r="I390" i="5"/>
  <c r="H390" i="5"/>
  <c r="G390" i="5"/>
  <c r="F390" i="5"/>
  <c r="E390" i="5"/>
  <c r="D390" i="5"/>
  <c r="B390" i="5"/>
  <c r="C390" i="5" s="1"/>
  <c r="A390" i="5"/>
  <c r="M389" i="5"/>
  <c r="L389" i="5"/>
  <c r="K389" i="5"/>
  <c r="J389" i="5"/>
  <c r="I389" i="5"/>
  <c r="H389" i="5"/>
  <c r="G389" i="5"/>
  <c r="F389" i="5"/>
  <c r="E389" i="5"/>
  <c r="D389" i="5"/>
  <c r="B389" i="5"/>
  <c r="C389" i="5" s="1"/>
  <c r="A389" i="5"/>
  <c r="M388" i="5"/>
  <c r="L388" i="5"/>
  <c r="K388" i="5"/>
  <c r="J388" i="5"/>
  <c r="I388" i="5"/>
  <c r="H388" i="5"/>
  <c r="G388" i="5"/>
  <c r="F388" i="5"/>
  <c r="E388" i="5"/>
  <c r="D388" i="5"/>
  <c r="B388" i="5"/>
  <c r="C388" i="5" s="1"/>
  <c r="A388" i="5"/>
  <c r="M387" i="5"/>
  <c r="L387" i="5"/>
  <c r="K387" i="5"/>
  <c r="J387" i="5"/>
  <c r="I387" i="5"/>
  <c r="H387" i="5"/>
  <c r="G387" i="5"/>
  <c r="F387" i="5"/>
  <c r="E387" i="5"/>
  <c r="D387" i="5"/>
  <c r="B387" i="5"/>
  <c r="C387" i="5" s="1"/>
  <c r="A387" i="5"/>
  <c r="M386" i="5"/>
  <c r="L386" i="5"/>
  <c r="K386" i="5"/>
  <c r="J386" i="5"/>
  <c r="I386" i="5"/>
  <c r="H386" i="5"/>
  <c r="G386" i="5"/>
  <c r="F386" i="5"/>
  <c r="E386" i="5"/>
  <c r="D386" i="5"/>
  <c r="B386" i="5"/>
  <c r="C386" i="5" s="1"/>
  <c r="A386" i="5"/>
  <c r="M385" i="5"/>
  <c r="L385" i="5"/>
  <c r="K385" i="5"/>
  <c r="J385" i="5"/>
  <c r="I385" i="5"/>
  <c r="H385" i="5"/>
  <c r="G385" i="5"/>
  <c r="F385" i="5"/>
  <c r="E385" i="5"/>
  <c r="D385" i="5"/>
  <c r="B385" i="5"/>
  <c r="C385" i="5" s="1"/>
  <c r="A385" i="5"/>
  <c r="M384" i="5"/>
  <c r="L384" i="5"/>
  <c r="K384" i="5"/>
  <c r="J384" i="5"/>
  <c r="I384" i="5"/>
  <c r="H384" i="5"/>
  <c r="G384" i="5"/>
  <c r="F384" i="5"/>
  <c r="E384" i="5"/>
  <c r="D384" i="5"/>
  <c r="B384" i="5"/>
  <c r="C384" i="5" s="1"/>
  <c r="A384" i="5"/>
  <c r="M383" i="5"/>
  <c r="L383" i="5"/>
  <c r="K383" i="5"/>
  <c r="J383" i="5"/>
  <c r="I383" i="5"/>
  <c r="H383" i="5"/>
  <c r="G383" i="5"/>
  <c r="F383" i="5"/>
  <c r="E383" i="5"/>
  <c r="D383" i="5"/>
  <c r="B383" i="5"/>
  <c r="C383" i="5" s="1"/>
  <c r="A383" i="5"/>
  <c r="M382" i="5"/>
  <c r="L382" i="5"/>
  <c r="K382" i="5"/>
  <c r="J382" i="5"/>
  <c r="I382" i="5"/>
  <c r="H382" i="5"/>
  <c r="G382" i="5"/>
  <c r="F382" i="5"/>
  <c r="E382" i="5"/>
  <c r="D382" i="5"/>
  <c r="B382" i="5"/>
  <c r="C382" i="5" s="1"/>
  <c r="A382" i="5"/>
  <c r="M381" i="5"/>
  <c r="L381" i="5"/>
  <c r="K381" i="5"/>
  <c r="J381" i="5"/>
  <c r="I381" i="5"/>
  <c r="H381" i="5"/>
  <c r="G381" i="5"/>
  <c r="F381" i="5"/>
  <c r="E381" i="5"/>
  <c r="D381" i="5"/>
  <c r="B381" i="5"/>
  <c r="C381" i="5" s="1"/>
  <c r="A381" i="5"/>
  <c r="M380" i="5"/>
  <c r="L380" i="5"/>
  <c r="K380" i="5"/>
  <c r="J380" i="5"/>
  <c r="I380" i="5"/>
  <c r="H380" i="5"/>
  <c r="G380" i="5"/>
  <c r="F380" i="5"/>
  <c r="E380" i="5"/>
  <c r="D380" i="5"/>
  <c r="B380" i="5"/>
  <c r="C380" i="5" s="1"/>
  <c r="A380" i="5"/>
  <c r="M379" i="5"/>
  <c r="L379" i="5"/>
  <c r="K379" i="5"/>
  <c r="J379" i="5"/>
  <c r="I379" i="5"/>
  <c r="H379" i="5"/>
  <c r="G379" i="5"/>
  <c r="F379" i="5"/>
  <c r="E379" i="5"/>
  <c r="D379" i="5"/>
  <c r="B379" i="5"/>
  <c r="C379" i="5" s="1"/>
  <c r="A379" i="5"/>
  <c r="M378" i="5"/>
  <c r="L378" i="5"/>
  <c r="K378" i="5"/>
  <c r="J378" i="5"/>
  <c r="I378" i="5"/>
  <c r="H378" i="5"/>
  <c r="G378" i="5"/>
  <c r="F378" i="5"/>
  <c r="E378" i="5"/>
  <c r="D378" i="5"/>
  <c r="B378" i="5"/>
  <c r="C378" i="5" s="1"/>
  <c r="A378" i="5"/>
  <c r="M377" i="5"/>
  <c r="L377" i="5"/>
  <c r="K377" i="5"/>
  <c r="J377" i="5"/>
  <c r="I377" i="5"/>
  <c r="H377" i="5"/>
  <c r="G377" i="5"/>
  <c r="F377" i="5"/>
  <c r="E377" i="5"/>
  <c r="D377" i="5"/>
  <c r="B377" i="5"/>
  <c r="C377" i="5" s="1"/>
  <c r="A377" i="5"/>
  <c r="M376" i="5"/>
  <c r="L376" i="5"/>
  <c r="K376" i="5"/>
  <c r="J376" i="5"/>
  <c r="I376" i="5"/>
  <c r="H376" i="5"/>
  <c r="G376" i="5"/>
  <c r="F376" i="5"/>
  <c r="E376" i="5"/>
  <c r="D376" i="5"/>
  <c r="B376" i="5"/>
  <c r="C376" i="5" s="1"/>
  <c r="A376" i="5"/>
  <c r="M432" i="5"/>
  <c r="L432" i="5"/>
  <c r="K432" i="5"/>
  <c r="J432" i="5"/>
  <c r="I432" i="5"/>
  <c r="H432" i="5"/>
  <c r="G432" i="5"/>
  <c r="F432" i="5"/>
  <c r="E432" i="5"/>
  <c r="D432" i="5"/>
  <c r="B432" i="5"/>
  <c r="C432" i="5" s="1"/>
  <c r="A432" i="5"/>
  <c r="M14" i="5"/>
  <c r="L14" i="5"/>
  <c r="K14" i="5"/>
  <c r="J14" i="5"/>
  <c r="I14" i="5"/>
  <c r="H14" i="5"/>
  <c r="G14" i="5"/>
  <c r="F14" i="5"/>
  <c r="E14" i="5"/>
  <c r="D14" i="5"/>
  <c r="B14" i="5"/>
  <c r="C14" i="5" s="1"/>
  <c r="A14" i="5"/>
  <c r="M13" i="5"/>
  <c r="L13" i="5"/>
  <c r="K13" i="5"/>
  <c r="J13" i="5"/>
  <c r="I13" i="5"/>
  <c r="H13" i="5"/>
  <c r="G13" i="5"/>
  <c r="F13" i="5"/>
  <c r="E13" i="5"/>
  <c r="D13" i="5"/>
  <c r="B13" i="5"/>
  <c r="C13" i="5" s="1"/>
  <c r="A13" i="5"/>
  <c r="M430" i="5"/>
  <c r="L430" i="5"/>
  <c r="K430" i="5"/>
  <c r="J430" i="5"/>
  <c r="I430" i="5"/>
  <c r="H430" i="5"/>
  <c r="G430" i="5"/>
  <c r="F430" i="5"/>
  <c r="E430" i="5"/>
  <c r="D430" i="5"/>
  <c r="B430" i="5"/>
  <c r="C430" i="5" s="1"/>
  <c r="A430" i="5"/>
  <c r="M12" i="5"/>
  <c r="L12" i="5"/>
  <c r="K12" i="5"/>
  <c r="J12" i="5"/>
  <c r="I12" i="5"/>
  <c r="H12" i="5"/>
  <c r="G12" i="5"/>
  <c r="F12" i="5"/>
  <c r="E12" i="5"/>
  <c r="D12" i="5"/>
  <c r="B12" i="5"/>
  <c r="C12" i="5" s="1"/>
  <c r="A12" i="5"/>
  <c r="M429" i="5"/>
  <c r="L429" i="5"/>
  <c r="K429" i="5"/>
  <c r="J429" i="5"/>
  <c r="I429" i="5"/>
  <c r="H429" i="5"/>
  <c r="G429" i="5"/>
  <c r="F429" i="5"/>
  <c r="E429" i="5"/>
  <c r="D429" i="5"/>
  <c r="B429" i="5"/>
  <c r="C429" i="5" s="1"/>
  <c r="A429" i="5"/>
  <c r="M428" i="5"/>
  <c r="L428" i="5"/>
  <c r="K428" i="5"/>
  <c r="J428" i="5"/>
  <c r="I428" i="5"/>
  <c r="H428" i="5"/>
  <c r="G428" i="5"/>
  <c r="F428" i="5"/>
  <c r="E428" i="5"/>
  <c r="D428" i="5"/>
  <c r="B428" i="5"/>
  <c r="C428" i="5" s="1"/>
  <c r="A428" i="5"/>
  <c r="M427" i="5"/>
  <c r="L427" i="5"/>
  <c r="K427" i="5"/>
  <c r="J427" i="5"/>
  <c r="I427" i="5"/>
  <c r="H427" i="5"/>
  <c r="G427" i="5"/>
  <c r="F427" i="5"/>
  <c r="E427" i="5"/>
  <c r="D427" i="5"/>
  <c r="B427" i="5"/>
  <c r="C427" i="5" s="1"/>
  <c r="A427" i="5"/>
  <c r="M426" i="5"/>
  <c r="L426" i="5"/>
  <c r="K426" i="5"/>
  <c r="J426" i="5"/>
  <c r="I426" i="5"/>
  <c r="H426" i="5"/>
  <c r="G426" i="5"/>
  <c r="F426" i="5"/>
  <c r="E426" i="5"/>
  <c r="D426" i="5"/>
  <c r="B426" i="5"/>
  <c r="C426" i="5" s="1"/>
  <c r="A426" i="5"/>
  <c r="M11" i="5"/>
  <c r="L11" i="5"/>
  <c r="K11" i="5"/>
  <c r="J11" i="5"/>
  <c r="I11" i="5"/>
  <c r="H11" i="5"/>
  <c r="G11" i="5"/>
  <c r="F11" i="5"/>
  <c r="E11" i="5"/>
  <c r="D11" i="5"/>
  <c r="B11" i="5"/>
  <c r="C11" i="5" s="1"/>
  <c r="A11" i="5"/>
  <c r="M10" i="5"/>
  <c r="L10" i="5"/>
  <c r="K10" i="5"/>
  <c r="J10" i="5"/>
  <c r="I10" i="5"/>
  <c r="H10" i="5"/>
  <c r="G10" i="5"/>
  <c r="F10" i="5"/>
  <c r="E10" i="5"/>
  <c r="D10" i="5"/>
  <c r="B10" i="5"/>
  <c r="C10" i="5" s="1"/>
  <c r="A10" i="5"/>
  <c r="M9" i="5"/>
  <c r="L9" i="5"/>
  <c r="K9" i="5"/>
  <c r="J9" i="5"/>
  <c r="I9" i="5"/>
  <c r="H9" i="5"/>
  <c r="G9" i="5"/>
  <c r="F9" i="5"/>
  <c r="E9" i="5"/>
  <c r="D9" i="5"/>
  <c r="B9" i="5"/>
  <c r="C9" i="5" s="1"/>
  <c r="A9" i="5"/>
  <c r="M8" i="5"/>
  <c r="L8" i="5"/>
  <c r="K8" i="5"/>
  <c r="J8" i="5"/>
  <c r="I8" i="5"/>
  <c r="H8" i="5"/>
  <c r="G8" i="5"/>
  <c r="F8" i="5"/>
  <c r="E8" i="5"/>
  <c r="D8" i="5"/>
  <c r="B8" i="5"/>
  <c r="C8" i="5" s="1"/>
  <c r="A8" i="5"/>
  <c r="M7" i="5"/>
  <c r="L7" i="5"/>
  <c r="K7" i="5"/>
  <c r="J7" i="5"/>
  <c r="I7" i="5"/>
  <c r="H7" i="5"/>
  <c r="G7" i="5"/>
  <c r="F7" i="5"/>
  <c r="E7" i="5"/>
  <c r="D7" i="5"/>
  <c r="B7" i="5"/>
  <c r="C7" i="5" s="1"/>
  <c r="A7" i="5"/>
  <c r="M425" i="5"/>
  <c r="L425" i="5"/>
  <c r="K425" i="5"/>
  <c r="J425" i="5"/>
  <c r="I425" i="5"/>
  <c r="H425" i="5"/>
  <c r="G425" i="5"/>
  <c r="F425" i="5"/>
  <c r="E425" i="5"/>
  <c r="D425" i="5"/>
  <c r="B425" i="5"/>
  <c r="C425" i="5" s="1"/>
  <c r="A425" i="5"/>
  <c r="M424" i="5"/>
  <c r="L424" i="5"/>
  <c r="K424" i="5"/>
  <c r="J424" i="5"/>
  <c r="I424" i="5"/>
  <c r="H424" i="5"/>
  <c r="G424" i="5"/>
  <c r="F424" i="5"/>
  <c r="E424" i="5"/>
  <c r="D424" i="5"/>
  <c r="B424" i="5"/>
  <c r="C424" i="5" s="1"/>
  <c r="A424" i="5"/>
  <c r="M423" i="5"/>
  <c r="L423" i="5"/>
  <c r="K423" i="5"/>
  <c r="J423" i="5"/>
  <c r="I423" i="5"/>
  <c r="H423" i="5"/>
  <c r="G423" i="5"/>
  <c r="F423" i="5"/>
  <c r="E423" i="5"/>
  <c r="D423" i="5"/>
  <c r="B423" i="5"/>
  <c r="C423" i="5" s="1"/>
  <c r="A423" i="5"/>
  <c r="M422" i="5"/>
  <c r="L422" i="5"/>
  <c r="K422" i="5"/>
  <c r="J422" i="5"/>
  <c r="I422" i="5"/>
  <c r="H422" i="5"/>
  <c r="G422" i="5"/>
  <c r="F422" i="5"/>
  <c r="E422" i="5"/>
  <c r="D422" i="5"/>
  <c r="B422" i="5"/>
  <c r="C422" i="5" s="1"/>
  <c r="A422" i="5"/>
  <c r="M421" i="5"/>
  <c r="L421" i="5"/>
  <c r="K421" i="5"/>
  <c r="J421" i="5"/>
  <c r="I421" i="5"/>
  <c r="H421" i="5"/>
  <c r="G421" i="5"/>
  <c r="F421" i="5"/>
  <c r="E421" i="5"/>
  <c r="D421" i="5"/>
  <c r="B421" i="5"/>
  <c r="C421" i="5" s="1"/>
  <c r="A421" i="5"/>
  <c r="M420" i="5"/>
  <c r="L420" i="5"/>
  <c r="K420" i="5"/>
  <c r="J420" i="5"/>
  <c r="I420" i="5"/>
  <c r="H420" i="5"/>
  <c r="G420" i="5"/>
  <c r="F420" i="5"/>
  <c r="E420" i="5"/>
  <c r="D420" i="5"/>
  <c r="B420" i="5"/>
  <c r="C420" i="5" s="1"/>
  <c r="A420" i="5"/>
  <c r="M419" i="5"/>
  <c r="L419" i="5"/>
  <c r="K419" i="5"/>
  <c r="J419" i="5"/>
  <c r="I419" i="5"/>
  <c r="H419" i="5"/>
  <c r="G419" i="5"/>
  <c r="F419" i="5"/>
  <c r="E419" i="5"/>
  <c r="D419" i="5"/>
  <c r="B419" i="5"/>
  <c r="C419" i="5" s="1"/>
  <c r="A419" i="5"/>
  <c r="M418" i="5"/>
  <c r="L418" i="5"/>
  <c r="K418" i="5"/>
  <c r="J418" i="5"/>
  <c r="I418" i="5"/>
  <c r="H418" i="5"/>
  <c r="G418" i="5"/>
  <c r="F418" i="5"/>
  <c r="E418" i="5"/>
  <c r="D418" i="5"/>
  <c r="B418" i="5"/>
  <c r="C418" i="5" s="1"/>
  <c r="A418" i="5"/>
  <c r="M417" i="5"/>
  <c r="L417" i="5"/>
  <c r="K417" i="5"/>
  <c r="J417" i="5"/>
  <c r="I417" i="5"/>
  <c r="H417" i="5"/>
  <c r="G417" i="5"/>
  <c r="F417" i="5"/>
  <c r="E417" i="5"/>
  <c r="D417" i="5"/>
  <c r="B417" i="5"/>
  <c r="C417" i="5" s="1"/>
  <c r="A417" i="5"/>
  <c r="M416" i="5"/>
  <c r="L416" i="5"/>
  <c r="K416" i="5"/>
  <c r="J416" i="5"/>
  <c r="I416" i="5"/>
  <c r="H416" i="5"/>
  <c r="G416" i="5"/>
  <c r="F416" i="5"/>
  <c r="E416" i="5"/>
  <c r="D416" i="5"/>
  <c r="B416" i="5"/>
  <c r="C416" i="5" s="1"/>
  <c r="A416" i="5"/>
  <c r="M415" i="5"/>
  <c r="L415" i="5"/>
  <c r="K415" i="5"/>
  <c r="J415" i="5"/>
  <c r="I415" i="5"/>
  <c r="H415" i="5"/>
  <c r="G415" i="5"/>
  <c r="F415" i="5"/>
  <c r="E415" i="5"/>
  <c r="D415" i="5"/>
  <c r="B415" i="5"/>
  <c r="C415" i="5" s="1"/>
  <c r="A415" i="5"/>
  <c r="M414" i="5"/>
  <c r="L414" i="5"/>
  <c r="K414" i="5"/>
  <c r="J414" i="5"/>
  <c r="I414" i="5"/>
  <c r="H414" i="5"/>
  <c r="G414" i="5"/>
  <c r="F414" i="5"/>
  <c r="E414" i="5"/>
  <c r="D414" i="5"/>
  <c r="B414" i="5"/>
  <c r="C414" i="5" s="1"/>
  <c r="A414" i="5"/>
  <c r="M413" i="5"/>
  <c r="L413" i="5"/>
  <c r="K413" i="5"/>
  <c r="J413" i="5"/>
  <c r="I413" i="5"/>
  <c r="H413" i="5"/>
  <c r="G413" i="5"/>
  <c r="F413" i="5"/>
  <c r="E413" i="5"/>
  <c r="D413" i="5"/>
  <c r="B413" i="5"/>
  <c r="C413" i="5" s="1"/>
  <c r="A413" i="5"/>
  <c r="M412" i="5"/>
  <c r="L412" i="5"/>
  <c r="K412" i="5"/>
  <c r="J412" i="5"/>
  <c r="I412" i="5"/>
  <c r="H412" i="5"/>
  <c r="G412" i="5"/>
  <c r="F412" i="5"/>
  <c r="E412" i="5"/>
  <c r="D412" i="5"/>
  <c r="B412" i="5"/>
  <c r="C412" i="5" s="1"/>
  <c r="A412" i="5"/>
  <c r="M411" i="5"/>
  <c r="L411" i="5"/>
  <c r="K411" i="5"/>
  <c r="J411" i="5"/>
  <c r="I411" i="5"/>
  <c r="H411" i="5"/>
  <c r="G411" i="5"/>
  <c r="F411" i="5"/>
  <c r="E411" i="5"/>
  <c r="D411" i="5"/>
  <c r="B411" i="5"/>
  <c r="C411" i="5" s="1"/>
  <c r="A411" i="5"/>
  <c r="M410" i="5"/>
  <c r="L410" i="5"/>
  <c r="K410" i="5"/>
  <c r="J410" i="5"/>
  <c r="I410" i="5"/>
  <c r="H410" i="5"/>
  <c r="G410" i="5"/>
  <c r="F410" i="5"/>
  <c r="E410" i="5"/>
  <c r="D410" i="5"/>
  <c r="B410" i="5"/>
  <c r="C410" i="5" s="1"/>
  <c r="A410" i="5"/>
  <c r="M409" i="5"/>
  <c r="L409" i="5"/>
  <c r="K409" i="5"/>
  <c r="J409" i="5"/>
  <c r="I409" i="5"/>
  <c r="H409" i="5"/>
  <c r="G409" i="5"/>
  <c r="F409" i="5"/>
  <c r="E409" i="5"/>
  <c r="D409" i="5"/>
  <c r="B409" i="5"/>
  <c r="C409" i="5" s="1"/>
  <c r="A409" i="5"/>
  <c r="M408" i="5"/>
  <c r="L408" i="5"/>
  <c r="K408" i="5"/>
  <c r="J408" i="5"/>
  <c r="I408" i="5"/>
  <c r="H408" i="5"/>
  <c r="G408" i="5"/>
  <c r="F408" i="5"/>
  <c r="E408" i="5"/>
  <c r="D408" i="5"/>
  <c r="B408" i="5"/>
  <c r="C408" i="5" s="1"/>
  <c r="A408" i="5"/>
  <c r="M407" i="5"/>
  <c r="L407" i="5"/>
  <c r="K407" i="5"/>
  <c r="J407" i="5"/>
  <c r="I407" i="5"/>
  <c r="H407" i="5"/>
  <c r="G407" i="5"/>
  <c r="F407" i="5"/>
  <c r="E407" i="5"/>
  <c r="D407" i="5"/>
  <c r="B407" i="5"/>
  <c r="C407" i="5" s="1"/>
  <c r="A407" i="5"/>
  <c r="M406" i="5"/>
  <c r="L406" i="5"/>
  <c r="K406" i="5"/>
  <c r="J406" i="5"/>
  <c r="I406" i="5"/>
  <c r="H406" i="5"/>
  <c r="G406" i="5"/>
  <c r="F406" i="5"/>
  <c r="E406" i="5"/>
  <c r="D406" i="5"/>
  <c r="B406" i="5"/>
  <c r="C406" i="5" s="1"/>
  <c r="A406" i="5"/>
  <c r="M405" i="5"/>
  <c r="L405" i="5"/>
  <c r="K405" i="5"/>
  <c r="J405" i="5"/>
  <c r="I405" i="5"/>
  <c r="H405" i="5"/>
  <c r="G405" i="5"/>
  <c r="F405" i="5"/>
  <c r="E405" i="5"/>
  <c r="D405" i="5"/>
  <c r="B405" i="5"/>
  <c r="C405" i="5" s="1"/>
  <c r="A405" i="5"/>
  <c r="M490" i="5"/>
  <c r="L490" i="5"/>
  <c r="K490" i="5"/>
  <c r="J490" i="5"/>
  <c r="I490" i="5"/>
  <c r="H490" i="5"/>
  <c r="G490" i="5"/>
  <c r="F490" i="5"/>
  <c r="E490" i="5"/>
  <c r="D490" i="5"/>
  <c r="B490" i="5"/>
  <c r="C490" i="5" s="1"/>
  <c r="A490" i="5"/>
  <c r="M489" i="5"/>
  <c r="L489" i="5"/>
  <c r="K489" i="5"/>
  <c r="J489" i="5"/>
  <c r="I489" i="5"/>
  <c r="H489" i="5"/>
  <c r="G489" i="5"/>
  <c r="F489" i="5"/>
  <c r="E489" i="5"/>
  <c r="D489" i="5"/>
  <c r="B489" i="5"/>
  <c r="C489" i="5" s="1"/>
  <c r="A489" i="5"/>
  <c r="M488" i="5"/>
  <c r="L488" i="5"/>
  <c r="K488" i="5"/>
  <c r="J488" i="5"/>
  <c r="I488" i="5"/>
  <c r="H488" i="5"/>
  <c r="G488" i="5"/>
  <c r="F488" i="5"/>
  <c r="E488" i="5"/>
  <c r="D488" i="5"/>
  <c r="B488" i="5"/>
  <c r="C488" i="5" s="1"/>
  <c r="A488" i="5"/>
  <c r="M487" i="5"/>
  <c r="L487" i="5"/>
  <c r="K487" i="5"/>
  <c r="J487" i="5"/>
  <c r="I487" i="5"/>
  <c r="H487" i="5"/>
  <c r="G487" i="5"/>
  <c r="F487" i="5"/>
  <c r="E487" i="5"/>
  <c r="D487" i="5"/>
  <c r="B487" i="5"/>
  <c r="C487" i="5" s="1"/>
  <c r="A487" i="5"/>
  <c r="M486" i="5"/>
  <c r="L486" i="5"/>
  <c r="K486" i="5"/>
  <c r="J486" i="5"/>
  <c r="I486" i="5"/>
  <c r="H486" i="5"/>
  <c r="G486" i="5"/>
  <c r="F486" i="5"/>
  <c r="E486" i="5"/>
  <c r="D486" i="5"/>
  <c r="B486" i="5"/>
  <c r="C486" i="5" s="1"/>
  <c r="A486" i="5"/>
  <c r="M485" i="5"/>
  <c r="L485" i="5"/>
  <c r="K485" i="5"/>
  <c r="J485" i="5"/>
  <c r="I485" i="5"/>
  <c r="H485" i="5"/>
  <c r="G485" i="5"/>
  <c r="F485" i="5"/>
  <c r="E485" i="5"/>
  <c r="D485" i="5"/>
  <c r="B485" i="5"/>
  <c r="C485" i="5" s="1"/>
  <c r="A485" i="5"/>
  <c r="M484" i="5"/>
  <c r="L484" i="5"/>
  <c r="K484" i="5"/>
  <c r="J484" i="5"/>
  <c r="I484" i="5"/>
  <c r="H484" i="5"/>
  <c r="G484" i="5"/>
  <c r="F484" i="5"/>
  <c r="E484" i="5"/>
  <c r="D484" i="5"/>
  <c r="B484" i="5"/>
  <c r="C484" i="5" s="1"/>
  <c r="A484" i="5"/>
  <c r="M483" i="5"/>
  <c r="L483" i="5"/>
  <c r="K483" i="5"/>
  <c r="J483" i="5"/>
  <c r="I483" i="5"/>
  <c r="H483" i="5"/>
  <c r="G483" i="5"/>
  <c r="F483" i="5"/>
  <c r="E483" i="5"/>
  <c r="D483" i="5"/>
  <c r="B483" i="5"/>
  <c r="C483" i="5" s="1"/>
  <c r="A483" i="5"/>
  <c r="M482" i="5"/>
  <c r="L482" i="5"/>
  <c r="K482" i="5"/>
  <c r="J482" i="5"/>
  <c r="I482" i="5"/>
  <c r="H482" i="5"/>
  <c r="G482" i="5"/>
  <c r="F482" i="5"/>
  <c r="E482" i="5"/>
  <c r="D482" i="5"/>
  <c r="B482" i="5"/>
  <c r="C482" i="5" s="1"/>
  <c r="A482" i="5"/>
  <c r="M481" i="5"/>
  <c r="L481" i="5"/>
  <c r="K481" i="5"/>
  <c r="J481" i="5"/>
  <c r="I481" i="5"/>
  <c r="H481" i="5"/>
  <c r="G481" i="5"/>
  <c r="F481" i="5"/>
  <c r="E481" i="5"/>
  <c r="D481" i="5"/>
  <c r="B481" i="5"/>
  <c r="C481" i="5" s="1"/>
  <c r="A481" i="5"/>
  <c r="M480" i="5"/>
  <c r="L480" i="5"/>
  <c r="K480" i="5"/>
  <c r="J480" i="5"/>
  <c r="I480" i="5"/>
  <c r="H480" i="5"/>
  <c r="G480" i="5"/>
  <c r="F480" i="5"/>
  <c r="E480" i="5"/>
  <c r="D480" i="5"/>
  <c r="B480" i="5"/>
  <c r="C480" i="5" s="1"/>
  <c r="A480" i="5"/>
  <c r="M479" i="5"/>
  <c r="L479" i="5"/>
  <c r="K479" i="5"/>
  <c r="J479" i="5"/>
  <c r="I479" i="5"/>
  <c r="H479" i="5"/>
  <c r="G479" i="5"/>
  <c r="F479" i="5"/>
  <c r="E479" i="5"/>
  <c r="D479" i="5"/>
  <c r="B479" i="5"/>
  <c r="C479" i="5" s="1"/>
  <c r="A479" i="5"/>
  <c r="M454" i="5"/>
  <c r="L454" i="5"/>
  <c r="K454" i="5"/>
  <c r="J454" i="5"/>
  <c r="I454" i="5"/>
  <c r="H454" i="5"/>
  <c r="G454" i="5"/>
  <c r="F454" i="5"/>
  <c r="E454" i="5"/>
  <c r="D454" i="5"/>
  <c r="B454" i="5"/>
  <c r="C454" i="5" s="1"/>
  <c r="A454" i="5"/>
  <c r="M16" i="5"/>
  <c r="L16" i="5"/>
  <c r="K16" i="5"/>
  <c r="J16" i="5"/>
  <c r="I16" i="5"/>
  <c r="H16" i="5"/>
  <c r="G16" i="5"/>
  <c r="F16" i="5"/>
  <c r="E16" i="5"/>
  <c r="D16" i="5"/>
  <c r="B16" i="5"/>
  <c r="C16" i="5" s="1"/>
  <c r="A16" i="5"/>
  <c r="M15" i="5"/>
  <c r="L15" i="5"/>
  <c r="K15" i="5"/>
  <c r="J15" i="5"/>
  <c r="I15" i="5"/>
  <c r="H15" i="5"/>
  <c r="G15" i="5"/>
  <c r="F15" i="5"/>
  <c r="E15" i="5"/>
  <c r="D15" i="5"/>
  <c r="B15" i="5"/>
  <c r="C15" i="5" s="1"/>
  <c r="A15" i="5"/>
  <c r="M453" i="5"/>
  <c r="L453" i="5"/>
  <c r="K453" i="5"/>
  <c r="J453" i="5"/>
  <c r="I453" i="5"/>
  <c r="H453" i="5"/>
  <c r="G453" i="5"/>
  <c r="F453" i="5"/>
  <c r="E453" i="5"/>
  <c r="D453" i="5"/>
  <c r="B453" i="5"/>
  <c r="C453" i="5" s="1"/>
  <c r="A453" i="5"/>
  <c r="M452" i="5"/>
  <c r="L452" i="5"/>
  <c r="K452" i="5"/>
  <c r="J452" i="5"/>
  <c r="I452" i="5"/>
  <c r="H452" i="5"/>
  <c r="G452" i="5"/>
  <c r="F452" i="5"/>
  <c r="E452" i="5"/>
  <c r="D452" i="5"/>
  <c r="B452" i="5"/>
  <c r="C452" i="5" s="1"/>
  <c r="A452" i="5"/>
  <c r="M451" i="5"/>
  <c r="L451" i="5"/>
  <c r="K451" i="5"/>
  <c r="J451" i="5"/>
  <c r="I451" i="5"/>
  <c r="H451" i="5"/>
  <c r="G451" i="5"/>
  <c r="F451" i="5"/>
  <c r="E451" i="5"/>
  <c r="D451" i="5"/>
  <c r="B451" i="5"/>
  <c r="C451" i="5" s="1"/>
  <c r="A451" i="5"/>
  <c r="M450" i="5"/>
  <c r="L450" i="5"/>
  <c r="K450" i="5"/>
  <c r="J450" i="5"/>
  <c r="I450" i="5"/>
  <c r="H450" i="5"/>
  <c r="G450" i="5"/>
  <c r="F450" i="5"/>
  <c r="E450" i="5"/>
  <c r="D450" i="5"/>
  <c r="B450" i="5"/>
  <c r="C450" i="5" s="1"/>
  <c r="A450" i="5"/>
  <c r="M449" i="5"/>
  <c r="L449" i="5"/>
  <c r="K449" i="5"/>
  <c r="J449" i="5"/>
  <c r="I449" i="5"/>
  <c r="H449" i="5"/>
  <c r="G449" i="5"/>
  <c r="F449" i="5"/>
  <c r="E449" i="5"/>
  <c r="D449" i="5"/>
  <c r="B449" i="5"/>
  <c r="C449" i="5" s="1"/>
  <c r="A449" i="5"/>
  <c r="M448" i="5"/>
  <c r="L448" i="5"/>
  <c r="K448" i="5"/>
  <c r="J448" i="5"/>
  <c r="I448" i="5"/>
  <c r="H448" i="5"/>
  <c r="G448" i="5"/>
  <c r="F448" i="5"/>
  <c r="E448" i="5"/>
  <c r="D448" i="5"/>
  <c r="B448" i="5"/>
  <c r="C448" i="5" s="1"/>
  <c r="A448" i="5"/>
  <c r="M447" i="5"/>
  <c r="L447" i="5"/>
  <c r="K447" i="5"/>
  <c r="J447" i="5"/>
  <c r="I447" i="5"/>
  <c r="H447" i="5"/>
  <c r="G447" i="5"/>
  <c r="F447" i="5"/>
  <c r="E447" i="5"/>
  <c r="D447" i="5"/>
  <c r="B447" i="5"/>
  <c r="C447" i="5" s="1"/>
  <c r="A447" i="5"/>
  <c r="M446" i="5"/>
  <c r="L446" i="5"/>
  <c r="K446" i="5"/>
  <c r="J446" i="5"/>
  <c r="I446" i="5"/>
  <c r="H446" i="5"/>
  <c r="G446" i="5"/>
  <c r="F446" i="5"/>
  <c r="E446" i="5"/>
  <c r="D446" i="5"/>
  <c r="B446" i="5"/>
  <c r="C446" i="5" s="1"/>
  <c r="A446" i="5"/>
  <c r="M445" i="5"/>
  <c r="L445" i="5"/>
  <c r="K445" i="5"/>
  <c r="J445" i="5"/>
  <c r="I445" i="5"/>
  <c r="H445" i="5"/>
  <c r="G445" i="5"/>
  <c r="F445" i="5"/>
  <c r="E445" i="5"/>
  <c r="D445" i="5"/>
  <c r="B445" i="5"/>
  <c r="C445" i="5" s="1"/>
  <c r="A445" i="5"/>
  <c r="M444" i="5"/>
  <c r="L444" i="5"/>
  <c r="K444" i="5"/>
  <c r="J444" i="5"/>
  <c r="I444" i="5"/>
  <c r="H444" i="5"/>
  <c r="G444" i="5"/>
  <c r="F444" i="5"/>
  <c r="E444" i="5"/>
  <c r="D444" i="5"/>
  <c r="B444" i="5"/>
  <c r="C444" i="5" s="1"/>
  <c r="A444" i="5"/>
  <c r="M443" i="5"/>
  <c r="L443" i="5"/>
  <c r="K443" i="5"/>
  <c r="J443" i="5"/>
  <c r="I443" i="5"/>
  <c r="H443" i="5"/>
  <c r="G443" i="5"/>
  <c r="F443" i="5"/>
  <c r="E443" i="5"/>
  <c r="D443" i="5"/>
  <c r="B443" i="5"/>
  <c r="C443" i="5" s="1"/>
  <c r="A443" i="5"/>
  <c r="M442" i="5"/>
  <c r="L442" i="5"/>
  <c r="K442" i="5"/>
  <c r="J442" i="5"/>
  <c r="I442" i="5"/>
  <c r="H442" i="5"/>
  <c r="G442" i="5"/>
  <c r="F442" i="5"/>
  <c r="E442" i="5"/>
  <c r="D442" i="5"/>
  <c r="B442" i="5"/>
  <c r="C442" i="5" s="1"/>
  <c r="A442" i="5"/>
  <c r="M441" i="5"/>
  <c r="L441" i="5"/>
  <c r="K441" i="5"/>
  <c r="J441" i="5"/>
  <c r="I441" i="5"/>
  <c r="H441" i="5"/>
  <c r="G441" i="5"/>
  <c r="F441" i="5"/>
  <c r="E441" i="5"/>
  <c r="D441" i="5"/>
  <c r="B441" i="5"/>
  <c r="C441" i="5" s="1"/>
  <c r="A441" i="5"/>
  <c r="M440" i="5"/>
  <c r="L440" i="5"/>
  <c r="K440" i="5"/>
  <c r="J440" i="5"/>
  <c r="I440" i="5"/>
  <c r="H440" i="5"/>
  <c r="G440" i="5"/>
  <c r="F440" i="5"/>
  <c r="E440" i="5"/>
  <c r="D440" i="5"/>
  <c r="B440" i="5"/>
  <c r="C440" i="5" s="1"/>
  <c r="A440" i="5"/>
  <c r="M439" i="5"/>
  <c r="L439" i="5"/>
  <c r="K439" i="5"/>
  <c r="J439" i="5"/>
  <c r="I439" i="5"/>
  <c r="H439" i="5"/>
  <c r="G439" i="5"/>
  <c r="F439" i="5"/>
  <c r="E439" i="5"/>
  <c r="D439" i="5"/>
  <c r="B439" i="5"/>
  <c r="C439" i="5" s="1"/>
  <c r="A439" i="5"/>
  <c r="M438" i="5"/>
  <c r="L438" i="5"/>
  <c r="K438" i="5"/>
  <c r="J438" i="5"/>
  <c r="I438" i="5"/>
  <c r="H438" i="5"/>
  <c r="G438" i="5"/>
  <c r="F438" i="5"/>
  <c r="E438" i="5"/>
  <c r="D438" i="5"/>
  <c r="B438" i="5"/>
  <c r="C438" i="5" s="1"/>
  <c r="A438" i="5"/>
  <c r="M44" i="5"/>
  <c r="L44" i="5"/>
  <c r="K44" i="5"/>
  <c r="J44" i="5"/>
  <c r="I44" i="5"/>
  <c r="H44" i="5"/>
  <c r="G44" i="5"/>
  <c r="F44" i="5"/>
  <c r="E44" i="5"/>
  <c r="D44" i="5"/>
  <c r="B44" i="5"/>
  <c r="C44" i="5" s="1"/>
  <c r="A44" i="5"/>
  <c r="M43" i="5"/>
  <c r="L43" i="5"/>
  <c r="K43" i="5"/>
  <c r="J43" i="5"/>
  <c r="I43" i="5"/>
  <c r="H43" i="5"/>
  <c r="G43" i="5"/>
  <c r="F43" i="5"/>
  <c r="E43" i="5"/>
  <c r="D43" i="5"/>
  <c r="B43" i="5"/>
  <c r="C43" i="5" s="1"/>
  <c r="A43" i="5"/>
  <c r="M42" i="5"/>
  <c r="L42" i="5"/>
  <c r="K42" i="5"/>
  <c r="J42" i="5"/>
  <c r="I42" i="5"/>
  <c r="H42" i="5"/>
  <c r="G42" i="5"/>
  <c r="F42" i="5"/>
  <c r="E42" i="5"/>
  <c r="D42" i="5"/>
  <c r="B42" i="5"/>
  <c r="C42" i="5" s="1"/>
  <c r="A42" i="5"/>
  <c r="M505" i="5"/>
  <c r="L505" i="5"/>
  <c r="K505" i="5"/>
  <c r="J505" i="5"/>
  <c r="I505" i="5"/>
  <c r="H505" i="5"/>
  <c r="G505" i="5"/>
  <c r="F505" i="5"/>
  <c r="E505" i="5"/>
  <c r="D505" i="5"/>
  <c r="B505" i="5"/>
  <c r="C505" i="5" s="1"/>
  <c r="A505" i="5"/>
  <c r="M504" i="5"/>
  <c r="L504" i="5"/>
  <c r="K504" i="5"/>
  <c r="J504" i="5"/>
  <c r="I504" i="5"/>
  <c r="H504" i="5"/>
  <c r="G504" i="5"/>
  <c r="F504" i="5"/>
  <c r="E504" i="5"/>
  <c r="D504" i="5"/>
  <c r="B504" i="5"/>
  <c r="C504" i="5" s="1"/>
  <c r="A504" i="5"/>
  <c r="M437" i="5"/>
  <c r="L437" i="5"/>
  <c r="K437" i="5"/>
  <c r="J437" i="5"/>
  <c r="I437" i="5"/>
  <c r="H437" i="5"/>
  <c r="G437" i="5"/>
  <c r="F437" i="5"/>
  <c r="E437" i="5"/>
  <c r="D437" i="5"/>
  <c r="B437" i="5"/>
  <c r="C437" i="5" s="1"/>
  <c r="A437" i="5"/>
  <c r="M436" i="5"/>
  <c r="L436" i="5"/>
  <c r="K436" i="5"/>
  <c r="J436" i="5"/>
  <c r="I436" i="5"/>
  <c r="H436" i="5"/>
  <c r="G436" i="5"/>
  <c r="F436" i="5"/>
  <c r="E436" i="5"/>
  <c r="D436" i="5"/>
  <c r="B436" i="5"/>
  <c r="C436" i="5" s="1"/>
  <c r="A436" i="5"/>
  <c r="M435" i="5"/>
  <c r="L435" i="5"/>
  <c r="K435" i="5"/>
  <c r="J435" i="5"/>
  <c r="I435" i="5"/>
  <c r="H435" i="5"/>
  <c r="G435" i="5"/>
  <c r="F435" i="5"/>
  <c r="E435" i="5"/>
  <c r="D435" i="5"/>
  <c r="B435" i="5"/>
  <c r="C435" i="5" s="1"/>
  <c r="A435" i="5"/>
  <c r="M200" i="5"/>
  <c r="L200" i="5"/>
  <c r="K200" i="5"/>
  <c r="J200" i="5"/>
  <c r="I200" i="5"/>
  <c r="H200" i="5"/>
  <c r="G200" i="5"/>
  <c r="F200" i="5"/>
  <c r="E200" i="5"/>
  <c r="D200" i="5"/>
  <c r="B200" i="5"/>
  <c r="C200" i="5" s="1"/>
  <c r="A200" i="5"/>
  <c r="M434" i="5"/>
  <c r="L434" i="5"/>
  <c r="K434" i="5"/>
  <c r="J434" i="5"/>
  <c r="I434" i="5"/>
  <c r="H434" i="5"/>
  <c r="G434" i="5"/>
  <c r="F434" i="5"/>
  <c r="E434" i="5"/>
  <c r="D434" i="5"/>
  <c r="B434" i="5"/>
  <c r="C434" i="5" s="1"/>
  <c r="A434" i="5"/>
  <c r="M475" i="5"/>
  <c r="L475" i="5"/>
  <c r="K475" i="5"/>
  <c r="J475" i="5"/>
  <c r="I475" i="5"/>
  <c r="H475" i="5"/>
  <c r="G475" i="5"/>
  <c r="F475" i="5"/>
  <c r="E475" i="5"/>
  <c r="D475" i="5"/>
  <c r="B475" i="5"/>
  <c r="C475" i="5" s="1"/>
  <c r="A475" i="5"/>
  <c r="M148" i="5"/>
  <c r="L148" i="5"/>
  <c r="K148" i="5"/>
  <c r="J148" i="5"/>
  <c r="I148" i="5"/>
  <c r="H148" i="5"/>
  <c r="G148" i="5"/>
  <c r="F148" i="5"/>
  <c r="E148" i="5"/>
  <c r="D148" i="5"/>
  <c r="B148" i="5"/>
  <c r="C148" i="5" s="1"/>
  <c r="A148" i="5"/>
  <c r="M116" i="5"/>
  <c r="L116" i="5"/>
  <c r="K116" i="5"/>
  <c r="J116" i="5"/>
  <c r="I116" i="5"/>
  <c r="H116" i="5"/>
  <c r="G116" i="5"/>
  <c r="F116" i="5"/>
  <c r="E116" i="5"/>
  <c r="D116" i="5"/>
  <c r="B116" i="5"/>
  <c r="C116" i="5" s="1"/>
  <c r="A116" i="5"/>
  <c r="M80" i="5"/>
  <c r="L80" i="5"/>
  <c r="K80" i="5"/>
  <c r="J80" i="5"/>
  <c r="I80" i="5"/>
  <c r="H80" i="5"/>
  <c r="G80" i="5"/>
  <c r="F80" i="5"/>
  <c r="E80" i="5"/>
  <c r="D80" i="5"/>
  <c r="B80" i="5"/>
  <c r="C80" i="5" s="1"/>
  <c r="A80" i="5"/>
  <c r="M503" i="5"/>
  <c r="L503" i="5"/>
  <c r="K503" i="5"/>
  <c r="J503" i="5"/>
  <c r="I503" i="5"/>
  <c r="H503" i="5"/>
  <c r="G503" i="5"/>
  <c r="F503" i="5"/>
  <c r="E503" i="5"/>
  <c r="D503" i="5"/>
  <c r="B503" i="5"/>
  <c r="C503" i="5" s="1"/>
  <c r="A503" i="5"/>
  <c r="M474" i="5"/>
  <c r="L474" i="5"/>
  <c r="K474" i="5"/>
  <c r="J474" i="5"/>
  <c r="I474" i="5"/>
  <c r="H474" i="5"/>
  <c r="G474" i="5"/>
  <c r="F474" i="5"/>
  <c r="E474" i="5"/>
  <c r="D474" i="5"/>
  <c r="B474" i="5"/>
  <c r="C474" i="5" s="1"/>
  <c r="A474" i="5"/>
  <c r="M21" i="5"/>
  <c r="L21" i="5"/>
  <c r="K21" i="5"/>
  <c r="J21" i="5"/>
  <c r="I21" i="5"/>
  <c r="H21" i="5"/>
  <c r="G21" i="5"/>
  <c r="F21" i="5"/>
  <c r="E21" i="5"/>
  <c r="D21" i="5"/>
  <c r="B21" i="5"/>
  <c r="C21" i="5" s="1"/>
  <c r="A21" i="5"/>
  <c r="M20" i="5"/>
  <c r="L20" i="5"/>
  <c r="K20" i="5"/>
  <c r="J20" i="5"/>
  <c r="I20" i="5"/>
  <c r="H20" i="5"/>
  <c r="G20" i="5"/>
  <c r="F20" i="5"/>
  <c r="E20" i="5"/>
  <c r="D20" i="5"/>
  <c r="B20" i="5"/>
  <c r="C20" i="5" s="1"/>
  <c r="A20" i="5"/>
  <c r="M176" i="5"/>
  <c r="L176" i="5"/>
  <c r="K176" i="5"/>
  <c r="J176" i="5"/>
  <c r="I176" i="5"/>
  <c r="H176" i="5"/>
  <c r="G176" i="5"/>
  <c r="F176" i="5"/>
  <c r="E176" i="5"/>
  <c r="D176" i="5"/>
  <c r="B176" i="5"/>
  <c r="C176" i="5" s="1"/>
  <c r="A176" i="5"/>
  <c r="M19" i="5"/>
  <c r="L19" i="5"/>
  <c r="K19" i="5"/>
  <c r="J19" i="5"/>
  <c r="I19" i="5"/>
  <c r="H19" i="5"/>
  <c r="G19" i="5"/>
  <c r="F19" i="5"/>
  <c r="E19" i="5"/>
  <c r="D19" i="5"/>
  <c r="B19" i="5"/>
  <c r="C19" i="5" s="1"/>
  <c r="A19" i="5"/>
  <c r="M473" i="5"/>
  <c r="L473" i="5"/>
  <c r="K473" i="5"/>
  <c r="J473" i="5"/>
  <c r="I473" i="5"/>
  <c r="H473" i="5"/>
  <c r="G473" i="5"/>
  <c r="F473" i="5"/>
  <c r="E473" i="5"/>
  <c r="D473" i="5"/>
  <c r="B473" i="5"/>
  <c r="C473" i="5" s="1"/>
  <c r="A473" i="5"/>
  <c r="M472" i="5"/>
  <c r="L472" i="5"/>
  <c r="K472" i="5"/>
  <c r="J472" i="5"/>
  <c r="I472" i="5"/>
  <c r="H472" i="5"/>
  <c r="G472" i="5"/>
  <c r="F472" i="5"/>
  <c r="E472" i="5"/>
  <c r="D472" i="5"/>
  <c r="B472" i="5"/>
  <c r="C472" i="5" s="1"/>
  <c r="A472" i="5"/>
  <c r="M471" i="5"/>
  <c r="L471" i="5"/>
  <c r="K471" i="5"/>
  <c r="J471" i="5"/>
  <c r="I471" i="5"/>
  <c r="H471" i="5"/>
  <c r="G471" i="5"/>
  <c r="F471" i="5"/>
  <c r="E471" i="5"/>
  <c r="D471" i="5"/>
  <c r="B471" i="5"/>
  <c r="C471" i="5" s="1"/>
  <c r="A471" i="5"/>
  <c r="M223" i="5"/>
  <c r="L223" i="5"/>
  <c r="K223" i="5"/>
  <c r="J223" i="5"/>
  <c r="I223" i="5"/>
  <c r="H223" i="5"/>
  <c r="G223" i="5"/>
  <c r="F223" i="5"/>
  <c r="E223" i="5"/>
  <c r="D223" i="5"/>
  <c r="B223" i="5"/>
  <c r="C223" i="5" s="1"/>
  <c r="A223" i="5"/>
  <c r="M470" i="5"/>
  <c r="L470" i="5"/>
  <c r="K470" i="5"/>
  <c r="J470" i="5"/>
  <c r="I470" i="5"/>
  <c r="H470" i="5"/>
  <c r="G470" i="5"/>
  <c r="F470" i="5"/>
  <c r="E470" i="5"/>
  <c r="D470" i="5"/>
  <c r="B470" i="5"/>
  <c r="C470" i="5" s="1"/>
  <c r="A470" i="5"/>
  <c r="M469" i="5"/>
  <c r="L469" i="5"/>
  <c r="K469" i="5"/>
  <c r="J469" i="5"/>
  <c r="I469" i="5"/>
  <c r="H469" i="5"/>
  <c r="G469" i="5"/>
  <c r="F469" i="5"/>
  <c r="E469" i="5"/>
  <c r="D469" i="5"/>
  <c r="B469" i="5"/>
  <c r="C469" i="5" s="1"/>
  <c r="A469" i="5"/>
  <c r="M468" i="5"/>
  <c r="L468" i="5"/>
  <c r="K468" i="5"/>
  <c r="J468" i="5"/>
  <c r="I468" i="5"/>
  <c r="H468" i="5"/>
  <c r="G468" i="5"/>
  <c r="F468" i="5"/>
  <c r="E468" i="5"/>
  <c r="D468" i="5"/>
  <c r="B468" i="5"/>
  <c r="C468" i="5" s="1"/>
  <c r="A468" i="5"/>
  <c r="M467" i="5"/>
  <c r="L467" i="5"/>
  <c r="K467" i="5"/>
  <c r="J467" i="5"/>
  <c r="I467" i="5"/>
  <c r="H467" i="5"/>
  <c r="G467" i="5"/>
  <c r="F467" i="5"/>
  <c r="E467" i="5"/>
  <c r="D467" i="5"/>
  <c r="B467" i="5"/>
  <c r="C467" i="5" s="1"/>
  <c r="A467" i="5"/>
  <c r="M258" i="5"/>
  <c r="L258" i="5"/>
  <c r="K258" i="5"/>
  <c r="J258" i="5"/>
  <c r="I258" i="5"/>
  <c r="H258" i="5"/>
  <c r="G258" i="5"/>
  <c r="F258" i="5"/>
  <c r="E258" i="5"/>
  <c r="D258" i="5"/>
  <c r="B258" i="5"/>
  <c r="C258" i="5" s="1"/>
  <c r="A258" i="5"/>
  <c r="M257" i="5"/>
  <c r="L257" i="5"/>
  <c r="K257" i="5"/>
  <c r="J257" i="5"/>
  <c r="I257" i="5"/>
  <c r="H257" i="5"/>
  <c r="G257" i="5"/>
  <c r="F257" i="5"/>
  <c r="E257" i="5"/>
  <c r="D257" i="5"/>
  <c r="B257" i="5"/>
  <c r="C257" i="5" s="1"/>
  <c r="A257" i="5"/>
  <c r="M256" i="5"/>
  <c r="L256" i="5"/>
  <c r="K256" i="5"/>
  <c r="J256" i="5"/>
  <c r="I256" i="5"/>
  <c r="H256" i="5"/>
  <c r="G256" i="5"/>
  <c r="F256" i="5"/>
  <c r="E256" i="5"/>
  <c r="D256" i="5"/>
  <c r="B256" i="5"/>
  <c r="C256" i="5" s="1"/>
  <c r="A256" i="5"/>
  <c r="M255" i="5"/>
  <c r="L255" i="5"/>
  <c r="K255" i="5"/>
  <c r="J255" i="5"/>
  <c r="I255" i="5"/>
  <c r="H255" i="5"/>
  <c r="G255" i="5"/>
  <c r="F255" i="5"/>
  <c r="E255" i="5"/>
  <c r="D255" i="5"/>
  <c r="B255" i="5"/>
  <c r="C255" i="5" s="1"/>
  <c r="A255" i="5"/>
  <c r="M466" i="5"/>
  <c r="L466" i="5"/>
  <c r="K466" i="5"/>
  <c r="J466" i="5"/>
  <c r="I466" i="5"/>
  <c r="H466" i="5"/>
  <c r="G466" i="5"/>
  <c r="F466" i="5"/>
  <c r="E466" i="5"/>
  <c r="D466" i="5"/>
  <c r="B466" i="5"/>
  <c r="C466" i="5" s="1"/>
  <c r="A466" i="5"/>
  <c r="M254" i="5"/>
  <c r="L254" i="5"/>
  <c r="K254" i="5"/>
  <c r="J254" i="5"/>
  <c r="I254" i="5"/>
  <c r="H254" i="5"/>
  <c r="G254" i="5"/>
  <c r="F254" i="5"/>
  <c r="E254" i="5"/>
  <c r="D254" i="5"/>
  <c r="B254" i="5"/>
  <c r="C254" i="5" s="1"/>
  <c r="A254" i="5"/>
  <c r="M253" i="5"/>
  <c r="L253" i="5"/>
  <c r="K253" i="5"/>
  <c r="J253" i="5"/>
  <c r="I253" i="5"/>
  <c r="H253" i="5"/>
  <c r="G253" i="5"/>
  <c r="F253" i="5"/>
  <c r="E253" i="5"/>
  <c r="D253" i="5"/>
  <c r="B253" i="5"/>
  <c r="C253" i="5" s="1"/>
  <c r="A253" i="5"/>
  <c r="M465" i="5"/>
  <c r="L465" i="5"/>
  <c r="K465" i="5"/>
  <c r="J465" i="5"/>
  <c r="I465" i="5"/>
  <c r="H465" i="5"/>
  <c r="G465" i="5"/>
  <c r="F465" i="5"/>
  <c r="E465" i="5"/>
  <c r="D465" i="5"/>
  <c r="B465" i="5"/>
  <c r="C465" i="5" s="1"/>
  <c r="A465" i="5"/>
  <c r="M464" i="5"/>
  <c r="L464" i="5"/>
  <c r="K464" i="5"/>
  <c r="J464" i="5"/>
  <c r="I464" i="5"/>
  <c r="H464" i="5"/>
  <c r="G464" i="5"/>
  <c r="F464" i="5"/>
  <c r="E464" i="5"/>
  <c r="D464" i="5"/>
  <c r="B464" i="5"/>
  <c r="C464" i="5" s="1"/>
  <c r="A464" i="5"/>
  <c r="M463" i="5"/>
  <c r="L463" i="5"/>
  <c r="K463" i="5"/>
  <c r="J463" i="5"/>
  <c r="I463" i="5"/>
  <c r="H463" i="5"/>
  <c r="G463" i="5"/>
  <c r="F463" i="5"/>
  <c r="E463" i="5"/>
  <c r="D463" i="5"/>
  <c r="B463" i="5"/>
  <c r="C463" i="5" s="1"/>
  <c r="A463" i="5"/>
  <c r="M252" i="5"/>
  <c r="L252" i="5"/>
  <c r="K252" i="5"/>
  <c r="J252" i="5"/>
  <c r="I252" i="5"/>
  <c r="H252" i="5"/>
  <c r="G252" i="5"/>
  <c r="F252" i="5"/>
  <c r="E252" i="5"/>
  <c r="D252" i="5"/>
  <c r="B252" i="5"/>
  <c r="C252" i="5" s="1"/>
  <c r="A252" i="5"/>
  <c r="M251" i="5"/>
  <c r="L251" i="5"/>
  <c r="K251" i="5"/>
  <c r="J251" i="5"/>
  <c r="I251" i="5"/>
  <c r="H251" i="5"/>
  <c r="G251" i="5"/>
  <c r="F251" i="5"/>
  <c r="E251" i="5"/>
  <c r="D251" i="5"/>
  <c r="B251" i="5"/>
  <c r="C251" i="5" s="1"/>
  <c r="A251" i="5"/>
  <c r="M250" i="5"/>
  <c r="L250" i="5"/>
  <c r="K250" i="5"/>
  <c r="J250" i="5"/>
  <c r="I250" i="5"/>
  <c r="H250" i="5"/>
  <c r="G250" i="5"/>
  <c r="F250" i="5"/>
  <c r="E250" i="5"/>
  <c r="D250" i="5"/>
  <c r="B250" i="5"/>
  <c r="C250" i="5" s="1"/>
  <c r="A250" i="5"/>
  <c r="M249" i="5"/>
  <c r="L249" i="5"/>
  <c r="K249" i="5"/>
  <c r="J249" i="5"/>
  <c r="I249" i="5"/>
  <c r="H249" i="5"/>
  <c r="G249" i="5"/>
  <c r="F249" i="5"/>
  <c r="E249" i="5"/>
  <c r="D249" i="5"/>
  <c r="B249" i="5"/>
  <c r="C249" i="5" s="1"/>
  <c r="A249" i="5"/>
  <c r="M248" i="5"/>
  <c r="L248" i="5"/>
  <c r="K248" i="5"/>
  <c r="J248" i="5"/>
  <c r="I248" i="5"/>
  <c r="H248" i="5"/>
  <c r="G248" i="5"/>
  <c r="F248" i="5"/>
  <c r="E248" i="5"/>
  <c r="D248" i="5"/>
  <c r="B248" i="5"/>
  <c r="C248" i="5" s="1"/>
  <c r="A248" i="5"/>
  <c r="M247" i="5"/>
  <c r="L247" i="5"/>
  <c r="K247" i="5"/>
  <c r="J247" i="5"/>
  <c r="I247" i="5"/>
  <c r="H247" i="5"/>
  <c r="G247" i="5"/>
  <c r="F247" i="5"/>
  <c r="E247" i="5"/>
  <c r="D247" i="5"/>
  <c r="B247" i="5"/>
  <c r="C247" i="5" s="1"/>
  <c r="A247" i="5"/>
  <c r="M222" i="5"/>
  <c r="L222" i="5"/>
  <c r="K222" i="5"/>
  <c r="J222" i="5"/>
  <c r="I222" i="5"/>
  <c r="H222" i="5"/>
  <c r="G222" i="5"/>
  <c r="F222" i="5"/>
  <c r="E222" i="5"/>
  <c r="D222" i="5"/>
  <c r="B222" i="5"/>
  <c r="C222" i="5" s="1"/>
  <c r="A222" i="5"/>
  <c r="M221" i="5"/>
  <c r="L221" i="5"/>
  <c r="K221" i="5"/>
  <c r="J221" i="5"/>
  <c r="I221" i="5"/>
  <c r="H221" i="5"/>
  <c r="G221" i="5"/>
  <c r="F221" i="5"/>
  <c r="E221" i="5"/>
  <c r="D221" i="5"/>
  <c r="B221" i="5"/>
  <c r="C221" i="5" s="1"/>
  <c r="A221" i="5"/>
  <c r="M220" i="5"/>
  <c r="L220" i="5"/>
  <c r="K220" i="5"/>
  <c r="J220" i="5"/>
  <c r="I220" i="5"/>
  <c r="H220" i="5"/>
  <c r="G220" i="5"/>
  <c r="F220" i="5"/>
  <c r="E220" i="5"/>
  <c r="D220" i="5"/>
  <c r="B220" i="5"/>
  <c r="C220" i="5" s="1"/>
  <c r="A220" i="5"/>
  <c r="M219" i="5"/>
  <c r="L219" i="5"/>
  <c r="K219" i="5"/>
  <c r="J219" i="5"/>
  <c r="I219" i="5"/>
  <c r="H219" i="5"/>
  <c r="G219" i="5"/>
  <c r="F219" i="5"/>
  <c r="E219" i="5"/>
  <c r="D219" i="5"/>
  <c r="B219" i="5"/>
  <c r="C219" i="5" s="1"/>
  <c r="A219" i="5"/>
  <c r="M462" i="5"/>
  <c r="L462" i="5"/>
  <c r="K462" i="5"/>
  <c r="J462" i="5"/>
  <c r="I462" i="5"/>
  <c r="H462" i="5"/>
  <c r="G462" i="5"/>
  <c r="F462" i="5"/>
  <c r="E462" i="5"/>
  <c r="D462" i="5"/>
  <c r="B462" i="5"/>
  <c r="C462" i="5" s="1"/>
  <c r="A462" i="5"/>
  <c r="M461" i="5"/>
  <c r="L461" i="5"/>
  <c r="K461" i="5"/>
  <c r="J461" i="5"/>
  <c r="I461" i="5"/>
  <c r="H461" i="5"/>
  <c r="G461" i="5"/>
  <c r="F461" i="5"/>
  <c r="E461" i="5"/>
  <c r="D461" i="5"/>
  <c r="B461" i="5"/>
  <c r="C461" i="5" s="1"/>
  <c r="A461" i="5"/>
  <c r="M460" i="5"/>
  <c r="L460" i="5"/>
  <c r="K460" i="5"/>
  <c r="J460" i="5"/>
  <c r="I460" i="5"/>
  <c r="H460" i="5"/>
  <c r="G460" i="5"/>
  <c r="F460" i="5"/>
  <c r="E460" i="5"/>
  <c r="D460" i="5"/>
  <c r="B460" i="5"/>
  <c r="C460" i="5" s="1"/>
  <c r="A460" i="5"/>
  <c r="M218" i="5"/>
  <c r="L218" i="5"/>
  <c r="K218" i="5"/>
  <c r="J218" i="5"/>
  <c r="I218" i="5"/>
  <c r="H218" i="5"/>
  <c r="G218" i="5"/>
  <c r="F218" i="5"/>
  <c r="E218" i="5"/>
  <c r="D218" i="5"/>
  <c r="B218" i="5"/>
  <c r="C218" i="5" s="1"/>
  <c r="A218" i="5"/>
  <c r="M217" i="5"/>
  <c r="L217" i="5"/>
  <c r="K217" i="5"/>
  <c r="J217" i="5"/>
  <c r="I217" i="5"/>
  <c r="H217" i="5"/>
  <c r="G217" i="5"/>
  <c r="F217" i="5"/>
  <c r="E217" i="5"/>
  <c r="D217" i="5"/>
  <c r="B217" i="5"/>
  <c r="C217" i="5" s="1"/>
  <c r="A217" i="5"/>
  <c r="M216" i="5"/>
  <c r="L216" i="5"/>
  <c r="K216" i="5"/>
  <c r="J216" i="5"/>
  <c r="I216" i="5"/>
  <c r="H216" i="5"/>
  <c r="G216" i="5"/>
  <c r="F216" i="5"/>
  <c r="E216" i="5"/>
  <c r="D216" i="5"/>
  <c r="B216" i="5"/>
  <c r="C216" i="5" s="1"/>
  <c r="A216" i="5"/>
  <c r="M215" i="5"/>
  <c r="L215" i="5"/>
  <c r="K215" i="5"/>
  <c r="J215" i="5"/>
  <c r="I215" i="5"/>
  <c r="H215" i="5"/>
  <c r="G215" i="5"/>
  <c r="F215" i="5"/>
  <c r="E215" i="5"/>
  <c r="D215" i="5"/>
  <c r="B215" i="5"/>
  <c r="C215" i="5" s="1"/>
  <c r="A215" i="5"/>
  <c r="M214" i="5"/>
  <c r="L214" i="5"/>
  <c r="K214" i="5"/>
  <c r="J214" i="5"/>
  <c r="I214" i="5"/>
  <c r="H214" i="5"/>
  <c r="G214" i="5"/>
  <c r="F214" i="5"/>
  <c r="E214" i="5"/>
  <c r="D214" i="5"/>
  <c r="B214" i="5"/>
  <c r="C214" i="5" s="1"/>
  <c r="A214" i="5"/>
  <c r="M213" i="5"/>
  <c r="L213" i="5"/>
  <c r="K213" i="5"/>
  <c r="J213" i="5"/>
  <c r="I213" i="5"/>
  <c r="H213" i="5"/>
  <c r="G213" i="5"/>
  <c r="F213" i="5"/>
  <c r="E213" i="5"/>
  <c r="D213" i="5"/>
  <c r="B213" i="5"/>
  <c r="C213" i="5" s="1"/>
  <c r="A213" i="5"/>
  <c r="M212" i="5"/>
  <c r="L212" i="5"/>
  <c r="K212" i="5"/>
  <c r="J212" i="5"/>
  <c r="I212" i="5"/>
  <c r="H212" i="5"/>
  <c r="G212" i="5"/>
  <c r="F212" i="5"/>
  <c r="E212" i="5"/>
  <c r="D212" i="5"/>
  <c r="B212" i="5"/>
  <c r="C212" i="5" s="1"/>
  <c r="A212" i="5"/>
  <c r="M211" i="5"/>
  <c r="L211" i="5"/>
  <c r="K211" i="5"/>
  <c r="J211" i="5"/>
  <c r="I211" i="5"/>
  <c r="H211" i="5"/>
  <c r="G211" i="5"/>
  <c r="F211" i="5"/>
  <c r="E211" i="5"/>
  <c r="D211" i="5"/>
  <c r="B211" i="5"/>
  <c r="C211" i="5" s="1"/>
  <c r="A211" i="5"/>
  <c r="M210" i="5"/>
  <c r="L210" i="5"/>
  <c r="K210" i="5"/>
  <c r="J210" i="5"/>
  <c r="I210" i="5"/>
  <c r="H210" i="5"/>
  <c r="G210" i="5"/>
  <c r="F210" i="5"/>
  <c r="E210" i="5"/>
  <c r="D210" i="5"/>
  <c r="B210" i="5"/>
  <c r="C210" i="5" s="1"/>
  <c r="A210" i="5"/>
  <c r="M209" i="5"/>
  <c r="L209" i="5"/>
  <c r="K209" i="5"/>
  <c r="J209" i="5"/>
  <c r="I209" i="5"/>
  <c r="H209" i="5"/>
  <c r="G209" i="5"/>
  <c r="F209" i="5"/>
  <c r="E209" i="5"/>
  <c r="D209" i="5"/>
  <c r="B209" i="5"/>
  <c r="C209" i="5" s="1"/>
  <c r="A209" i="5"/>
  <c r="M208" i="5"/>
  <c r="L208" i="5"/>
  <c r="K208" i="5"/>
  <c r="J208" i="5"/>
  <c r="I208" i="5"/>
  <c r="H208" i="5"/>
  <c r="G208" i="5"/>
  <c r="F208" i="5"/>
  <c r="E208" i="5"/>
  <c r="D208" i="5"/>
  <c r="B208" i="5"/>
  <c r="C208" i="5" s="1"/>
  <c r="A208" i="5"/>
  <c r="M207" i="5"/>
  <c r="L207" i="5"/>
  <c r="K207" i="5"/>
  <c r="J207" i="5"/>
  <c r="I207" i="5"/>
  <c r="H207" i="5"/>
  <c r="G207" i="5"/>
  <c r="F207" i="5"/>
  <c r="E207" i="5"/>
  <c r="D207" i="5"/>
  <c r="B207" i="5"/>
  <c r="C207" i="5" s="1"/>
  <c r="A207" i="5"/>
  <c r="M206" i="5"/>
  <c r="L206" i="5"/>
  <c r="K206" i="5"/>
  <c r="J206" i="5"/>
  <c r="I206" i="5"/>
  <c r="H206" i="5"/>
  <c r="G206" i="5"/>
  <c r="F206" i="5"/>
  <c r="E206" i="5"/>
  <c r="D206" i="5"/>
  <c r="B206" i="5"/>
  <c r="C206" i="5" s="1"/>
  <c r="A206" i="5"/>
  <c r="M205" i="5"/>
  <c r="L205" i="5"/>
  <c r="K205" i="5"/>
  <c r="J205" i="5"/>
  <c r="I205" i="5"/>
  <c r="H205" i="5"/>
  <c r="G205" i="5"/>
  <c r="F205" i="5"/>
  <c r="E205" i="5"/>
  <c r="D205" i="5"/>
  <c r="B205" i="5"/>
  <c r="C205" i="5" s="1"/>
  <c r="A205" i="5"/>
  <c r="M204" i="5"/>
  <c r="L204" i="5"/>
  <c r="K204" i="5"/>
  <c r="J204" i="5"/>
  <c r="I204" i="5"/>
  <c r="H204" i="5"/>
  <c r="G204" i="5"/>
  <c r="F204" i="5"/>
  <c r="E204" i="5"/>
  <c r="D204" i="5"/>
  <c r="B204" i="5"/>
  <c r="C204" i="5" s="1"/>
  <c r="A204" i="5"/>
  <c r="M203" i="5"/>
  <c r="L203" i="5"/>
  <c r="K203" i="5"/>
  <c r="J203" i="5"/>
  <c r="I203" i="5"/>
  <c r="H203" i="5"/>
  <c r="G203" i="5"/>
  <c r="F203" i="5"/>
  <c r="E203" i="5"/>
  <c r="D203" i="5"/>
  <c r="B203" i="5"/>
  <c r="C203" i="5" s="1"/>
  <c r="A203" i="5"/>
  <c r="M202" i="5"/>
  <c r="L202" i="5"/>
  <c r="K202" i="5"/>
  <c r="J202" i="5"/>
  <c r="I202" i="5"/>
  <c r="H202" i="5"/>
  <c r="G202" i="5"/>
  <c r="F202" i="5"/>
  <c r="E202" i="5"/>
  <c r="D202" i="5"/>
  <c r="B202" i="5"/>
  <c r="C202" i="5" s="1"/>
  <c r="A202" i="5"/>
  <c r="M201" i="5"/>
  <c r="L201" i="5"/>
  <c r="K201" i="5"/>
  <c r="J201" i="5"/>
  <c r="I201" i="5"/>
  <c r="H201" i="5"/>
  <c r="G201" i="5"/>
  <c r="F201" i="5"/>
  <c r="E201" i="5"/>
  <c r="D201" i="5"/>
  <c r="B201" i="5"/>
  <c r="C201" i="5" s="1"/>
  <c r="A201" i="5"/>
  <c r="M246" i="5"/>
  <c r="L246" i="5"/>
  <c r="K246" i="5"/>
  <c r="J246" i="5"/>
  <c r="I246" i="5"/>
  <c r="H246" i="5"/>
  <c r="G246" i="5"/>
  <c r="F246" i="5"/>
  <c r="E246" i="5"/>
  <c r="D246" i="5"/>
  <c r="B246" i="5"/>
  <c r="C246" i="5" s="1"/>
  <c r="A246" i="5"/>
  <c r="M245" i="5"/>
  <c r="L245" i="5"/>
  <c r="K245" i="5"/>
  <c r="J245" i="5"/>
  <c r="I245" i="5"/>
  <c r="H245" i="5"/>
  <c r="G245" i="5"/>
  <c r="F245" i="5"/>
  <c r="E245" i="5"/>
  <c r="D245" i="5"/>
  <c r="B245" i="5"/>
  <c r="C245" i="5" s="1"/>
  <c r="A245" i="5"/>
  <c r="M244" i="5"/>
  <c r="L244" i="5"/>
  <c r="K244" i="5"/>
  <c r="J244" i="5"/>
  <c r="I244" i="5"/>
  <c r="H244" i="5"/>
  <c r="G244" i="5"/>
  <c r="F244" i="5"/>
  <c r="E244" i="5"/>
  <c r="D244" i="5"/>
  <c r="B244" i="5"/>
  <c r="C244" i="5" s="1"/>
  <c r="A244" i="5"/>
  <c r="M243" i="5"/>
  <c r="L243" i="5"/>
  <c r="K243" i="5"/>
  <c r="J243" i="5"/>
  <c r="I243" i="5"/>
  <c r="H243" i="5"/>
  <c r="G243" i="5"/>
  <c r="F243" i="5"/>
  <c r="E243" i="5"/>
  <c r="D243" i="5"/>
  <c r="B243" i="5"/>
  <c r="C243" i="5" s="1"/>
  <c r="A243" i="5"/>
  <c r="M242" i="5"/>
  <c r="L242" i="5"/>
  <c r="K242" i="5"/>
  <c r="J242" i="5"/>
  <c r="I242" i="5"/>
  <c r="H242" i="5"/>
  <c r="G242" i="5"/>
  <c r="F242" i="5"/>
  <c r="E242" i="5"/>
  <c r="D242" i="5"/>
  <c r="B242" i="5"/>
  <c r="C242" i="5" s="1"/>
  <c r="A242" i="5"/>
  <c r="M241" i="5"/>
  <c r="L241" i="5"/>
  <c r="K241" i="5"/>
  <c r="J241" i="5"/>
  <c r="I241" i="5"/>
  <c r="H241" i="5"/>
  <c r="G241" i="5"/>
  <c r="F241" i="5"/>
  <c r="E241" i="5"/>
  <c r="D241" i="5"/>
  <c r="B241" i="5"/>
  <c r="C241" i="5" s="1"/>
  <c r="A241" i="5"/>
  <c r="M240" i="5"/>
  <c r="L240" i="5"/>
  <c r="K240" i="5"/>
  <c r="J240" i="5"/>
  <c r="I240" i="5"/>
  <c r="H240" i="5"/>
  <c r="G240" i="5"/>
  <c r="F240" i="5"/>
  <c r="E240" i="5"/>
  <c r="D240" i="5"/>
  <c r="B240" i="5"/>
  <c r="C240" i="5" s="1"/>
  <c r="A240" i="5"/>
  <c r="M459" i="5"/>
  <c r="L459" i="5"/>
  <c r="K459" i="5"/>
  <c r="J459" i="5"/>
  <c r="I459" i="5"/>
  <c r="H459" i="5"/>
  <c r="G459" i="5"/>
  <c r="F459" i="5"/>
  <c r="E459" i="5"/>
  <c r="D459" i="5"/>
  <c r="B459" i="5"/>
  <c r="C459" i="5" s="1"/>
  <c r="A459" i="5"/>
  <c r="M458" i="5"/>
  <c r="L458" i="5"/>
  <c r="K458" i="5"/>
  <c r="J458" i="5"/>
  <c r="I458" i="5"/>
  <c r="H458" i="5"/>
  <c r="G458" i="5"/>
  <c r="F458" i="5"/>
  <c r="E458" i="5"/>
  <c r="D458" i="5"/>
  <c r="B458" i="5"/>
  <c r="C458" i="5" s="1"/>
  <c r="A458" i="5"/>
  <c r="M239" i="5"/>
  <c r="L239" i="5"/>
  <c r="K239" i="5"/>
  <c r="J239" i="5"/>
  <c r="I239" i="5"/>
  <c r="H239" i="5"/>
  <c r="G239" i="5"/>
  <c r="F239" i="5"/>
  <c r="E239" i="5"/>
  <c r="D239" i="5"/>
  <c r="B239" i="5"/>
  <c r="C239" i="5" s="1"/>
  <c r="A239" i="5"/>
  <c r="M238" i="5"/>
  <c r="L238" i="5"/>
  <c r="K238" i="5"/>
  <c r="J238" i="5"/>
  <c r="I238" i="5"/>
  <c r="H238" i="5"/>
  <c r="G238" i="5"/>
  <c r="F238" i="5"/>
  <c r="E238" i="5"/>
  <c r="D238" i="5"/>
  <c r="B238" i="5"/>
  <c r="C238" i="5" s="1"/>
  <c r="A238" i="5"/>
  <c r="M237" i="5"/>
  <c r="L237" i="5"/>
  <c r="K237" i="5"/>
  <c r="J237" i="5"/>
  <c r="I237" i="5"/>
  <c r="H237" i="5"/>
  <c r="G237" i="5"/>
  <c r="F237" i="5"/>
  <c r="E237" i="5"/>
  <c r="D237" i="5"/>
  <c r="B237" i="5"/>
  <c r="C237" i="5" s="1"/>
  <c r="A237" i="5"/>
  <c r="M236" i="5"/>
  <c r="L236" i="5"/>
  <c r="K236" i="5"/>
  <c r="J236" i="5"/>
  <c r="I236" i="5"/>
  <c r="H236" i="5"/>
  <c r="G236" i="5"/>
  <c r="F236" i="5"/>
  <c r="E236" i="5"/>
  <c r="D236" i="5"/>
  <c r="B236" i="5"/>
  <c r="C236" i="5" s="1"/>
  <c r="A236" i="5"/>
  <c r="M235" i="5"/>
  <c r="L235" i="5"/>
  <c r="K235" i="5"/>
  <c r="J235" i="5"/>
  <c r="I235" i="5"/>
  <c r="H235" i="5"/>
  <c r="G235" i="5"/>
  <c r="F235" i="5"/>
  <c r="E235" i="5"/>
  <c r="D235" i="5"/>
  <c r="B235" i="5"/>
  <c r="C235" i="5" s="1"/>
  <c r="A235" i="5"/>
  <c r="M234" i="5"/>
  <c r="L234" i="5"/>
  <c r="K234" i="5"/>
  <c r="J234" i="5"/>
  <c r="I234" i="5"/>
  <c r="H234" i="5"/>
  <c r="G234" i="5"/>
  <c r="F234" i="5"/>
  <c r="E234" i="5"/>
  <c r="D234" i="5"/>
  <c r="B234" i="5"/>
  <c r="C234" i="5" s="1"/>
  <c r="A234" i="5"/>
  <c r="M233" i="5"/>
  <c r="L233" i="5"/>
  <c r="K233" i="5"/>
  <c r="J233" i="5"/>
  <c r="I233" i="5"/>
  <c r="H233" i="5"/>
  <c r="G233" i="5"/>
  <c r="F233" i="5"/>
  <c r="E233" i="5"/>
  <c r="D233" i="5"/>
  <c r="B233" i="5"/>
  <c r="C233" i="5" s="1"/>
  <c r="A233" i="5"/>
  <c r="M232" i="5"/>
  <c r="L232" i="5"/>
  <c r="K232" i="5"/>
  <c r="J232" i="5"/>
  <c r="I232" i="5"/>
  <c r="H232" i="5"/>
  <c r="G232" i="5"/>
  <c r="F232" i="5"/>
  <c r="E232" i="5"/>
  <c r="D232" i="5"/>
  <c r="B232" i="5"/>
  <c r="C232" i="5" s="1"/>
  <c r="A232" i="5"/>
  <c r="M231" i="5"/>
  <c r="L231" i="5"/>
  <c r="K231" i="5"/>
  <c r="J231" i="5"/>
  <c r="I231" i="5"/>
  <c r="H231" i="5"/>
  <c r="G231" i="5"/>
  <c r="F231" i="5"/>
  <c r="E231" i="5"/>
  <c r="D231" i="5"/>
  <c r="B231" i="5"/>
  <c r="C231" i="5" s="1"/>
  <c r="A231" i="5"/>
  <c r="M230" i="5"/>
  <c r="L230" i="5"/>
  <c r="K230" i="5"/>
  <c r="J230" i="5"/>
  <c r="I230" i="5"/>
  <c r="H230" i="5"/>
  <c r="G230" i="5"/>
  <c r="F230" i="5"/>
  <c r="E230" i="5"/>
  <c r="D230" i="5"/>
  <c r="B230" i="5"/>
  <c r="C230" i="5" s="1"/>
  <c r="A230" i="5"/>
  <c r="M229" i="5"/>
  <c r="L229" i="5"/>
  <c r="K229" i="5"/>
  <c r="J229" i="5"/>
  <c r="I229" i="5"/>
  <c r="H229" i="5"/>
  <c r="G229" i="5"/>
  <c r="F229" i="5"/>
  <c r="E229" i="5"/>
  <c r="D229" i="5"/>
  <c r="B229" i="5"/>
  <c r="C229" i="5" s="1"/>
  <c r="A229" i="5"/>
  <c r="M228" i="5"/>
  <c r="L228" i="5"/>
  <c r="K228" i="5"/>
  <c r="J228" i="5"/>
  <c r="I228" i="5"/>
  <c r="H228" i="5"/>
  <c r="G228" i="5"/>
  <c r="F228" i="5"/>
  <c r="E228" i="5"/>
  <c r="D228" i="5"/>
  <c r="B228" i="5"/>
  <c r="C228" i="5" s="1"/>
  <c r="A228" i="5"/>
  <c r="M227" i="5"/>
  <c r="L227" i="5"/>
  <c r="K227" i="5"/>
  <c r="J227" i="5"/>
  <c r="I227" i="5"/>
  <c r="H227" i="5"/>
  <c r="G227" i="5"/>
  <c r="F227" i="5"/>
  <c r="E227" i="5"/>
  <c r="D227" i="5"/>
  <c r="B227" i="5"/>
  <c r="C227" i="5" s="1"/>
  <c r="A227" i="5"/>
  <c r="M226" i="5"/>
  <c r="L226" i="5"/>
  <c r="K226" i="5"/>
  <c r="J226" i="5"/>
  <c r="I226" i="5"/>
  <c r="H226" i="5"/>
  <c r="G226" i="5"/>
  <c r="F226" i="5"/>
  <c r="E226" i="5"/>
  <c r="D226" i="5"/>
  <c r="B226" i="5"/>
  <c r="C226" i="5" s="1"/>
  <c r="A226" i="5"/>
  <c r="M225" i="5"/>
  <c r="L225" i="5"/>
  <c r="K225" i="5"/>
  <c r="J225" i="5"/>
  <c r="I225" i="5"/>
  <c r="H225" i="5"/>
  <c r="G225" i="5"/>
  <c r="F225" i="5"/>
  <c r="E225" i="5"/>
  <c r="D225" i="5"/>
  <c r="B225" i="5"/>
  <c r="C225" i="5" s="1"/>
  <c r="A225" i="5"/>
  <c r="M224" i="5"/>
  <c r="L224" i="5"/>
  <c r="K224" i="5"/>
  <c r="J224" i="5"/>
  <c r="I224" i="5"/>
  <c r="H224" i="5"/>
  <c r="G224" i="5"/>
  <c r="F224" i="5"/>
  <c r="E224" i="5"/>
  <c r="D224" i="5"/>
  <c r="B224" i="5"/>
  <c r="C224" i="5" s="1"/>
  <c r="A224" i="5"/>
  <c r="M199" i="5"/>
  <c r="L199" i="5"/>
  <c r="K199" i="5"/>
  <c r="J199" i="5"/>
  <c r="I199" i="5"/>
  <c r="H199" i="5"/>
  <c r="G199" i="5"/>
  <c r="F199" i="5"/>
  <c r="E199" i="5"/>
  <c r="D199" i="5"/>
  <c r="B199" i="5"/>
  <c r="C199" i="5" s="1"/>
  <c r="A199" i="5"/>
  <c r="M457" i="5"/>
  <c r="L457" i="5"/>
  <c r="K457" i="5"/>
  <c r="J457" i="5"/>
  <c r="I457" i="5"/>
  <c r="H457" i="5"/>
  <c r="G457" i="5"/>
  <c r="F457" i="5"/>
  <c r="E457" i="5"/>
  <c r="D457" i="5"/>
  <c r="B457" i="5"/>
  <c r="C457" i="5" s="1"/>
  <c r="A457" i="5"/>
  <c r="M456" i="5"/>
  <c r="L456" i="5"/>
  <c r="K456" i="5"/>
  <c r="J456" i="5"/>
  <c r="I456" i="5"/>
  <c r="H456" i="5"/>
  <c r="G456" i="5"/>
  <c r="F456" i="5"/>
  <c r="E456" i="5"/>
  <c r="D456" i="5"/>
  <c r="B456" i="5"/>
  <c r="C456" i="5" s="1"/>
  <c r="A456" i="5"/>
  <c r="M198" i="5"/>
  <c r="L198" i="5"/>
  <c r="K198" i="5"/>
  <c r="J198" i="5"/>
  <c r="I198" i="5"/>
  <c r="H198" i="5"/>
  <c r="G198" i="5"/>
  <c r="F198" i="5"/>
  <c r="E198" i="5"/>
  <c r="D198" i="5"/>
  <c r="B198" i="5"/>
  <c r="C198" i="5" s="1"/>
  <c r="A198" i="5"/>
  <c r="M197" i="5"/>
  <c r="L197" i="5"/>
  <c r="K197" i="5"/>
  <c r="J197" i="5"/>
  <c r="I197" i="5"/>
  <c r="H197" i="5"/>
  <c r="G197" i="5"/>
  <c r="F197" i="5"/>
  <c r="E197" i="5"/>
  <c r="D197" i="5"/>
  <c r="B197" i="5"/>
  <c r="C197" i="5" s="1"/>
  <c r="A197" i="5"/>
  <c r="M196" i="5"/>
  <c r="L196" i="5"/>
  <c r="K196" i="5"/>
  <c r="J196" i="5"/>
  <c r="I196" i="5"/>
  <c r="H196" i="5"/>
  <c r="G196" i="5"/>
  <c r="F196" i="5"/>
  <c r="E196" i="5"/>
  <c r="D196" i="5"/>
  <c r="B196" i="5"/>
  <c r="C196" i="5" s="1"/>
  <c r="A196" i="5"/>
  <c r="M195" i="5"/>
  <c r="L195" i="5"/>
  <c r="K195" i="5"/>
  <c r="J195" i="5"/>
  <c r="I195" i="5"/>
  <c r="H195" i="5"/>
  <c r="G195" i="5"/>
  <c r="F195" i="5"/>
  <c r="E195" i="5"/>
  <c r="D195" i="5"/>
  <c r="B195" i="5"/>
  <c r="C195" i="5" s="1"/>
  <c r="A195" i="5"/>
  <c r="M194" i="5"/>
  <c r="L194" i="5"/>
  <c r="K194" i="5"/>
  <c r="J194" i="5"/>
  <c r="I194" i="5"/>
  <c r="H194" i="5"/>
  <c r="G194" i="5"/>
  <c r="F194" i="5"/>
  <c r="E194" i="5"/>
  <c r="D194" i="5"/>
  <c r="B194" i="5"/>
  <c r="C194" i="5" s="1"/>
  <c r="A194" i="5"/>
  <c r="M193" i="5"/>
  <c r="L193" i="5"/>
  <c r="K193" i="5"/>
  <c r="J193" i="5"/>
  <c r="I193" i="5"/>
  <c r="H193" i="5"/>
  <c r="G193" i="5"/>
  <c r="F193" i="5"/>
  <c r="E193" i="5"/>
  <c r="D193" i="5"/>
  <c r="B193" i="5"/>
  <c r="C193" i="5" s="1"/>
  <c r="A193" i="5"/>
  <c r="M192" i="5"/>
  <c r="L192" i="5"/>
  <c r="K192" i="5"/>
  <c r="J192" i="5"/>
  <c r="I192" i="5"/>
  <c r="H192" i="5"/>
  <c r="G192" i="5"/>
  <c r="F192" i="5"/>
  <c r="E192" i="5"/>
  <c r="D192" i="5"/>
  <c r="B192" i="5"/>
  <c r="C192" i="5" s="1"/>
  <c r="A192" i="5"/>
  <c r="M191" i="5"/>
  <c r="L191" i="5"/>
  <c r="K191" i="5"/>
  <c r="J191" i="5"/>
  <c r="I191" i="5"/>
  <c r="H191" i="5"/>
  <c r="G191" i="5"/>
  <c r="F191" i="5"/>
  <c r="E191" i="5"/>
  <c r="D191" i="5"/>
  <c r="B191" i="5"/>
  <c r="C191" i="5" s="1"/>
  <c r="A191" i="5"/>
  <c r="M190" i="5"/>
  <c r="L190" i="5"/>
  <c r="K190" i="5"/>
  <c r="J190" i="5"/>
  <c r="I190" i="5"/>
  <c r="H190" i="5"/>
  <c r="G190" i="5"/>
  <c r="F190" i="5"/>
  <c r="E190" i="5"/>
  <c r="D190" i="5"/>
  <c r="B190" i="5"/>
  <c r="C190" i="5" s="1"/>
  <c r="A190" i="5"/>
  <c r="M189" i="5"/>
  <c r="L189" i="5"/>
  <c r="K189" i="5"/>
  <c r="J189" i="5"/>
  <c r="I189" i="5"/>
  <c r="H189" i="5"/>
  <c r="G189" i="5"/>
  <c r="F189" i="5"/>
  <c r="E189" i="5"/>
  <c r="D189" i="5"/>
  <c r="B189" i="5"/>
  <c r="C189" i="5" s="1"/>
  <c r="A189" i="5"/>
  <c r="M188" i="5"/>
  <c r="L188" i="5"/>
  <c r="K188" i="5"/>
  <c r="J188" i="5"/>
  <c r="I188" i="5"/>
  <c r="H188" i="5"/>
  <c r="G188" i="5"/>
  <c r="F188" i="5"/>
  <c r="E188" i="5"/>
  <c r="D188" i="5"/>
  <c r="B188" i="5"/>
  <c r="C188" i="5" s="1"/>
  <c r="A188" i="5"/>
  <c r="M187" i="5"/>
  <c r="L187" i="5"/>
  <c r="K187" i="5"/>
  <c r="J187" i="5"/>
  <c r="I187" i="5"/>
  <c r="H187" i="5"/>
  <c r="G187" i="5"/>
  <c r="F187" i="5"/>
  <c r="E187" i="5"/>
  <c r="D187" i="5"/>
  <c r="B187" i="5"/>
  <c r="C187" i="5" s="1"/>
  <c r="A187" i="5"/>
  <c r="M186" i="5"/>
  <c r="L186" i="5"/>
  <c r="K186" i="5"/>
  <c r="J186" i="5"/>
  <c r="I186" i="5"/>
  <c r="H186" i="5"/>
  <c r="G186" i="5"/>
  <c r="F186" i="5"/>
  <c r="E186" i="5"/>
  <c r="D186" i="5"/>
  <c r="B186" i="5"/>
  <c r="C186" i="5" s="1"/>
  <c r="A186" i="5"/>
  <c r="M185" i="5"/>
  <c r="L185" i="5"/>
  <c r="K185" i="5"/>
  <c r="J185" i="5"/>
  <c r="I185" i="5"/>
  <c r="H185" i="5"/>
  <c r="G185" i="5"/>
  <c r="F185" i="5"/>
  <c r="E185" i="5"/>
  <c r="D185" i="5"/>
  <c r="B185" i="5"/>
  <c r="C185" i="5" s="1"/>
  <c r="A185" i="5"/>
  <c r="M184" i="5"/>
  <c r="L184" i="5"/>
  <c r="K184" i="5"/>
  <c r="J184" i="5"/>
  <c r="I184" i="5"/>
  <c r="H184" i="5"/>
  <c r="G184" i="5"/>
  <c r="F184" i="5"/>
  <c r="E184" i="5"/>
  <c r="D184" i="5"/>
  <c r="B184" i="5"/>
  <c r="C184" i="5" s="1"/>
  <c r="A184" i="5"/>
  <c r="M183" i="5"/>
  <c r="L183" i="5"/>
  <c r="K183" i="5"/>
  <c r="J183" i="5"/>
  <c r="I183" i="5"/>
  <c r="H183" i="5"/>
  <c r="G183" i="5"/>
  <c r="F183" i="5"/>
  <c r="E183" i="5"/>
  <c r="D183" i="5"/>
  <c r="B183" i="5"/>
  <c r="C183" i="5" s="1"/>
  <c r="A183" i="5"/>
  <c r="M182" i="5"/>
  <c r="L182" i="5"/>
  <c r="K182" i="5"/>
  <c r="J182" i="5"/>
  <c r="I182" i="5"/>
  <c r="H182" i="5"/>
  <c r="G182" i="5"/>
  <c r="F182" i="5"/>
  <c r="E182" i="5"/>
  <c r="D182" i="5"/>
  <c r="B182" i="5"/>
  <c r="C182" i="5" s="1"/>
  <c r="A182" i="5"/>
  <c r="M181" i="5"/>
  <c r="L181" i="5"/>
  <c r="K181" i="5"/>
  <c r="J181" i="5"/>
  <c r="I181" i="5"/>
  <c r="H181" i="5"/>
  <c r="G181" i="5"/>
  <c r="F181" i="5"/>
  <c r="E181" i="5"/>
  <c r="D181" i="5"/>
  <c r="B181" i="5"/>
  <c r="C181" i="5" s="1"/>
  <c r="A181" i="5"/>
  <c r="M180" i="5"/>
  <c r="L180" i="5"/>
  <c r="K180" i="5"/>
  <c r="J180" i="5"/>
  <c r="I180" i="5"/>
  <c r="H180" i="5"/>
  <c r="G180" i="5"/>
  <c r="F180" i="5"/>
  <c r="E180" i="5"/>
  <c r="D180" i="5"/>
  <c r="B180" i="5"/>
  <c r="C180" i="5" s="1"/>
  <c r="A180" i="5"/>
  <c r="M179" i="5"/>
  <c r="L179" i="5"/>
  <c r="K179" i="5"/>
  <c r="J179" i="5"/>
  <c r="I179" i="5"/>
  <c r="H179" i="5"/>
  <c r="G179" i="5"/>
  <c r="F179" i="5"/>
  <c r="E179" i="5"/>
  <c r="D179" i="5"/>
  <c r="B179" i="5"/>
  <c r="C179" i="5" s="1"/>
  <c r="A179" i="5"/>
  <c r="M178" i="5"/>
  <c r="L178" i="5"/>
  <c r="K178" i="5"/>
  <c r="J178" i="5"/>
  <c r="I178" i="5"/>
  <c r="H178" i="5"/>
  <c r="G178" i="5"/>
  <c r="F178" i="5"/>
  <c r="E178" i="5"/>
  <c r="D178" i="5"/>
  <c r="B178" i="5"/>
  <c r="C178" i="5" s="1"/>
  <c r="A178" i="5"/>
  <c r="M177" i="5"/>
  <c r="L177" i="5"/>
  <c r="K177" i="5"/>
  <c r="J177" i="5"/>
  <c r="I177" i="5"/>
  <c r="H177" i="5"/>
  <c r="G177" i="5"/>
  <c r="F177" i="5"/>
  <c r="E177" i="5"/>
  <c r="D177" i="5"/>
  <c r="B177" i="5"/>
  <c r="C177" i="5" s="1"/>
  <c r="A177" i="5"/>
  <c r="M501" i="5"/>
  <c r="L501" i="5"/>
  <c r="K501" i="5"/>
  <c r="J501" i="5"/>
  <c r="I501" i="5"/>
  <c r="H501" i="5"/>
  <c r="G501" i="5"/>
  <c r="F501" i="5"/>
  <c r="E501" i="5"/>
  <c r="D501" i="5"/>
  <c r="B501" i="5"/>
  <c r="C501" i="5" s="1"/>
  <c r="A501" i="5"/>
  <c r="M500" i="5"/>
  <c r="L500" i="5"/>
  <c r="K500" i="5"/>
  <c r="J500" i="5"/>
  <c r="I500" i="5"/>
  <c r="H500" i="5"/>
  <c r="G500" i="5"/>
  <c r="F500" i="5"/>
  <c r="E500" i="5"/>
  <c r="D500" i="5"/>
  <c r="B500" i="5"/>
  <c r="C500" i="5" s="1"/>
  <c r="A500" i="5"/>
  <c r="M175" i="5"/>
  <c r="L175" i="5"/>
  <c r="K175" i="5"/>
  <c r="J175" i="5"/>
  <c r="I175" i="5"/>
  <c r="H175" i="5"/>
  <c r="G175" i="5"/>
  <c r="F175" i="5"/>
  <c r="E175" i="5"/>
  <c r="D175" i="5"/>
  <c r="B175" i="5"/>
  <c r="C175" i="5" s="1"/>
  <c r="A175" i="5"/>
  <c r="M499" i="5"/>
  <c r="L499" i="5"/>
  <c r="K499" i="5"/>
  <c r="J499" i="5"/>
  <c r="I499" i="5"/>
  <c r="H499" i="5"/>
  <c r="G499" i="5"/>
  <c r="F499" i="5"/>
  <c r="E499" i="5"/>
  <c r="D499" i="5"/>
  <c r="B499" i="5"/>
  <c r="C499" i="5" s="1"/>
  <c r="A499" i="5"/>
  <c r="M174" i="5"/>
  <c r="L174" i="5"/>
  <c r="K174" i="5"/>
  <c r="J174" i="5"/>
  <c r="I174" i="5"/>
  <c r="H174" i="5"/>
  <c r="G174" i="5"/>
  <c r="F174" i="5"/>
  <c r="E174" i="5"/>
  <c r="D174" i="5"/>
  <c r="B174" i="5"/>
  <c r="C174" i="5" s="1"/>
  <c r="A174" i="5"/>
  <c r="M173" i="5"/>
  <c r="L173" i="5"/>
  <c r="K173" i="5"/>
  <c r="J173" i="5"/>
  <c r="I173" i="5"/>
  <c r="H173" i="5"/>
  <c r="G173" i="5"/>
  <c r="F173" i="5"/>
  <c r="E173" i="5"/>
  <c r="D173" i="5"/>
  <c r="B173" i="5"/>
  <c r="C173" i="5" s="1"/>
  <c r="A173" i="5"/>
  <c r="M172" i="5"/>
  <c r="L172" i="5"/>
  <c r="K172" i="5"/>
  <c r="J172" i="5"/>
  <c r="I172" i="5"/>
  <c r="H172" i="5"/>
  <c r="G172" i="5"/>
  <c r="F172" i="5"/>
  <c r="E172" i="5"/>
  <c r="D172" i="5"/>
  <c r="B172" i="5"/>
  <c r="C172" i="5" s="1"/>
  <c r="A172" i="5"/>
  <c r="M171" i="5"/>
  <c r="L171" i="5"/>
  <c r="K171" i="5"/>
  <c r="J171" i="5"/>
  <c r="I171" i="5"/>
  <c r="H171" i="5"/>
  <c r="G171" i="5"/>
  <c r="F171" i="5"/>
  <c r="E171" i="5"/>
  <c r="D171" i="5"/>
  <c r="B171" i="5"/>
  <c r="C171" i="5" s="1"/>
  <c r="A171" i="5"/>
  <c r="M498" i="5"/>
  <c r="L498" i="5"/>
  <c r="K498" i="5"/>
  <c r="J498" i="5"/>
  <c r="I498" i="5"/>
  <c r="H498" i="5"/>
  <c r="G498" i="5"/>
  <c r="F498" i="5"/>
  <c r="E498" i="5"/>
  <c r="D498" i="5"/>
  <c r="B498" i="5"/>
  <c r="C498" i="5" s="1"/>
  <c r="A498" i="5"/>
  <c r="M497" i="5"/>
  <c r="L497" i="5"/>
  <c r="K497" i="5"/>
  <c r="J497" i="5"/>
  <c r="I497" i="5"/>
  <c r="H497" i="5"/>
  <c r="G497" i="5"/>
  <c r="F497" i="5"/>
  <c r="E497" i="5"/>
  <c r="D497" i="5"/>
  <c r="B497" i="5"/>
  <c r="C497" i="5" s="1"/>
  <c r="A497" i="5"/>
  <c r="M496" i="5"/>
  <c r="L496" i="5"/>
  <c r="K496" i="5"/>
  <c r="J496" i="5"/>
  <c r="I496" i="5"/>
  <c r="H496" i="5"/>
  <c r="G496" i="5"/>
  <c r="F496" i="5"/>
  <c r="E496" i="5"/>
  <c r="D496" i="5"/>
  <c r="B496" i="5"/>
  <c r="C496" i="5" s="1"/>
  <c r="A496" i="5"/>
  <c r="M495" i="5"/>
  <c r="L495" i="5"/>
  <c r="K495" i="5"/>
  <c r="J495" i="5"/>
  <c r="I495" i="5"/>
  <c r="H495" i="5"/>
  <c r="G495" i="5"/>
  <c r="F495" i="5"/>
  <c r="E495" i="5"/>
  <c r="D495" i="5"/>
  <c r="B495" i="5"/>
  <c r="C495" i="5" s="1"/>
  <c r="A495" i="5"/>
  <c r="M18" i="5"/>
  <c r="L18" i="5"/>
  <c r="K18" i="5"/>
  <c r="J18" i="5"/>
  <c r="I18" i="5"/>
  <c r="H18" i="5"/>
  <c r="G18" i="5"/>
  <c r="F18" i="5"/>
  <c r="E18" i="5"/>
  <c r="D18" i="5"/>
  <c r="B18" i="5"/>
  <c r="C18" i="5" s="1"/>
  <c r="A18" i="5"/>
  <c r="M170" i="5"/>
  <c r="L170" i="5"/>
  <c r="K170" i="5"/>
  <c r="J170" i="5"/>
  <c r="I170" i="5"/>
  <c r="H170" i="5"/>
  <c r="G170" i="5"/>
  <c r="F170" i="5"/>
  <c r="E170" i="5"/>
  <c r="D170" i="5"/>
  <c r="B170" i="5"/>
  <c r="C170" i="5" s="1"/>
  <c r="A170" i="5"/>
  <c r="M169" i="5"/>
  <c r="L169" i="5"/>
  <c r="K169" i="5"/>
  <c r="J169" i="5"/>
  <c r="I169" i="5"/>
  <c r="H169" i="5"/>
  <c r="G169" i="5"/>
  <c r="F169" i="5"/>
  <c r="E169" i="5"/>
  <c r="D169" i="5"/>
  <c r="B169" i="5"/>
  <c r="C169" i="5" s="1"/>
  <c r="A169" i="5"/>
  <c r="M168" i="5"/>
  <c r="L168" i="5"/>
  <c r="K168" i="5"/>
  <c r="J168" i="5"/>
  <c r="I168" i="5"/>
  <c r="H168" i="5"/>
  <c r="G168" i="5"/>
  <c r="F168" i="5"/>
  <c r="E168" i="5"/>
  <c r="D168" i="5"/>
  <c r="B168" i="5"/>
  <c r="C168" i="5" s="1"/>
  <c r="A168" i="5"/>
  <c r="M167" i="5"/>
  <c r="L167" i="5"/>
  <c r="K167" i="5"/>
  <c r="J167" i="5"/>
  <c r="I167" i="5"/>
  <c r="H167" i="5"/>
  <c r="G167" i="5"/>
  <c r="F167" i="5"/>
  <c r="E167" i="5"/>
  <c r="D167" i="5"/>
  <c r="B167" i="5"/>
  <c r="C167" i="5" s="1"/>
  <c r="A167" i="5"/>
  <c r="M166" i="5"/>
  <c r="L166" i="5"/>
  <c r="K166" i="5"/>
  <c r="J166" i="5"/>
  <c r="I166" i="5"/>
  <c r="H166" i="5"/>
  <c r="G166" i="5"/>
  <c r="F166" i="5"/>
  <c r="E166" i="5"/>
  <c r="D166" i="5"/>
  <c r="B166" i="5"/>
  <c r="C166" i="5" s="1"/>
  <c r="A166" i="5"/>
  <c r="M165" i="5"/>
  <c r="L165" i="5"/>
  <c r="K165" i="5"/>
  <c r="J165" i="5"/>
  <c r="I165" i="5"/>
  <c r="H165" i="5"/>
  <c r="G165" i="5"/>
  <c r="F165" i="5"/>
  <c r="E165" i="5"/>
  <c r="D165" i="5"/>
  <c r="B165" i="5"/>
  <c r="C165" i="5" s="1"/>
  <c r="A165" i="5"/>
  <c r="M164" i="5"/>
  <c r="L164" i="5"/>
  <c r="K164" i="5"/>
  <c r="J164" i="5"/>
  <c r="I164" i="5"/>
  <c r="H164" i="5"/>
  <c r="G164" i="5"/>
  <c r="F164" i="5"/>
  <c r="E164" i="5"/>
  <c r="D164" i="5"/>
  <c r="B164" i="5"/>
  <c r="C164" i="5" s="1"/>
  <c r="A164" i="5"/>
  <c r="M163" i="5"/>
  <c r="L163" i="5"/>
  <c r="K163" i="5"/>
  <c r="J163" i="5"/>
  <c r="I163" i="5"/>
  <c r="H163" i="5"/>
  <c r="G163" i="5"/>
  <c r="F163" i="5"/>
  <c r="E163" i="5"/>
  <c r="D163" i="5"/>
  <c r="B163" i="5"/>
  <c r="C163" i="5" s="1"/>
  <c r="A163" i="5"/>
  <c r="M162" i="5"/>
  <c r="L162" i="5"/>
  <c r="K162" i="5"/>
  <c r="J162" i="5"/>
  <c r="I162" i="5"/>
  <c r="H162" i="5"/>
  <c r="G162" i="5"/>
  <c r="F162" i="5"/>
  <c r="E162" i="5"/>
  <c r="D162" i="5"/>
  <c r="B162" i="5"/>
  <c r="C162" i="5" s="1"/>
  <c r="A162" i="5"/>
  <c r="M161" i="5"/>
  <c r="L161" i="5"/>
  <c r="K161" i="5"/>
  <c r="J161" i="5"/>
  <c r="I161" i="5"/>
  <c r="H161" i="5"/>
  <c r="G161" i="5"/>
  <c r="F161" i="5"/>
  <c r="E161" i="5"/>
  <c r="D161" i="5"/>
  <c r="B161" i="5"/>
  <c r="C161" i="5" s="1"/>
  <c r="A161" i="5"/>
  <c r="M160" i="5"/>
  <c r="L160" i="5"/>
  <c r="K160" i="5"/>
  <c r="J160" i="5"/>
  <c r="I160" i="5"/>
  <c r="H160" i="5"/>
  <c r="G160" i="5"/>
  <c r="F160" i="5"/>
  <c r="E160" i="5"/>
  <c r="D160" i="5"/>
  <c r="B160" i="5"/>
  <c r="C160" i="5" s="1"/>
  <c r="A160" i="5"/>
  <c r="M159" i="5"/>
  <c r="L159" i="5"/>
  <c r="K159" i="5"/>
  <c r="J159" i="5"/>
  <c r="I159" i="5"/>
  <c r="H159" i="5"/>
  <c r="G159" i="5"/>
  <c r="F159" i="5"/>
  <c r="E159" i="5"/>
  <c r="D159" i="5"/>
  <c r="B159" i="5"/>
  <c r="C159" i="5" s="1"/>
  <c r="A159" i="5"/>
  <c r="M158" i="5"/>
  <c r="L158" i="5"/>
  <c r="K158" i="5"/>
  <c r="J158" i="5"/>
  <c r="I158" i="5"/>
  <c r="H158" i="5"/>
  <c r="G158" i="5"/>
  <c r="F158" i="5"/>
  <c r="E158" i="5"/>
  <c r="D158" i="5"/>
  <c r="B158" i="5"/>
  <c r="C158" i="5" s="1"/>
  <c r="A158" i="5"/>
  <c r="M157" i="5"/>
  <c r="L157" i="5"/>
  <c r="K157" i="5"/>
  <c r="J157" i="5"/>
  <c r="I157" i="5"/>
  <c r="H157" i="5"/>
  <c r="G157" i="5"/>
  <c r="F157" i="5"/>
  <c r="E157" i="5"/>
  <c r="D157" i="5"/>
  <c r="B157" i="5"/>
  <c r="C157" i="5" s="1"/>
  <c r="A157" i="5"/>
  <c r="M156" i="5"/>
  <c r="L156" i="5"/>
  <c r="K156" i="5"/>
  <c r="J156" i="5"/>
  <c r="I156" i="5"/>
  <c r="H156" i="5"/>
  <c r="G156" i="5"/>
  <c r="F156" i="5"/>
  <c r="E156" i="5"/>
  <c r="D156" i="5"/>
  <c r="B156" i="5"/>
  <c r="C156" i="5" s="1"/>
  <c r="A156" i="5"/>
  <c r="M155" i="5"/>
  <c r="L155" i="5"/>
  <c r="K155" i="5"/>
  <c r="J155" i="5"/>
  <c r="I155" i="5"/>
  <c r="H155" i="5"/>
  <c r="G155" i="5"/>
  <c r="F155" i="5"/>
  <c r="E155" i="5"/>
  <c r="D155" i="5"/>
  <c r="B155" i="5"/>
  <c r="C155" i="5" s="1"/>
  <c r="A155" i="5"/>
  <c r="M154" i="5"/>
  <c r="L154" i="5"/>
  <c r="K154" i="5"/>
  <c r="J154" i="5"/>
  <c r="I154" i="5"/>
  <c r="H154" i="5"/>
  <c r="G154" i="5"/>
  <c r="F154" i="5"/>
  <c r="E154" i="5"/>
  <c r="D154" i="5"/>
  <c r="B154" i="5"/>
  <c r="C154" i="5" s="1"/>
  <c r="A154" i="5"/>
  <c r="M153" i="5"/>
  <c r="L153" i="5"/>
  <c r="K153" i="5"/>
  <c r="J153" i="5"/>
  <c r="I153" i="5"/>
  <c r="H153" i="5"/>
  <c r="G153" i="5"/>
  <c r="F153" i="5"/>
  <c r="E153" i="5"/>
  <c r="D153" i="5"/>
  <c r="B153" i="5"/>
  <c r="C153" i="5" s="1"/>
  <c r="A153" i="5"/>
  <c r="M152" i="5"/>
  <c r="L152" i="5"/>
  <c r="K152" i="5"/>
  <c r="J152" i="5"/>
  <c r="I152" i="5"/>
  <c r="H152" i="5"/>
  <c r="G152" i="5"/>
  <c r="F152" i="5"/>
  <c r="E152" i="5"/>
  <c r="D152" i="5"/>
  <c r="B152" i="5"/>
  <c r="C152" i="5" s="1"/>
  <c r="A152" i="5"/>
  <c r="M151" i="5"/>
  <c r="L151" i="5"/>
  <c r="K151" i="5"/>
  <c r="J151" i="5"/>
  <c r="I151" i="5"/>
  <c r="H151" i="5"/>
  <c r="G151" i="5"/>
  <c r="F151" i="5"/>
  <c r="E151" i="5"/>
  <c r="D151" i="5"/>
  <c r="B151" i="5"/>
  <c r="C151" i="5" s="1"/>
  <c r="A151" i="5"/>
  <c r="M150" i="5"/>
  <c r="L150" i="5"/>
  <c r="K150" i="5"/>
  <c r="J150" i="5"/>
  <c r="I150" i="5"/>
  <c r="H150" i="5"/>
  <c r="G150" i="5"/>
  <c r="F150" i="5"/>
  <c r="E150" i="5"/>
  <c r="D150" i="5"/>
  <c r="B150" i="5"/>
  <c r="C150" i="5" s="1"/>
  <c r="A150" i="5"/>
  <c r="M149" i="5"/>
  <c r="L149" i="5"/>
  <c r="K149" i="5"/>
  <c r="J149" i="5"/>
  <c r="I149" i="5"/>
  <c r="H149" i="5"/>
  <c r="G149" i="5"/>
  <c r="F149" i="5"/>
  <c r="E149" i="5"/>
  <c r="D149" i="5"/>
  <c r="B149" i="5"/>
  <c r="C149" i="5" s="1"/>
  <c r="A149" i="5"/>
  <c r="M17" i="5"/>
  <c r="L17" i="5"/>
  <c r="K17" i="5"/>
  <c r="J17" i="5"/>
  <c r="I17" i="5"/>
  <c r="H17" i="5"/>
  <c r="G17" i="5"/>
  <c r="F17" i="5"/>
  <c r="E17" i="5"/>
  <c r="D17" i="5"/>
  <c r="B17" i="5"/>
  <c r="C17" i="5" s="1"/>
  <c r="A17" i="5"/>
  <c r="M494" i="5"/>
  <c r="L494" i="5"/>
  <c r="K494" i="5"/>
  <c r="J494" i="5"/>
  <c r="I494" i="5"/>
  <c r="H494" i="5"/>
  <c r="G494" i="5"/>
  <c r="F494" i="5"/>
  <c r="E494" i="5"/>
  <c r="D494" i="5"/>
  <c r="B494" i="5"/>
  <c r="C494" i="5" s="1"/>
  <c r="A494" i="5"/>
  <c r="M493" i="5"/>
  <c r="L493" i="5"/>
  <c r="K493" i="5"/>
  <c r="J493" i="5"/>
  <c r="I493" i="5"/>
  <c r="H493" i="5"/>
  <c r="G493" i="5"/>
  <c r="F493" i="5"/>
  <c r="E493" i="5"/>
  <c r="D493" i="5"/>
  <c r="B493" i="5"/>
  <c r="C493" i="5" s="1"/>
  <c r="A493" i="5"/>
  <c r="M492" i="5"/>
  <c r="L492" i="5"/>
  <c r="K492" i="5"/>
  <c r="J492" i="5"/>
  <c r="I492" i="5"/>
  <c r="H492" i="5"/>
  <c r="G492" i="5"/>
  <c r="F492" i="5"/>
  <c r="E492" i="5"/>
  <c r="D492" i="5"/>
  <c r="B492" i="5"/>
  <c r="C492" i="5" s="1"/>
  <c r="A492" i="5"/>
  <c r="M147" i="5"/>
  <c r="L147" i="5"/>
  <c r="K147" i="5"/>
  <c r="J147" i="5"/>
  <c r="I147" i="5"/>
  <c r="H147" i="5"/>
  <c r="G147" i="5"/>
  <c r="F147" i="5"/>
  <c r="E147" i="5"/>
  <c r="D147" i="5"/>
  <c r="B147" i="5"/>
  <c r="C147" i="5" s="1"/>
  <c r="A147" i="5"/>
  <c r="M146" i="5"/>
  <c r="L146" i="5"/>
  <c r="K146" i="5"/>
  <c r="J146" i="5"/>
  <c r="I146" i="5"/>
  <c r="H146" i="5"/>
  <c r="G146" i="5"/>
  <c r="F146" i="5"/>
  <c r="E146" i="5"/>
  <c r="D146" i="5"/>
  <c r="B146" i="5"/>
  <c r="C146" i="5" s="1"/>
  <c r="A146" i="5"/>
  <c r="M145" i="5"/>
  <c r="L145" i="5"/>
  <c r="K145" i="5"/>
  <c r="J145" i="5"/>
  <c r="I145" i="5"/>
  <c r="H145" i="5"/>
  <c r="G145" i="5"/>
  <c r="F145" i="5"/>
  <c r="E145" i="5"/>
  <c r="D145" i="5"/>
  <c r="B145" i="5"/>
  <c r="C145" i="5" s="1"/>
  <c r="A145" i="5"/>
  <c r="M144" i="5"/>
  <c r="L144" i="5"/>
  <c r="K144" i="5"/>
  <c r="J144" i="5"/>
  <c r="I144" i="5"/>
  <c r="H144" i="5"/>
  <c r="G144" i="5"/>
  <c r="F144" i="5"/>
  <c r="E144" i="5"/>
  <c r="D144" i="5"/>
  <c r="B144" i="5"/>
  <c r="C144" i="5" s="1"/>
  <c r="A144" i="5"/>
  <c r="M143" i="5"/>
  <c r="L143" i="5"/>
  <c r="K143" i="5"/>
  <c r="J143" i="5"/>
  <c r="I143" i="5"/>
  <c r="H143" i="5"/>
  <c r="G143" i="5"/>
  <c r="F143" i="5"/>
  <c r="E143" i="5"/>
  <c r="D143" i="5"/>
  <c r="B143" i="5"/>
  <c r="C143" i="5" s="1"/>
  <c r="A143" i="5"/>
  <c r="M142" i="5"/>
  <c r="L142" i="5"/>
  <c r="K142" i="5"/>
  <c r="J142" i="5"/>
  <c r="I142" i="5"/>
  <c r="H142" i="5"/>
  <c r="G142" i="5"/>
  <c r="F142" i="5"/>
  <c r="E142" i="5"/>
  <c r="D142" i="5"/>
  <c r="B142" i="5"/>
  <c r="C142" i="5" s="1"/>
  <c r="A142" i="5"/>
  <c r="M141" i="5"/>
  <c r="L141" i="5"/>
  <c r="K141" i="5"/>
  <c r="J141" i="5"/>
  <c r="I141" i="5"/>
  <c r="H141" i="5"/>
  <c r="G141" i="5"/>
  <c r="F141" i="5"/>
  <c r="E141" i="5"/>
  <c r="D141" i="5"/>
  <c r="B141" i="5"/>
  <c r="C141" i="5" s="1"/>
  <c r="A141" i="5"/>
  <c r="M140" i="5"/>
  <c r="L140" i="5"/>
  <c r="K140" i="5"/>
  <c r="J140" i="5"/>
  <c r="I140" i="5"/>
  <c r="H140" i="5"/>
  <c r="G140" i="5"/>
  <c r="F140" i="5"/>
  <c r="E140" i="5"/>
  <c r="D140" i="5"/>
  <c r="B140" i="5"/>
  <c r="C140" i="5" s="1"/>
  <c r="A140" i="5"/>
  <c r="M139" i="5"/>
  <c r="L139" i="5"/>
  <c r="K139" i="5"/>
  <c r="J139" i="5"/>
  <c r="I139" i="5"/>
  <c r="H139" i="5"/>
  <c r="G139" i="5"/>
  <c r="F139" i="5"/>
  <c r="E139" i="5"/>
  <c r="D139" i="5"/>
  <c r="B139" i="5"/>
  <c r="C139" i="5" s="1"/>
  <c r="A139" i="5"/>
  <c r="M138" i="5"/>
  <c r="L138" i="5"/>
  <c r="K138" i="5"/>
  <c r="J138" i="5"/>
  <c r="I138" i="5"/>
  <c r="H138" i="5"/>
  <c r="G138" i="5"/>
  <c r="F138" i="5"/>
  <c r="E138" i="5"/>
  <c r="D138" i="5"/>
  <c r="B138" i="5"/>
  <c r="C138" i="5" s="1"/>
  <c r="A138" i="5"/>
  <c r="M137" i="5"/>
  <c r="L137" i="5"/>
  <c r="K137" i="5"/>
  <c r="J137" i="5"/>
  <c r="I137" i="5"/>
  <c r="H137" i="5"/>
  <c r="G137" i="5"/>
  <c r="F137" i="5"/>
  <c r="E137" i="5"/>
  <c r="D137" i="5"/>
  <c r="B137" i="5"/>
  <c r="C137" i="5" s="1"/>
  <c r="A137" i="5"/>
  <c r="M136" i="5"/>
  <c r="L136" i="5"/>
  <c r="K136" i="5"/>
  <c r="J136" i="5"/>
  <c r="I136" i="5"/>
  <c r="H136" i="5"/>
  <c r="G136" i="5"/>
  <c r="F136" i="5"/>
  <c r="E136" i="5"/>
  <c r="D136" i="5"/>
  <c r="B136" i="5"/>
  <c r="C136" i="5" s="1"/>
  <c r="A136" i="5"/>
  <c r="M135" i="5"/>
  <c r="L135" i="5"/>
  <c r="K135" i="5"/>
  <c r="J135" i="5"/>
  <c r="I135" i="5"/>
  <c r="H135" i="5"/>
  <c r="G135" i="5"/>
  <c r="F135" i="5"/>
  <c r="E135" i="5"/>
  <c r="D135" i="5"/>
  <c r="B135" i="5"/>
  <c r="C135" i="5" s="1"/>
  <c r="A135" i="5"/>
  <c r="M134" i="5"/>
  <c r="L134" i="5"/>
  <c r="K134" i="5"/>
  <c r="J134" i="5"/>
  <c r="I134" i="5"/>
  <c r="H134" i="5"/>
  <c r="G134" i="5"/>
  <c r="F134" i="5"/>
  <c r="E134" i="5"/>
  <c r="D134" i="5"/>
  <c r="B134" i="5"/>
  <c r="C134" i="5" s="1"/>
  <c r="A134" i="5"/>
  <c r="M133" i="5"/>
  <c r="L133" i="5"/>
  <c r="K133" i="5"/>
  <c r="J133" i="5"/>
  <c r="I133" i="5"/>
  <c r="H133" i="5"/>
  <c r="G133" i="5"/>
  <c r="F133" i="5"/>
  <c r="E133" i="5"/>
  <c r="D133" i="5"/>
  <c r="B133" i="5"/>
  <c r="C133" i="5" s="1"/>
  <c r="A133" i="5"/>
  <c r="M132" i="5"/>
  <c r="L132" i="5"/>
  <c r="K132" i="5"/>
  <c r="J132" i="5"/>
  <c r="I132" i="5"/>
  <c r="H132" i="5"/>
  <c r="G132" i="5"/>
  <c r="F132" i="5"/>
  <c r="E132" i="5"/>
  <c r="D132" i="5"/>
  <c r="B132" i="5"/>
  <c r="C132" i="5" s="1"/>
  <c r="A132" i="5"/>
  <c r="M131" i="5"/>
  <c r="L131" i="5"/>
  <c r="K131" i="5"/>
  <c r="J131" i="5"/>
  <c r="I131" i="5"/>
  <c r="H131" i="5"/>
  <c r="G131" i="5"/>
  <c r="F131" i="5"/>
  <c r="E131" i="5"/>
  <c r="D131" i="5"/>
  <c r="B131" i="5"/>
  <c r="C131" i="5" s="1"/>
  <c r="A131" i="5"/>
  <c r="M130" i="5"/>
  <c r="L130" i="5"/>
  <c r="K130" i="5"/>
  <c r="J130" i="5"/>
  <c r="I130" i="5"/>
  <c r="H130" i="5"/>
  <c r="G130" i="5"/>
  <c r="F130" i="5"/>
  <c r="E130" i="5"/>
  <c r="D130" i="5"/>
  <c r="B130" i="5"/>
  <c r="C130" i="5" s="1"/>
  <c r="A130" i="5"/>
  <c r="M129" i="5"/>
  <c r="L129" i="5"/>
  <c r="K129" i="5"/>
  <c r="J129" i="5"/>
  <c r="I129" i="5"/>
  <c r="H129" i="5"/>
  <c r="G129" i="5"/>
  <c r="F129" i="5"/>
  <c r="E129" i="5"/>
  <c r="D129" i="5"/>
  <c r="B129" i="5"/>
  <c r="C129" i="5" s="1"/>
  <c r="A129" i="5"/>
  <c r="M128" i="5"/>
  <c r="L128" i="5"/>
  <c r="K128" i="5"/>
  <c r="J128" i="5"/>
  <c r="I128" i="5"/>
  <c r="H128" i="5"/>
  <c r="G128" i="5"/>
  <c r="F128" i="5"/>
  <c r="E128" i="5"/>
  <c r="D128" i="5"/>
  <c r="B128" i="5"/>
  <c r="C128" i="5" s="1"/>
  <c r="A128" i="5"/>
  <c r="M127" i="5"/>
  <c r="L127" i="5"/>
  <c r="K127" i="5"/>
  <c r="J127" i="5"/>
  <c r="I127" i="5"/>
  <c r="H127" i="5"/>
  <c r="G127" i="5"/>
  <c r="F127" i="5"/>
  <c r="E127" i="5"/>
  <c r="D127" i="5"/>
  <c r="B127" i="5"/>
  <c r="C127" i="5" s="1"/>
  <c r="A127" i="5"/>
  <c r="M126" i="5"/>
  <c r="L126" i="5"/>
  <c r="K126" i="5"/>
  <c r="J126" i="5"/>
  <c r="I126" i="5"/>
  <c r="H126" i="5"/>
  <c r="G126" i="5"/>
  <c r="F126" i="5"/>
  <c r="E126" i="5"/>
  <c r="D126" i="5"/>
  <c r="B126" i="5"/>
  <c r="C126" i="5" s="1"/>
  <c r="A126" i="5"/>
  <c r="M125" i="5"/>
  <c r="L125" i="5"/>
  <c r="K125" i="5"/>
  <c r="J125" i="5"/>
  <c r="I125" i="5"/>
  <c r="H125" i="5"/>
  <c r="G125" i="5"/>
  <c r="F125" i="5"/>
  <c r="E125" i="5"/>
  <c r="D125" i="5"/>
  <c r="B125" i="5"/>
  <c r="C125" i="5" s="1"/>
  <c r="A125" i="5"/>
  <c r="M124" i="5"/>
  <c r="L124" i="5"/>
  <c r="K124" i="5"/>
  <c r="J124" i="5"/>
  <c r="I124" i="5"/>
  <c r="H124" i="5"/>
  <c r="G124" i="5"/>
  <c r="F124" i="5"/>
  <c r="E124" i="5"/>
  <c r="D124" i="5"/>
  <c r="B124" i="5"/>
  <c r="C124" i="5" s="1"/>
  <c r="A124" i="5"/>
  <c r="M123" i="5"/>
  <c r="L123" i="5"/>
  <c r="K123" i="5"/>
  <c r="J123" i="5"/>
  <c r="I123" i="5"/>
  <c r="H123" i="5"/>
  <c r="G123" i="5"/>
  <c r="F123" i="5"/>
  <c r="E123" i="5"/>
  <c r="D123" i="5"/>
  <c r="B123" i="5"/>
  <c r="C123" i="5" s="1"/>
  <c r="A123" i="5"/>
  <c r="M122" i="5"/>
  <c r="L122" i="5"/>
  <c r="K122" i="5"/>
  <c r="J122" i="5"/>
  <c r="I122" i="5"/>
  <c r="H122" i="5"/>
  <c r="G122" i="5"/>
  <c r="F122" i="5"/>
  <c r="E122" i="5"/>
  <c r="D122" i="5"/>
  <c r="B122" i="5"/>
  <c r="C122" i="5" s="1"/>
  <c r="A122" i="5"/>
  <c r="M121" i="5"/>
  <c r="L121" i="5"/>
  <c r="K121" i="5"/>
  <c r="J121" i="5"/>
  <c r="I121" i="5"/>
  <c r="H121" i="5"/>
  <c r="G121" i="5"/>
  <c r="F121" i="5"/>
  <c r="E121" i="5"/>
  <c r="D121" i="5"/>
  <c r="B121" i="5"/>
  <c r="C121" i="5" s="1"/>
  <c r="A121" i="5"/>
  <c r="M120" i="5"/>
  <c r="L120" i="5"/>
  <c r="K120" i="5"/>
  <c r="J120" i="5"/>
  <c r="I120" i="5"/>
  <c r="H120" i="5"/>
  <c r="G120" i="5"/>
  <c r="F120" i="5"/>
  <c r="E120" i="5"/>
  <c r="D120" i="5"/>
  <c r="B120" i="5"/>
  <c r="C120" i="5" s="1"/>
  <c r="A120" i="5"/>
  <c r="M119" i="5"/>
  <c r="L119" i="5"/>
  <c r="K119" i="5"/>
  <c r="J119" i="5"/>
  <c r="I119" i="5"/>
  <c r="H119" i="5"/>
  <c r="G119" i="5"/>
  <c r="F119" i="5"/>
  <c r="E119" i="5"/>
  <c r="D119" i="5"/>
  <c r="B119" i="5"/>
  <c r="C119" i="5" s="1"/>
  <c r="A119" i="5"/>
  <c r="M118" i="5"/>
  <c r="L118" i="5"/>
  <c r="K118" i="5"/>
  <c r="J118" i="5"/>
  <c r="I118" i="5"/>
  <c r="H118" i="5"/>
  <c r="G118" i="5"/>
  <c r="F118" i="5"/>
  <c r="E118" i="5"/>
  <c r="D118" i="5"/>
  <c r="B118" i="5"/>
  <c r="C118" i="5" s="1"/>
  <c r="A118" i="5"/>
  <c r="M117" i="5"/>
  <c r="L117" i="5"/>
  <c r="K117" i="5"/>
  <c r="J117" i="5"/>
  <c r="I117" i="5"/>
  <c r="H117" i="5"/>
  <c r="G117" i="5"/>
  <c r="F117" i="5"/>
  <c r="E117" i="5"/>
  <c r="D117" i="5"/>
  <c r="B117" i="5"/>
  <c r="C117" i="5" s="1"/>
  <c r="A117" i="5"/>
  <c r="M115" i="5"/>
  <c r="L115" i="5"/>
  <c r="K115" i="5"/>
  <c r="J115" i="5"/>
  <c r="I115" i="5"/>
  <c r="H115" i="5"/>
  <c r="G115" i="5"/>
  <c r="F115" i="5"/>
  <c r="E115" i="5"/>
  <c r="D115" i="5"/>
  <c r="B115" i="5"/>
  <c r="C115" i="5" s="1"/>
  <c r="A115" i="5"/>
  <c r="M114" i="5"/>
  <c r="L114" i="5"/>
  <c r="K114" i="5"/>
  <c r="J114" i="5"/>
  <c r="I114" i="5"/>
  <c r="H114" i="5"/>
  <c r="G114" i="5"/>
  <c r="F114" i="5"/>
  <c r="E114" i="5"/>
  <c r="D114" i="5"/>
  <c r="B114" i="5"/>
  <c r="C114" i="5" s="1"/>
  <c r="A114" i="5"/>
  <c r="M113" i="5"/>
  <c r="L113" i="5"/>
  <c r="K113" i="5"/>
  <c r="J113" i="5"/>
  <c r="I113" i="5"/>
  <c r="H113" i="5"/>
  <c r="G113" i="5"/>
  <c r="F113" i="5"/>
  <c r="E113" i="5"/>
  <c r="D113" i="5"/>
  <c r="B113" i="5"/>
  <c r="C113" i="5" s="1"/>
  <c r="A113" i="5"/>
  <c r="M112" i="5"/>
  <c r="L112" i="5"/>
  <c r="K112" i="5"/>
  <c r="J112" i="5"/>
  <c r="I112" i="5"/>
  <c r="H112" i="5"/>
  <c r="G112" i="5"/>
  <c r="F112" i="5"/>
  <c r="E112" i="5"/>
  <c r="D112" i="5"/>
  <c r="B112" i="5"/>
  <c r="C112" i="5" s="1"/>
  <c r="A112" i="5"/>
  <c r="M111" i="5"/>
  <c r="L111" i="5"/>
  <c r="K111" i="5"/>
  <c r="J111" i="5"/>
  <c r="I111" i="5"/>
  <c r="H111" i="5"/>
  <c r="G111" i="5"/>
  <c r="F111" i="5"/>
  <c r="E111" i="5"/>
  <c r="D111" i="5"/>
  <c r="B111" i="5"/>
  <c r="C111" i="5" s="1"/>
  <c r="A111" i="5"/>
  <c r="M110" i="5"/>
  <c r="L110" i="5"/>
  <c r="K110" i="5"/>
  <c r="J110" i="5"/>
  <c r="I110" i="5"/>
  <c r="H110" i="5"/>
  <c r="G110" i="5"/>
  <c r="F110" i="5"/>
  <c r="E110" i="5"/>
  <c r="D110" i="5"/>
  <c r="B110" i="5"/>
  <c r="C110" i="5" s="1"/>
  <c r="A110" i="5"/>
  <c r="M109" i="5"/>
  <c r="L109" i="5"/>
  <c r="K109" i="5"/>
  <c r="J109" i="5"/>
  <c r="I109" i="5"/>
  <c r="H109" i="5"/>
  <c r="G109" i="5"/>
  <c r="F109" i="5"/>
  <c r="E109" i="5"/>
  <c r="D109" i="5"/>
  <c r="B109" i="5"/>
  <c r="C109" i="5" s="1"/>
  <c r="A109" i="5"/>
  <c r="M108" i="5"/>
  <c r="L108" i="5"/>
  <c r="K108" i="5"/>
  <c r="J108" i="5"/>
  <c r="I108" i="5"/>
  <c r="H108" i="5"/>
  <c r="G108" i="5"/>
  <c r="F108" i="5"/>
  <c r="E108" i="5"/>
  <c r="D108" i="5"/>
  <c r="B108" i="5"/>
  <c r="C108" i="5" s="1"/>
  <c r="A108" i="5"/>
  <c r="M107" i="5"/>
  <c r="L107" i="5"/>
  <c r="K107" i="5"/>
  <c r="J107" i="5"/>
  <c r="I107" i="5"/>
  <c r="H107" i="5"/>
  <c r="G107" i="5"/>
  <c r="F107" i="5"/>
  <c r="E107" i="5"/>
  <c r="D107" i="5"/>
  <c r="B107" i="5"/>
  <c r="C107" i="5" s="1"/>
  <c r="A107" i="5"/>
  <c r="M106" i="5"/>
  <c r="L106" i="5"/>
  <c r="K106" i="5"/>
  <c r="J106" i="5"/>
  <c r="I106" i="5"/>
  <c r="H106" i="5"/>
  <c r="G106" i="5"/>
  <c r="F106" i="5"/>
  <c r="E106" i="5"/>
  <c r="D106" i="5"/>
  <c r="B106" i="5"/>
  <c r="C106" i="5" s="1"/>
  <c r="A106" i="5"/>
  <c r="M105" i="5"/>
  <c r="L105" i="5"/>
  <c r="K105" i="5"/>
  <c r="J105" i="5"/>
  <c r="I105" i="5"/>
  <c r="H105" i="5"/>
  <c r="G105" i="5"/>
  <c r="F105" i="5"/>
  <c r="E105" i="5"/>
  <c r="D105" i="5"/>
  <c r="B105" i="5"/>
  <c r="C105" i="5" s="1"/>
  <c r="A105" i="5"/>
  <c r="M104" i="5"/>
  <c r="L104" i="5"/>
  <c r="K104" i="5"/>
  <c r="J104" i="5"/>
  <c r="I104" i="5"/>
  <c r="H104" i="5"/>
  <c r="G104" i="5"/>
  <c r="F104" i="5"/>
  <c r="E104" i="5"/>
  <c r="D104" i="5"/>
  <c r="B104" i="5"/>
  <c r="C104" i="5" s="1"/>
  <c r="A104" i="5"/>
  <c r="M103" i="5"/>
  <c r="L103" i="5"/>
  <c r="K103" i="5"/>
  <c r="J103" i="5"/>
  <c r="I103" i="5"/>
  <c r="H103" i="5"/>
  <c r="G103" i="5"/>
  <c r="F103" i="5"/>
  <c r="E103" i="5"/>
  <c r="D103" i="5"/>
  <c r="B103" i="5"/>
  <c r="C103" i="5" s="1"/>
  <c r="A103" i="5"/>
  <c r="M102" i="5"/>
  <c r="L102" i="5"/>
  <c r="K102" i="5"/>
  <c r="J102" i="5"/>
  <c r="I102" i="5"/>
  <c r="H102" i="5"/>
  <c r="G102" i="5"/>
  <c r="F102" i="5"/>
  <c r="E102" i="5"/>
  <c r="D102" i="5"/>
  <c r="B102" i="5"/>
  <c r="C102" i="5" s="1"/>
  <c r="A102" i="5"/>
  <c r="M101" i="5"/>
  <c r="L101" i="5"/>
  <c r="K101" i="5"/>
  <c r="J101" i="5"/>
  <c r="I101" i="5"/>
  <c r="H101" i="5"/>
  <c r="G101" i="5"/>
  <c r="F101" i="5"/>
  <c r="E101" i="5"/>
  <c r="D101" i="5"/>
  <c r="B101" i="5"/>
  <c r="C101" i="5" s="1"/>
  <c r="A101" i="5"/>
  <c r="M100" i="5"/>
  <c r="L100" i="5"/>
  <c r="K100" i="5"/>
  <c r="J100" i="5"/>
  <c r="I100" i="5"/>
  <c r="H100" i="5"/>
  <c r="G100" i="5"/>
  <c r="F100" i="5"/>
  <c r="E100" i="5"/>
  <c r="D100" i="5"/>
  <c r="B100" i="5"/>
  <c r="C100" i="5" s="1"/>
  <c r="A100" i="5"/>
  <c r="M99" i="5"/>
  <c r="L99" i="5"/>
  <c r="K99" i="5"/>
  <c r="J99" i="5"/>
  <c r="I99" i="5"/>
  <c r="H99" i="5"/>
  <c r="G99" i="5"/>
  <c r="F99" i="5"/>
  <c r="E99" i="5"/>
  <c r="D99" i="5"/>
  <c r="B99" i="5"/>
  <c r="C99" i="5" s="1"/>
  <c r="A99" i="5"/>
  <c r="M98" i="5"/>
  <c r="L98" i="5"/>
  <c r="K98" i="5"/>
  <c r="J98" i="5"/>
  <c r="I98" i="5"/>
  <c r="H98" i="5"/>
  <c r="G98" i="5"/>
  <c r="F98" i="5"/>
  <c r="E98" i="5"/>
  <c r="D98" i="5"/>
  <c r="B98" i="5"/>
  <c r="C98" i="5" s="1"/>
  <c r="A98" i="5"/>
  <c r="M97" i="5"/>
  <c r="L97" i="5"/>
  <c r="K97" i="5"/>
  <c r="J97" i="5"/>
  <c r="I97" i="5"/>
  <c r="H97" i="5"/>
  <c r="G97" i="5"/>
  <c r="F97" i="5"/>
  <c r="E97" i="5"/>
  <c r="D97" i="5"/>
  <c r="B97" i="5"/>
  <c r="C97" i="5" s="1"/>
  <c r="A97" i="5"/>
  <c r="M96" i="5"/>
  <c r="L96" i="5"/>
  <c r="K96" i="5"/>
  <c r="J96" i="5"/>
  <c r="I96" i="5"/>
  <c r="H96" i="5"/>
  <c r="G96" i="5"/>
  <c r="F96" i="5"/>
  <c r="E96" i="5"/>
  <c r="D96" i="5"/>
  <c r="B96" i="5"/>
  <c r="C96" i="5" s="1"/>
  <c r="A96" i="5"/>
  <c r="M95" i="5"/>
  <c r="L95" i="5"/>
  <c r="K95" i="5"/>
  <c r="J95" i="5"/>
  <c r="I95" i="5"/>
  <c r="H95" i="5"/>
  <c r="G95" i="5"/>
  <c r="F95" i="5"/>
  <c r="E95" i="5"/>
  <c r="D95" i="5"/>
  <c r="B95" i="5"/>
  <c r="C95" i="5" s="1"/>
  <c r="A95" i="5"/>
  <c r="M94" i="5"/>
  <c r="L94" i="5"/>
  <c r="K94" i="5"/>
  <c r="J94" i="5"/>
  <c r="I94" i="5"/>
  <c r="H94" i="5"/>
  <c r="G94" i="5"/>
  <c r="F94" i="5"/>
  <c r="E94" i="5"/>
  <c r="D94" i="5"/>
  <c r="B94" i="5"/>
  <c r="C94" i="5" s="1"/>
  <c r="A94" i="5"/>
  <c r="M93" i="5"/>
  <c r="L93" i="5"/>
  <c r="K93" i="5"/>
  <c r="J93" i="5"/>
  <c r="I93" i="5"/>
  <c r="H93" i="5"/>
  <c r="G93" i="5"/>
  <c r="F93" i="5"/>
  <c r="E93" i="5"/>
  <c r="D93" i="5"/>
  <c r="B93" i="5"/>
  <c r="C93" i="5" s="1"/>
  <c r="A93" i="5"/>
  <c r="M92" i="5"/>
  <c r="L92" i="5"/>
  <c r="K92" i="5"/>
  <c r="J92" i="5"/>
  <c r="I92" i="5"/>
  <c r="H92" i="5"/>
  <c r="G92" i="5"/>
  <c r="F92" i="5"/>
  <c r="E92" i="5"/>
  <c r="D92" i="5"/>
  <c r="B92" i="5"/>
  <c r="C92" i="5" s="1"/>
  <c r="A92" i="5"/>
  <c r="M91" i="5"/>
  <c r="L91" i="5"/>
  <c r="K91" i="5"/>
  <c r="J91" i="5"/>
  <c r="I91" i="5"/>
  <c r="H91" i="5"/>
  <c r="G91" i="5"/>
  <c r="F91" i="5"/>
  <c r="E91" i="5"/>
  <c r="D91" i="5"/>
  <c r="B91" i="5"/>
  <c r="C91" i="5" s="1"/>
  <c r="A91" i="5"/>
  <c r="M90" i="5"/>
  <c r="L90" i="5"/>
  <c r="K90" i="5"/>
  <c r="J90" i="5"/>
  <c r="I90" i="5"/>
  <c r="H90" i="5"/>
  <c r="G90" i="5"/>
  <c r="F90" i="5"/>
  <c r="E90" i="5"/>
  <c r="D90" i="5"/>
  <c r="B90" i="5"/>
  <c r="C90" i="5" s="1"/>
  <c r="A90" i="5"/>
  <c r="M89" i="5"/>
  <c r="L89" i="5"/>
  <c r="K89" i="5"/>
  <c r="J89" i="5"/>
  <c r="I89" i="5"/>
  <c r="H89" i="5"/>
  <c r="G89" i="5"/>
  <c r="F89" i="5"/>
  <c r="E89" i="5"/>
  <c r="D89" i="5"/>
  <c r="B89" i="5"/>
  <c r="C89" i="5" s="1"/>
  <c r="A89" i="5"/>
  <c r="M88" i="5"/>
  <c r="L88" i="5"/>
  <c r="K88" i="5"/>
  <c r="J88" i="5"/>
  <c r="I88" i="5"/>
  <c r="H88" i="5"/>
  <c r="G88" i="5"/>
  <c r="F88" i="5"/>
  <c r="E88" i="5"/>
  <c r="D88" i="5"/>
  <c r="B88" i="5"/>
  <c r="C88" i="5" s="1"/>
  <c r="A88" i="5"/>
  <c r="M87" i="5"/>
  <c r="L87" i="5"/>
  <c r="K87" i="5"/>
  <c r="J87" i="5"/>
  <c r="I87" i="5"/>
  <c r="H87" i="5"/>
  <c r="G87" i="5"/>
  <c r="F87" i="5"/>
  <c r="E87" i="5"/>
  <c r="D87" i="5"/>
  <c r="B87" i="5"/>
  <c r="C87" i="5" s="1"/>
  <c r="A87" i="5"/>
  <c r="M86" i="5"/>
  <c r="L86" i="5"/>
  <c r="K86" i="5"/>
  <c r="J86" i="5"/>
  <c r="I86" i="5"/>
  <c r="H86" i="5"/>
  <c r="G86" i="5"/>
  <c r="F86" i="5"/>
  <c r="E86" i="5"/>
  <c r="D86" i="5"/>
  <c r="B86" i="5"/>
  <c r="C86" i="5" s="1"/>
  <c r="A86" i="5"/>
  <c r="M85" i="5"/>
  <c r="L85" i="5"/>
  <c r="K85" i="5"/>
  <c r="J85" i="5"/>
  <c r="I85" i="5"/>
  <c r="H85" i="5"/>
  <c r="G85" i="5"/>
  <c r="F85" i="5"/>
  <c r="E85" i="5"/>
  <c r="D85" i="5"/>
  <c r="B85" i="5"/>
  <c r="C85" i="5" s="1"/>
  <c r="A85" i="5"/>
  <c r="M84" i="5"/>
  <c r="L84" i="5"/>
  <c r="K84" i="5"/>
  <c r="J84" i="5"/>
  <c r="I84" i="5"/>
  <c r="H84" i="5"/>
  <c r="G84" i="5"/>
  <c r="F84" i="5"/>
  <c r="E84" i="5"/>
  <c r="D84" i="5"/>
  <c r="B84" i="5"/>
  <c r="C84" i="5" s="1"/>
  <c r="A84" i="5"/>
  <c r="M83" i="5"/>
  <c r="L83" i="5"/>
  <c r="K83" i="5"/>
  <c r="J83" i="5"/>
  <c r="I83" i="5"/>
  <c r="H83" i="5"/>
  <c r="G83" i="5"/>
  <c r="F83" i="5"/>
  <c r="E83" i="5"/>
  <c r="D83" i="5"/>
  <c r="B83" i="5"/>
  <c r="C83" i="5" s="1"/>
  <c r="A83" i="5"/>
  <c r="M82" i="5"/>
  <c r="L82" i="5"/>
  <c r="K82" i="5"/>
  <c r="J82" i="5"/>
  <c r="I82" i="5"/>
  <c r="H82" i="5"/>
  <c r="G82" i="5"/>
  <c r="F82" i="5"/>
  <c r="E82" i="5"/>
  <c r="D82" i="5"/>
  <c r="B82" i="5"/>
  <c r="C82" i="5" s="1"/>
  <c r="A82" i="5"/>
  <c r="M81" i="5"/>
  <c r="L81" i="5"/>
  <c r="K81" i="5"/>
  <c r="J81" i="5"/>
  <c r="I81" i="5"/>
  <c r="H81" i="5"/>
  <c r="G81" i="5"/>
  <c r="F81" i="5"/>
  <c r="E81" i="5"/>
  <c r="D81" i="5"/>
  <c r="B81" i="5"/>
  <c r="C81" i="5" s="1"/>
  <c r="A81" i="5"/>
  <c r="M79" i="5"/>
  <c r="L79" i="5"/>
  <c r="K79" i="5"/>
  <c r="J79" i="5"/>
  <c r="I79" i="5"/>
  <c r="H79" i="5"/>
  <c r="G79" i="5"/>
  <c r="F79" i="5"/>
  <c r="E79" i="5"/>
  <c r="D79" i="5"/>
  <c r="B79" i="5"/>
  <c r="C79" i="5" s="1"/>
  <c r="A79" i="5"/>
  <c r="M78" i="5"/>
  <c r="L78" i="5"/>
  <c r="K78" i="5"/>
  <c r="J78" i="5"/>
  <c r="I78" i="5"/>
  <c r="H78" i="5"/>
  <c r="G78" i="5"/>
  <c r="F78" i="5"/>
  <c r="E78" i="5"/>
  <c r="D78" i="5"/>
  <c r="B78" i="5"/>
  <c r="C78" i="5" s="1"/>
  <c r="A78" i="5"/>
  <c r="M77" i="5"/>
  <c r="L77" i="5"/>
  <c r="K77" i="5"/>
  <c r="J77" i="5"/>
  <c r="I77" i="5"/>
  <c r="H77" i="5"/>
  <c r="G77" i="5"/>
  <c r="F77" i="5"/>
  <c r="E77" i="5"/>
  <c r="D77" i="5"/>
  <c r="B77" i="5"/>
  <c r="C77" i="5" s="1"/>
  <c r="A77" i="5"/>
  <c r="M76" i="5"/>
  <c r="L76" i="5"/>
  <c r="K76" i="5"/>
  <c r="J76" i="5"/>
  <c r="I76" i="5"/>
  <c r="H76" i="5"/>
  <c r="G76" i="5"/>
  <c r="F76" i="5"/>
  <c r="E76" i="5"/>
  <c r="D76" i="5"/>
  <c r="B76" i="5"/>
  <c r="C76" i="5" s="1"/>
  <c r="A76" i="5"/>
  <c r="M75" i="5"/>
  <c r="L75" i="5"/>
  <c r="K75" i="5"/>
  <c r="J75" i="5"/>
  <c r="I75" i="5"/>
  <c r="H75" i="5"/>
  <c r="G75" i="5"/>
  <c r="F75" i="5"/>
  <c r="E75" i="5"/>
  <c r="D75" i="5"/>
  <c r="B75" i="5"/>
  <c r="C75" i="5" s="1"/>
  <c r="A75" i="5"/>
  <c r="M74" i="5"/>
  <c r="L74" i="5"/>
  <c r="K74" i="5"/>
  <c r="J74" i="5"/>
  <c r="I74" i="5"/>
  <c r="H74" i="5"/>
  <c r="G74" i="5"/>
  <c r="F74" i="5"/>
  <c r="E74" i="5"/>
  <c r="D74" i="5"/>
  <c r="B74" i="5"/>
  <c r="C74" i="5" s="1"/>
  <c r="A74" i="5"/>
  <c r="M73" i="5"/>
  <c r="L73" i="5"/>
  <c r="K73" i="5"/>
  <c r="J73" i="5"/>
  <c r="I73" i="5"/>
  <c r="H73" i="5"/>
  <c r="G73" i="5"/>
  <c r="F73" i="5"/>
  <c r="E73" i="5"/>
  <c r="D73" i="5"/>
  <c r="B73" i="5"/>
  <c r="C73" i="5" s="1"/>
  <c r="A73" i="5"/>
  <c r="M72" i="5"/>
  <c r="L72" i="5"/>
  <c r="K72" i="5"/>
  <c r="J72" i="5"/>
  <c r="I72" i="5"/>
  <c r="H72" i="5"/>
  <c r="G72" i="5"/>
  <c r="F72" i="5"/>
  <c r="E72" i="5"/>
  <c r="D72" i="5"/>
  <c r="B72" i="5"/>
  <c r="C72" i="5" s="1"/>
  <c r="A72" i="5"/>
  <c r="M71" i="5"/>
  <c r="L71" i="5"/>
  <c r="K71" i="5"/>
  <c r="J71" i="5"/>
  <c r="I71" i="5"/>
  <c r="H71" i="5"/>
  <c r="G71" i="5"/>
  <c r="F71" i="5"/>
  <c r="E71" i="5"/>
  <c r="D71" i="5"/>
  <c r="B71" i="5"/>
  <c r="C71" i="5" s="1"/>
  <c r="A71" i="5"/>
  <c r="M70" i="5"/>
  <c r="L70" i="5"/>
  <c r="K70" i="5"/>
  <c r="J70" i="5"/>
  <c r="I70" i="5"/>
  <c r="H70" i="5"/>
  <c r="G70" i="5"/>
  <c r="F70" i="5"/>
  <c r="E70" i="5"/>
  <c r="D70" i="5"/>
  <c r="B70" i="5"/>
  <c r="C70" i="5" s="1"/>
  <c r="A70" i="5"/>
  <c r="M69" i="5"/>
  <c r="L69" i="5"/>
  <c r="K69" i="5"/>
  <c r="J69" i="5"/>
  <c r="I69" i="5"/>
  <c r="H69" i="5"/>
  <c r="G69" i="5"/>
  <c r="F69" i="5"/>
  <c r="E69" i="5"/>
  <c r="D69" i="5"/>
  <c r="B69" i="5"/>
  <c r="C69" i="5" s="1"/>
  <c r="A69" i="5"/>
  <c r="M68" i="5"/>
  <c r="L68" i="5"/>
  <c r="K68" i="5"/>
  <c r="J68" i="5"/>
  <c r="I68" i="5"/>
  <c r="H68" i="5"/>
  <c r="G68" i="5"/>
  <c r="F68" i="5"/>
  <c r="E68" i="5"/>
  <c r="D68" i="5"/>
  <c r="B68" i="5"/>
  <c r="C68" i="5" s="1"/>
  <c r="A68" i="5"/>
  <c r="M67" i="5"/>
  <c r="L67" i="5"/>
  <c r="K67" i="5"/>
  <c r="J67" i="5"/>
  <c r="I67" i="5"/>
  <c r="H67" i="5"/>
  <c r="G67" i="5"/>
  <c r="F67" i="5"/>
  <c r="E67" i="5"/>
  <c r="D67" i="5"/>
  <c r="B67" i="5"/>
  <c r="C67" i="5" s="1"/>
  <c r="A67" i="5"/>
  <c r="M66" i="5"/>
  <c r="L66" i="5"/>
  <c r="K66" i="5"/>
  <c r="J66" i="5"/>
  <c r="I66" i="5"/>
  <c r="H66" i="5"/>
  <c r="G66" i="5"/>
  <c r="F66" i="5"/>
  <c r="E66" i="5"/>
  <c r="D66" i="5"/>
  <c r="B66" i="5"/>
  <c r="C66" i="5" s="1"/>
  <c r="A66" i="5"/>
  <c r="M65" i="5"/>
  <c r="L65" i="5"/>
  <c r="K65" i="5"/>
  <c r="J65" i="5"/>
  <c r="I65" i="5"/>
  <c r="H65" i="5"/>
  <c r="G65" i="5"/>
  <c r="F65" i="5"/>
  <c r="E65" i="5"/>
  <c r="D65" i="5"/>
  <c r="B65" i="5"/>
  <c r="C65" i="5" s="1"/>
  <c r="A65" i="5"/>
  <c r="M64" i="5"/>
  <c r="L64" i="5"/>
  <c r="K64" i="5"/>
  <c r="J64" i="5"/>
  <c r="I64" i="5"/>
  <c r="H64" i="5"/>
  <c r="G64" i="5"/>
  <c r="F64" i="5"/>
  <c r="E64" i="5"/>
  <c r="D64" i="5"/>
  <c r="B64" i="5"/>
  <c r="C64" i="5" s="1"/>
  <c r="A64" i="5"/>
  <c r="M63" i="5"/>
  <c r="L63" i="5"/>
  <c r="K63" i="5"/>
  <c r="J63" i="5"/>
  <c r="I63" i="5"/>
  <c r="H63" i="5"/>
  <c r="G63" i="5"/>
  <c r="F63" i="5"/>
  <c r="E63" i="5"/>
  <c r="D63" i="5"/>
  <c r="B63" i="5"/>
  <c r="C63" i="5" s="1"/>
  <c r="A63" i="5"/>
  <c r="M62" i="5"/>
  <c r="L62" i="5"/>
  <c r="K62" i="5"/>
  <c r="J62" i="5"/>
  <c r="I62" i="5"/>
  <c r="H62" i="5"/>
  <c r="G62" i="5"/>
  <c r="F62" i="5"/>
  <c r="E62" i="5"/>
  <c r="D62" i="5"/>
  <c r="B62" i="5"/>
  <c r="C62" i="5" s="1"/>
  <c r="A62" i="5"/>
  <c r="M61" i="5"/>
  <c r="L61" i="5"/>
  <c r="K61" i="5"/>
  <c r="J61" i="5"/>
  <c r="I61" i="5"/>
  <c r="H61" i="5"/>
  <c r="G61" i="5"/>
  <c r="F61" i="5"/>
  <c r="E61" i="5"/>
  <c r="D61" i="5"/>
  <c r="B61" i="5"/>
  <c r="C61" i="5" s="1"/>
  <c r="A61" i="5"/>
  <c r="M60" i="5"/>
  <c r="L60" i="5"/>
  <c r="K60" i="5"/>
  <c r="J60" i="5"/>
  <c r="I60" i="5"/>
  <c r="H60" i="5"/>
  <c r="G60" i="5"/>
  <c r="F60" i="5"/>
  <c r="E60" i="5"/>
  <c r="D60" i="5"/>
  <c r="B60" i="5"/>
  <c r="C60" i="5" s="1"/>
  <c r="A60" i="5"/>
  <c r="M59" i="5"/>
  <c r="L59" i="5"/>
  <c r="K59" i="5"/>
  <c r="J59" i="5"/>
  <c r="I59" i="5"/>
  <c r="H59" i="5"/>
  <c r="G59" i="5"/>
  <c r="F59" i="5"/>
  <c r="E59" i="5"/>
  <c r="D59" i="5"/>
  <c r="B59" i="5"/>
  <c r="C59" i="5" s="1"/>
  <c r="A59" i="5"/>
  <c r="M58" i="5"/>
  <c r="L58" i="5"/>
  <c r="K58" i="5"/>
  <c r="J58" i="5"/>
  <c r="I58" i="5"/>
  <c r="H58" i="5"/>
  <c r="G58" i="5"/>
  <c r="F58" i="5"/>
  <c r="E58" i="5"/>
  <c r="D58" i="5"/>
  <c r="B58" i="5"/>
  <c r="C58" i="5" s="1"/>
  <c r="A58" i="5"/>
  <c r="M57" i="5"/>
  <c r="L57" i="5"/>
  <c r="K57" i="5"/>
  <c r="J57" i="5"/>
  <c r="I57" i="5"/>
  <c r="H57" i="5"/>
  <c r="G57" i="5"/>
  <c r="F57" i="5"/>
  <c r="E57" i="5"/>
  <c r="D57" i="5"/>
  <c r="B57" i="5"/>
  <c r="C57" i="5" s="1"/>
  <c r="A57" i="5"/>
  <c r="M56" i="5"/>
  <c r="L56" i="5"/>
  <c r="K56" i="5"/>
  <c r="J56" i="5"/>
  <c r="I56" i="5"/>
  <c r="H56" i="5"/>
  <c r="G56" i="5"/>
  <c r="F56" i="5"/>
  <c r="E56" i="5"/>
  <c r="D56" i="5"/>
  <c r="B56" i="5"/>
  <c r="C56" i="5" s="1"/>
  <c r="A56" i="5"/>
  <c r="M55" i="5"/>
  <c r="L55" i="5"/>
  <c r="K55" i="5"/>
  <c r="J55" i="5"/>
  <c r="I55" i="5"/>
  <c r="H55" i="5"/>
  <c r="G55" i="5"/>
  <c r="F55" i="5"/>
  <c r="E55" i="5"/>
  <c r="D55" i="5"/>
  <c r="B55" i="5"/>
  <c r="C55" i="5" s="1"/>
  <c r="A55" i="5"/>
  <c r="M54" i="5"/>
  <c r="L54" i="5"/>
  <c r="K54" i="5"/>
  <c r="J54" i="5"/>
  <c r="I54" i="5"/>
  <c r="H54" i="5"/>
  <c r="G54" i="5"/>
  <c r="F54" i="5"/>
  <c r="E54" i="5"/>
  <c r="D54" i="5"/>
  <c r="B54" i="5"/>
  <c r="C54" i="5" s="1"/>
  <c r="A54" i="5"/>
  <c r="M53" i="5"/>
  <c r="L53" i="5"/>
  <c r="K53" i="5"/>
  <c r="J53" i="5"/>
  <c r="I53" i="5"/>
  <c r="H53" i="5"/>
  <c r="G53" i="5"/>
  <c r="F53" i="5"/>
  <c r="E53" i="5"/>
  <c r="D53" i="5"/>
  <c r="B53" i="5"/>
  <c r="C53" i="5" s="1"/>
  <c r="A53" i="5"/>
  <c r="M52" i="5"/>
  <c r="L52" i="5"/>
  <c r="K52" i="5"/>
  <c r="J52" i="5"/>
  <c r="I52" i="5"/>
  <c r="H52" i="5"/>
  <c r="G52" i="5"/>
  <c r="F52" i="5"/>
  <c r="E52" i="5"/>
  <c r="D52" i="5"/>
  <c r="B52" i="5"/>
  <c r="C52" i="5" s="1"/>
  <c r="A52" i="5"/>
  <c r="M51" i="5"/>
  <c r="L51" i="5"/>
  <c r="K51" i="5"/>
  <c r="J51" i="5"/>
  <c r="I51" i="5"/>
  <c r="H51" i="5"/>
  <c r="G51" i="5"/>
  <c r="F51" i="5"/>
  <c r="E51" i="5"/>
  <c r="D51" i="5"/>
  <c r="B51" i="5"/>
  <c r="C51" i="5" s="1"/>
  <c r="A51" i="5"/>
  <c r="M50" i="5"/>
  <c r="L50" i="5"/>
  <c r="K50" i="5"/>
  <c r="J50" i="5"/>
  <c r="I50" i="5"/>
  <c r="H50" i="5"/>
  <c r="G50" i="5"/>
  <c r="F50" i="5"/>
  <c r="E50" i="5"/>
  <c r="D50" i="5"/>
  <c r="B50" i="5"/>
  <c r="C50" i="5" s="1"/>
  <c r="A50" i="5"/>
  <c r="M49" i="5"/>
  <c r="L49" i="5"/>
  <c r="K49" i="5"/>
  <c r="J49" i="5"/>
  <c r="I49" i="5"/>
  <c r="H49" i="5"/>
  <c r="G49" i="5"/>
  <c r="F49" i="5"/>
  <c r="E49" i="5"/>
  <c r="D49" i="5"/>
  <c r="B49" i="5"/>
  <c r="C49" i="5" s="1"/>
  <c r="A49" i="5"/>
  <c r="M48" i="5"/>
  <c r="L48" i="5"/>
  <c r="K48" i="5"/>
  <c r="J48" i="5"/>
  <c r="I48" i="5"/>
  <c r="H48" i="5"/>
  <c r="G48" i="5"/>
  <c r="F48" i="5"/>
  <c r="E48" i="5"/>
  <c r="D48" i="5"/>
  <c r="B48" i="5"/>
  <c r="C48" i="5" s="1"/>
  <c r="A48" i="5"/>
  <c r="M47" i="5"/>
  <c r="L47" i="5"/>
  <c r="K47" i="5"/>
  <c r="J47" i="5"/>
  <c r="I47" i="5"/>
  <c r="H47" i="5"/>
  <c r="G47" i="5"/>
  <c r="F47" i="5"/>
  <c r="E47" i="5"/>
  <c r="D47" i="5"/>
  <c r="B47" i="5"/>
  <c r="C47" i="5" s="1"/>
  <c r="A47" i="5"/>
  <c r="M46" i="5"/>
  <c r="L46" i="5"/>
  <c r="K46" i="5"/>
  <c r="J46" i="5"/>
  <c r="I46" i="5"/>
  <c r="H46" i="5"/>
  <c r="G46" i="5"/>
  <c r="F46" i="5"/>
  <c r="E46" i="5"/>
  <c r="D46" i="5"/>
  <c r="B46" i="5"/>
  <c r="C46" i="5" s="1"/>
  <c r="A46" i="5"/>
  <c r="M45" i="5"/>
  <c r="L45" i="5"/>
  <c r="K45" i="5"/>
  <c r="J45" i="5"/>
  <c r="I45" i="5"/>
  <c r="H45" i="5"/>
  <c r="G45" i="5"/>
  <c r="F45" i="5"/>
  <c r="E45" i="5"/>
  <c r="D45" i="5"/>
  <c r="B45" i="5"/>
  <c r="C45" i="5" s="1"/>
  <c r="A45" i="5"/>
  <c r="M502" i="5"/>
  <c r="L502" i="5"/>
  <c r="K502" i="5"/>
  <c r="J502" i="5"/>
  <c r="I502" i="5"/>
  <c r="H502" i="5"/>
  <c r="G502" i="5"/>
  <c r="F502" i="5"/>
  <c r="E502" i="5"/>
  <c r="D502" i="5"/>
  <c r="B502" i="5"/>
  <c r="C502" i="5" s="1"/>
  <c r="A502" i="5"/>
  <c r="M477" i="5"/>
  <c r="L477" i="5"/>
  <c r="K477" i="5"/>
  <c r="J477" i="5"/>
  <c r="I477" i="5"/>
  <c r="H477" i="5"/>
  <c r="G477" i="5"/>
  <c r="F477" i="5"/>
  <c r="E477" i="5"/>
  <c r="D477" i="5"/>
  <c r="B477" i="5"/>
  <c r="C477" i="5" s="1"/>
  <c r="A477" i="5"/>
  <c r="M299" i="5"/>
  <c r="L299" i="5"/>
  <c r="K299" i="5"/>
  <c r="J299" i="5"/>
  <c r="I299" i="5"/>
  <c r="H299" i="5"/>
  <c r="G299" i="5"/>
  <c r="F299" i="5"/>
  <c r="E299" i="5"/>
  <c r="D299" i="5"/>
  <c r="B299" i="5"/>
  <c r="C299" i="5" s="1"/>
  <c r="A299" i="5"/>
  <c r="M298" i="5"/>
  <c r="L298" i="5"/>
  <c r="K298" i="5"/>
  <c r="J298" i="5"/>
  <c r="I298" i="5"/>
  <c r="H298" i="5"/>
  <c r="G298" i="5"/>
  <c r="F298" i="5"/>
  <c r="E298" i="5"/>
  <c r="D298" i="5"/>
  <c r="B298" i="5"/>
  <c r="C298" i="5" s="1"/>
  <c r="A298" i="5"/>
  <c r="M297" i="5"/>
  <c r="L297" i="5"/>
  <c r="K297" i="5"/>
  <c r="J297" i="5"/>
  <c r="I297" i="5"/>
  <c r="H297" i="5"/>
  <c r="G297" i="5"/>
  <c r="F297" i="5"/>
  <c r="E297" i="5"/>
  <c r="D297" i="5"/>
  <c r="B297" i="5"/>
  <c r="C297" i="5" s="1"/>
  <c r="A297" i="5"/>
  <c r="M346" i="5"/>
  <c r="L346" i="5"/>
  <c r="K346" i="5"/>
  <c r="J346" i="5"/>
  <c r="I346" i="5"/>
  <c r="H346" i="5"/>
  <c r="G346" i="5"/>
  <c r="F346" i="5"/>
  <c r="E346" i="5"/>
  <c r="D346" i="5"/>
  <c r="B346" i="5"/>
  <c r="C346" i="5" s="1"/>
  <c r="A346" i="5"/>
  <c r="M296" i="5"/>
  <c r="L296" i="5"/>
  <c r="K296" i="5"/>
  <c r="J296" i="5"/>
  <c r="I296" i="5"/>
  <c r="H296" i="5"/>
  <c r="G296" i="5"/>
  <c r="F296" i="5"/>
  <c r="E296" i="5"/>
  <c r="D296" i="5"/>
  <c r="B296" i="5"/>
  <c r="C296" i="5" s="1"/>
  <c r="A296" i="5"/>
  <c r="M295" i="5"/>
  <c r="L295" i="5"/>
  <c r="K295" i="5"/>
  <c r="J295" i="5"/>
  <c r="I295" i="5"/>
  <c r="H295" i="5"/>
  <c r="G295" i="5"/>
  <c r="F295" i="5"/>
  <c r="E295" i="5"/>
  <c r="D295" i="5"/>
  <c r="B295" i="5"/>
  <c r="C295" i="5" s="1"/>
  <c r="A295" i="5"/>
  <c r="M404" i="5"/>
  <c r="L404" i="5"/>
  <c r="K404" i="5"/>
  <c r="J404" i="5"/>
  <c r="I404" i="5"/>
  <c r="H404" i="5"/>
  <c r="G404" i="5"/>
  <c r="F404" i="5"/>
  <c r="E404" i="5"/>
  <c r="D404" i="5"/>
  <c r="B404" i="5"/>
  <c r="C404" i="5" s="1"/>
  <c r="A404" i="5"/>
  <c r="M433" i="5"/>
  <c r="L433" i="5"/>
  <c r="K433" i="5"/>
  <c r="J433" i="5"/>
  <c r="I433" i="5"/>
  <c r="H433" i="5"/>
  <c r="G433" i="5"/>
  <c r="F433" i="5"/>
  <c r="E433" i="5"/>
  <c r="D433" i="5"/>
  <c r="B433" i="5"/>
  <c r="C433" i="5" s="1"/>
  <c r="A433" i="5"/>
  <c r="M491" i="5"/>
  <c r="L491" i="5"/>
  <c r="K491" i="5"/>
  <c r="J491" i="5"/>
  <c r="I491" i="5"/>
  <c r="H491" i="5"/>
  <c r="G491" i="5"/>
  <c r="F491" i="5"/>
  <c r="E491" i="5"/>
  <c r="D491" i="5"/>
  <c r="B491" i="5"/>
  <c r="C491" i="5" s="1"/>
  <c r="A491" i="5"/>
  <c r="M476" i="5"/>
  <c r="L476" i="5"/>
  <c r="K476" i="5"/>
  <c r="J476" i="5"/>
  <c r="I476" i="5"/>
  <c r="H476" i="5"/>
  <c r="G476" i="5"/>
  <c r="F476" i="5"/>
  <c r="E476" i="5"/>
  <c r="D476" i="5"/>
  <c r="B476" i="5"/>
  <c r="C476" i="5" s="1"/>
  <c r="A476" i="5"/>
  <c r="M41" i="5"/>
  <c r="L41" i="5"/>
  <c r="K41" i="5"/>
  <c r="J41" i="5"/>
  <c r="I41" i="5"/>
  <c r="H41" i="5"/>
  <c r="G41" i="5"/>
  <c r="F41" i="5"/>
  <c r="E41" i="5"/>
  <c r="D41" i="5"/>
  <c r="B41" i="5"/>
  <c r="C41" i="5" s="1"/>
  <c r="A41" i="5"/>
  <c r="M40" i="5"/>
  <c r="L40" i="5"/>
  <c r="K40" i="5"/>
  <c r="J40" i="5"/>
  <c r="I40" i="5"/>
  <c r="H40" i="5"/>
  <c r="G40" i="5"/>
  <c r="F40" i="5"/>
  <c r="E40" i="5"/>
  <c r="D40" i="5"/>
  <c r="B40" i="5"/>
  <c r="C40" i="5" s="1"/>
  <c r="A40" i="5"/>
  <c r="M39" i="5"/>
  <c r="L39" i="5"/>
  <c r="K39" i="5"/>
  <c r="J39" i="5"/>
  <c r="I39" i="5"/>
  <c r="H39" i="5"/>
  <c r="G39" i="5"/>
  <c r="F39" i="5"/>
  <c r="E39" i="5"/>
  <c r="D39" i="5"/>
  <c r="B39" i="5"/>
  <c r="C39" i="5" s="1"/>
  <c r="A39" i="5"/>
  <c r="M347" i="5"/>
  <c r="L347" i="5"/>
  <c r="K347" i="5"/>
  <c r="J347" i="5"/>
  <c r="I347" i="5"/>
  <c r="H347" i="5"/>
  <c r="G347" i="5"/>
  <c r="F347" i="5"/>
  <c r="E347" i="5"/>
  <c r="D347" i="5"/>
  <c r="B347" i="5"/>
  <c r="C347" i="5" s="1"/>
  <c r="A347" i="5"/>
  <c r="M455" i="5"/>
  <c r="L455" i="5"/>
  <c r="K455" i="5"/>
  <c r="J455" i="5"/>
  <c r="I455" i="5"/>
  <c r="H455" i="5"/>
  <c r="G455" i="5"/>
  <c r="F455" i="5"/>
  <c r="E455" i="5"/>
  <c r="D455" i="5"/>
  <c r="B455" i="5"/>
  <c r="C455" i="5" s="1"/>
  <c r="A455" i="5"/>
  <c r="M38" i="5"/>
  <c r="L38" i="5"/>
  <c r="K38" i="5"/>
  <c r="J38" i="5"/>
  <c r="I38" i="5"/>
  <c r="H38" i="5"/>
  <c r="G38" i="5"/>
  <c r="F38" i="5"/>
  <c r="E38" i="5"/>
  <c r="D38" i="5"/>
  <c r="B38" i="5"/>
  <c r="C38" i="5" s="1"/>
  <c r="A38" i="5"/>
  <c r="M37" i="5"/>
  <c r="L37" i="5"/>
  <c r="K37" i="5"/>
  <c r="J37" i="5"/>
  <c r="I37" i="5"/>
  <c r="H37" i="5"/>
  <c r="G37" i="5"/>
  <c r="F37" i="5"/>
  <c r="E37" i="5"/>
  <c r="D37" i="5"/>
  <c r="B37" i="5"/>
  <c r="C37" i="5" s="1"/>
  <c r="A37" i="5"/>
  <c r="M403" i="5"/>
  <c r="L403" i="5"/>
  <c r="K403" i="5"/>
  <c r="J403" i="5"/>
  <c r="I403" i="5"/>
  <c r="H403" i="5"/>
  <c r="G403" i="5"/>
  <c r="F403" i="5"/>
  <c r="E403" i="5"/>
  <c r="D403" i="5"/>
  <c r="B403" i="5"/>
  <c r="C403" i="5" s="1"/>
  <c r="A403" i="5"/>
  <c r="M321" i="5"/>
  <c r="L321" i="5"/>
  <c r="K321" i="5"/>
  <c r="J321" i="5"/>
  <c r="I321" i="5"/>
  <c r="H321" i="5"/>
  <c r="G321" i="5"/>
  <c r="F321" i="5"/>
  <c r="E321" i="5"/>
  <c r="D321" i="5"/>
  <c r="B321" i="5"/>
  <c r="C321" i="5" s="1"/>
  <c r="A321" i="5"/>
  <c r="M371" i="5"/>
  <c r="L371" i="5"/>
  <c r="K371" i="5"/>
  <c r="J371" i="5"/>
  <c r="I371" i="5"/>
  <c r="H371" i="5"/>
  <c r="G371" i="5"/>
  <c r="F371" i="5"/>
  <c r="E371" i="5"/>
  <c r="D371" i="5"/>
  <c r="B371" i="5"/>
  <c r="C371" i="5" s="1"/>
  <c r="A371" i="5"/>
  <c r="M335" i="5"/>
  <c r="L335" i="5"/>
  <c r="K335" i="5"/>
  <c r="J335" i="5"/>
  <c r="I335" i="5"/>
  <c r="H335" i="5"/>
  <c r="G335" i="5"/>
  <c r="F335" i="5"/>
  <c r="E335" i="5"/>
  <c r="D335" i="5"/>
  <c r="B335" i="5"/>
  <c r="C335" i="5" s="1"/>
  <c r="A335" i="5"/>
  <c r="M294" i="5"/>
  <c r="L294" i="5"/>
  <c r="K294" i="5"/>
  <c r="J294" i="5"/>
  <c r="I294" i="5"/>
  <c r="H294" i="5"/>
  <c r="G294" i="5"/>
  <c r="F294" i="5"/>
  <c r="E294" i="5"/>
  <c r="D294" i="5"/>
  <c r="B294" i="5"/>
  <c r="C294" i="5" s="1"/>
  <c r="A294" i="5"/>
  <c r="M36" i="5"/>
  <c r="L36" i="5"/>
  <c r="K36" i="5"/>
  <c r="J36" i="5"/>
  <c r="I36" i="5"/>
  <c r="H36" i="5"/>
  <c r="G36" i="5"/>
  <c r="F36" i="5"/>
  <c r="E36" i="5"/>
  <c r="D36" i="5"/>
  <c r="B36" i="5"/>
  <c r="C36" i="5" s="1"/>
  <c r="A36" i="5"/>
  <c r="M269" i="5"/>
  <c r="L269" i="5"/>
  <c r="K269" i="5"/>
  <c r="J269" i="5"/>
  <c r="I269" i="5"/>
  <c r="H269" i="5"/>
  <c r="G269" i="5"/>
  <c r="F269" i="5"/>
  <c r="E269" i="5"/>
  <c r="D269" i="5"/>
  <c r="B269" i="5"/>
  <c r="C269" i="5" s="1"/>
  <c r="A269" i="5"/>
  <c r="M268" i="5"/>
  <c r="L268" i="5"/>
  <c r="K268" i="5"/>
  <c r="J268" i="5"/>
  <c r="I268" i="5"/>
  <c r="H268" i="5"/>
  <c r="G268" i="5"/>
  <c r="F268" i="5"/>
  <c r="E268" i="5"/>
  <c r="D268" i="5"/>
  <c r="B268" i="5"/>
  <c r="C268" i="5" s="1"/>
  <c r="A268" i="5"/>
  <c r="M267" i="5"/>
  <c r="L267" i="5"/>
  <c r="K267" i="5"/>
  <c r="J267" i="5"/>
  <c r="I267" i="5"/>
  <c r="H267" i="5"/>
  <c r="G267" i="5"/>
  <c r="F267" i="5"/>
  <c r="E267" i="5"/>
  <c r="D267" i="5"/>
  <c r="B267" i="5"/>
  <c r="C267" i="5" s="1"/>
  <c r="A267" i="5"/>
  <c r="M266" i="5"/>
  <c r="L266" i="5"/>
  <c r="K266" i="5"/>
  <c r="J266" i="5"/>
  <c r="I266" i="5"/>
  <c r="H266" i="5"/>
  <c r="G266" i="5"/>
  <c r="F266" i="5"/>
  <c r="E266" i="5"/>
  <c r="D266" i="5"/>
  <c r="B266" i="5"/>
  <c r="C266" i="5" s="1"/>
  <c r="A266" i="5"/>
  <c r="M35" i="5"/>
  <c r="L35" i="5"/>
  <c r="K35" i="5"/>
  <c r="J35" i="5"/>
  <c r="I35" i="5"/>
  <c r="H35" i="5"/>
  <c r="G35" i="5"/>
  <c r="F35" i="5"/>
  <c r="E35" i="5"/>
  <c r="D35" i="5"/>
  <c r="B35" i="5"/>
  <c r="C35" i="5" s="1"/>
  <c r="A35" i="5"/>
  <c r="M265" i="5"/>
  <c r="L265" i="5"/>
  <c r="K265" i="5"/>
  <c r="J265" i="5"/>
  <c r="I265" i="5"/>
  <c r="H265" i="5"/>
  <c r="G265" i="5"/>
  <c r="F265" i="5"/>
  <c r="E265" i="5"/>
  <c r="D265" i="5"/>
  <c r="B265" i="5"/>
  <c r="C265" i="5" s="1"/>
  <c r="A265" i="5"/>
  <c r="M264" i="5"/>
  <c r="L264" i="5"/>
  <c r="K264" i="5"/>
  <c r="J264" i="5"/>
  <c r="I264" i="5"/>
  <c r="H264" i="5"/>
  <c r="G264" i="5"/>
  <c r="F264" i="5"/>
  <c r="E264" i="5"/>
  <c r="D264" i="5"/>
  <c r="B264" i="5"/>
  <c r="C264" i="5" s="1"/>
  <c r="A264" i="5"/>
  <c r="M34" i="5"/>
  <c r="L34" i="5"/>
  <c r="K34" i="5"/>
  <c r="J34" i="5"/>
  <c r="I34" i="5"/>
  <c r="H34" i="5"/>
  <c r="G34" i="5"/>
  <c r="F34" i="5"/>
  <c r="E34" i="5"/>
  <c r="D34" i="5"/>
  <c r="B34" i="5"/>
  <c r="C34" i="5" s="1"/>
  <c r="A34" i="5"/>
  <c r="M431" i="5"/>
  <c r="L431" i="5"/>
  <c r="K431" i="5"/>
  <c r="J431" i="5"/>
  <c r="I431" i="5"/>
  <c r="H431" i="5"/>
  <c r="G431" i="5"/>
  <c r="F431" i="5"/>
  <c r="E431" i="5"/>
  <c r="D431" i="5"/>
  <c r="B431" i="5"/>
  <c r="C431" i="5" s="1"/>
  <c r="A431" i="5"/>
  <c r="M33" i="5"/>
  <c r="L33" i="5"/>
  <c r="K33" i="5"/>
  <c r="J33" i="5"/>
  <c r="I33" i="5"/>
  <c r="H33" i="5"/>
  <c r="G33" i="5"/>
  <c r="F33" i="5"/>
  <c r="E33" i="5"/>
  <c r="D33" i="5"/>
  <c r="B33" i="5"/>
  <c r="C33" i="5" s="1"/>
  <c r="A33" i="5"/>
  <c r="M506" i="5"/>
  <c r="L506" i="5"/>
  <c r="K506" i="5"/>
  <c r="J506" i="5"/>
  <c r="I506" i="5"/>
  <c r="H506" i="5"/>
  <c r="G506" i="5"/>
  <c r="F506" i="5"/>
  <c r="E506" i="5"/>
  <c r="D506" i="5"/>
  <c r="B506" i="5"/>
  <c r="C506" i="5" s="1"/>
  <c r="A506" i="5"/>
  <c r="L513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E2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L4" i="2" l="1"/>
  <c r="L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099EDA-0770-40D2-BC5A-35DB31197019}" keepAlive="1" name="Query - WeaponNames" description="Connection to the 'WeaponNames' query in the workbook." type="5" refreshedVersion="8" background="1" saveData="1">
    <dbPr connection="Provider=Microsoft.Mashup.OleDb.1;Data Source=$Workbook$;Location=WeaponNames;Extended Properties=&quot;&quot;" command="SELECT * FROM [WeaponNames]"/>
  </connection>
  <connection id="2" xr16:uid="{4795B88C-770F-4CE7-81CD-AD33F0E7C89C}" keepAlive="1" name="Query - WeaponNames (2)" description="Connection to the 'WeaponNames (2)' query in the workbook." type="5" refreshedVersion="8" background="1" saveData="1">
    <dbPr connection="Provider=Microsoft.Mashup.OleDb.1;Data Source=$Workbook$;Location=&quot;WeaponNames (2)&quot;;Extended Properties=&quot;&quot;" command="SELECT * FROM [WeaponNames (2)]"/>
  </connection>
  <connection id="3" xr16:uid="{CDC439B7-1368-4CE8-B6E8-C9D46D4D1F2A}" keepAlive="1" name="Query - Weapons" description="Connection to the 'Weapons' query in the workbook." type="5" refreshedVersion="8" background="1" saveData="1">
    <dbPr connection="Provider=Microsoft.Mashup.OleDb.1;Data Source=$Workbook$;Location=Weapons;Extended Properties=&quot;&quot;" command="SELECT * FROM [Weapons]"/>
  </connection>
</connections>
</file>

<file path=xl/sharedStrings.xml><?xml version="1.0" encoding="utf-8"?>
<sst xmlns="http://schemas.openxmlformats.org/spreadsheetml/2006/main" count="2685" uniqueCount="1197">
  <si>
    <t>Shortsword</t>
  </si>
  <si>
    <t>-</t>
  </si>
  <si>
    <t>Gladius</t>
  </si>
  <si>
    <t>+10 HP</t>
  </si>
  <si>
    <t>Saber</t>
  </si>
  <si>
    <t>None</t>
  </si>
  <si>
    <t>Steel Pipe</t>
  </si>
  <si>
    <t>+ Confuse (high)</t>
  </si>
  <si>
    <t>Silver Saber</t>
  </si>
  <si>
    <t>+2 Magic</t>
  </si>
  <si>
    <t>Sin Blade</t>
  </si>
  <si>
    <t>Gimlet</t>
  </si>
  <si>
    <t>Excalibur</t>
  </si>
  <si>
    <t>+100 SP</t>
  </si>
  <si>
    <t>Deus Xiphos</t>
  </si>
  <si>
    <t>Strength+7/Ignore enemy resistances</t>
  </si>
  <si>
    <t>Onimaru Kunitsuna</t>
  </si>
  <si>
    <t>+Random ailment (low)</t>
  </si>
  <si>
    <t>Outenta Mitsuyo</t>
  </si>
  <si>
    <t>+Counterstrike</t>
  </si>
  <si>
    <t>Iron Edge</t>
  </si>
  <si>
    <t>(+1) Endurance</t>
  </si>
  <si>
    <t>Fudo Masamune</t>
  </si>
  <si>
    <t>Nameless Katana</t>
  </si>
  <si>
    <t>All stats+1</t>
  </si>
  <si>
    <t>Nikkari Aoe</t>
  </si>
  <si>
    <t>+Fear (high)</t>
  </si>
  <si>
    <t>Holy Knight Sword</t>
  </si>
  <si>
    <t>Long Wakizashi</t>
  </si>
  <si>
    <t>+1 Magic, +1 Agility</t>
  </si>
  <si>
    <t>Fatal Blade</t>
  </si>
  <si>
    <t>+Random ailment (med)</t>
  </si>
  <si>
    <t>SEES Sword</t>
  </si>
  <si>
    <t>Amakuni</t>
  </si>
  <si>
    <t>Legendary Cleaver</t>
  </si>
  <si>
    <t>+Critical rate up (high)</t>
  </si>
  <si>
    <t>Myoho Masamura</t>
  </si>
  <si>
    <t>+Rage (high)</t>
  </si>
  <si>
    <t>Kaneshige</t>
  </si>
  <si>
    <t>+High Counter</t>
  </si>
  <si>
    <t>Lucifer’s Blade</t>
  </si>
  <si>
    <t>All stats+7/+Magic Ability</t>
  </si>
  <si>
    <t>Omokage</t>
  </si>
  <si>
    <t>+Light evasion (low)</t>
  </si>
  <si>
    <t>Dual Sword</t>
  </si>
  <si>
    <t>+30 SP</t>
  </si>
  <si>
    <t>Translucent Blade</t>
  </si>
  <si>
    <t>Envenomed Blade</t>
  </si>
  <si>
    <t>+Poison (med)</t>
  </si>
  <si>
    <t>Qi Xing Dao</t>
  </si>
  <si>
    <t>Tajikarao Sword</t>
  </si>
  <si>
    <t>Strength+3</t>
  </si>
  <si>
    <t>Kogarasumaru</t>
  </si>
  <si>
    <t>Pulsing Blade</t>
  </si>
  <si>
    <t>+30 HP</t>
  </si>
  <si>
    <t>Name</t>
  </si>
  <si>
    <t>Attack</t>
  </si>
  <si>
    <t>Accuracy</t>
  </si>
  <si>
    <t>Bonus</t>
  </si>
  <si>
    <t>        "Shortsword",</t>
  </si>
  <si>
    <t>        "Long Wakizashi",</t>
  </si>
  <si>
    <t>        "Saber",</t>
  </si>
  <si>
    <t>        "Gladius",</t>
  </si>
  <si>
    <t>        "Nikkari Aoe",</t>
  </si>
  <si>
    <t>        "Fudo Masamune",</t>
  </si>
  <si>
    <t>        "Iron Edge",</t>
  </si>
  <si>
    <t>        "Silver Saber",</t>
  </si>
  <si>
    <t>        "Legendary Cleaver",</t>
  </si>
  <si>
    <t>        "Steel Pipe",</t>
  </si>
  <si>
    <t>        "Aroundight",</t>
  </si>
  <si>
    <t>        "Tizona",</t>
  </si>
  <si>
    <t>        "Kaneshige",</t>
  </si>
  <si>
    <t>        "Sin Blade",</t>
  </si>
  <si>
    <t>        "Shishiou",</t>
  </si>
  <si>
    <t>        "Omokage",</t>
  </si>
  <si>
    <t>        "Kogarasumaru",</t>
  </si>
  <si>
    <t>        "Tajikarao Sword",</t>
  </si>
  <si>
    <t>        "Qi Xing Dao",</t>
  </si>
  <si>
    <t>        "Pulsing Blade",</t>
  </si>
  <si>
    <t>        "Gimlet",</t>
  </si>
  <si>
    <t>        "Excalibur",</t>
  </si>
  <si>
    <t>        "Deus Xiphos",</t>
  </si>
  <si>
    <t>        "Lucifer's Blade",</t>
  </si>
  <si>
    <t>        "Unused",</t>
  </si>
  <si>
    <t>        "Nameless Katana",</t>
  </si>
  <si>
    <t>        "Holy Knight Sword",</t>
  </si>
  <si>
    <t>        "Dual Sword",</t>
  </si>
  <si>
    <t>        "Yggdrasword",</t>
  </si>
  <si>
    <t>        "Translucent Blade",</t>
  </si>
  <si>
    <t>        "Envenomed Blade",</t>
  </si>
  <si>
    <t>        "Onimaru Kunitsuna",</t>
  </si>
  <si>
    <t>        "Practice Bow",</t>
  </si>
  <si>
    <t>        "Short Bow",</t>
  </si>
  <si>
    <t>        "Siren's Song",</t>
  </si>
  <si>
    <t>        "Shigetou-yumi",</t>
  </si>
  <si>
    <t>        "RainBow",</t>
  </si>
  <si>
    <t>        "Uta",</t>
  </si>
  <si>
    <t>        "Pleiades",</t>
  </si>
  <si>
    <t>        "Bow of Affection",</t>
  </si>
  <si>
    <t>        "Toy Bow",</t>
  </si>
  <si>
    <t>        "Kamatha",</t>
  </si>
  <si>
    <t>        "Poison Arrow Bow",</t>
  </si>
  <si>
    <t>        "Bold Bow",</t>
  </si>
  <si>
    <t>        "Higo-yumi",</t>
  </si>
  <si>
    <t>        "Heavenly Windbow",</t>
  </si>
  <si>
    <t>        "Composite Bow",</t>
  </si>
  <si>
    <t>        "Magic Bow",</t>
  </si>
  <si>
    <t>        "Great Bow",</t>
  </si>
  <si>
    <t>        "Lightning Bow",</t>
  </si>
  <si>
    <t>        "Hero's Bow",</t>
  </si>
  <si>
    <t>        "Bow of Serenity",</t>
  </si>
  <si>
    <t>        "Yoichi's Bow",</t>
  </si>
  <si>
    <t>        "Dhanush",</t>
  </si>
  <si>
    <t>        "Maki's Resolve",</t>
  </si>
  <si>
    <t>        "Sarnga",</t>
  </si>
  <si>
    <t>        "Quintessence Bow",</t>
  </si>
  <si>
    <t>        "Source Yumi",</t>
  </si>
  <si>
    <t>        "Dreadnought",</t>
  </si>
  <si>
    <t>        "Kishin Bow",</t>
  </si>
  <si>
    <t>        "Circe's Bow",</t>
  </si>
  <si>
    <t>        "Whirlwind Bow",</t>
  </si>
  <si>
    <t>        "Gale Bow",</t>
  </si>
  <si>
    <t>        "Calamity Bow",</t>
  </si>
  <si>
    <t>        "Imitation Katana",</t>
  </si>
  <si>
    <t>        "Bastard Sword",</t>
  </si>
  <si>
    <t>        "Kishido Blade",</t>
  </si>
  <si>
    <t>        "Great Sword",</t>
  </si>
  <si>
    <t>        "Raikou",</t>
  </si>
  <si>
    <t>        "Two-Handed Sword",</t>
  </si>
  <si>
    <t>        "All-Purpose Katana",</t>
  </si>
  <si>
    <t>        "Spiked Bat",</t>
  </si>
  <si>
    <t>        "Zanbatou",</t>
  </si>
  <si>
    <t>        "Assassin's Blade",</t>
  </si>
  <si>
    <t>        "Tsubaki-maru",</t>
  </si>
  <si>
    <t>        "Buster Blade",</t>
  </si>
  <si>
    <t>        "Mikazuki Munechika",</t>
  </si>
  <si>
    <t>        "Kaketsushinto",</t>
  </si>
  <si>
    <t>        "Deathbringer",</t>
  </si>
  <si>
    <t>        "Caladbolg",</t>
  </si>
  <si>
    <t>        "Apocalypse",</t>
  </si>
  <si>
    <t>        "Tobi-botaru",</t>
  </si>
  <si>
    <t>        "Elixir Sword",</t>
  </si>
  <si>
    <t>        "Orochito",</t>
  </si>
  <si>
    <t>        "Balmung",</t>
  </si>
  <si>
    <t>        "Laevateinn",</t>
  </si>
  <si>
    <t>        "Masakado's Katana",</t>
  </si>
  <si>
    <t>        "Claymore",</t>
  </si>
  <si>
    <t>        "Juzumaru",</t>
  </si>
  <si>
    <t>        "Dojigiri Yasutsuna",</t>
  </si>
  <si>
    <t>        "Berserker",</t>
  </si>
  <si>
    <t>        "Crimson Greatsword",</t>
  </si>
  <si>
    <t>        "Blazing Greatsword",</t>
  </si>
  <si>
    <t>        "Qingdi Blade",</t>
  </si>
  <si>
    <t>        "Brass Gloves",</t>
  </si>
  <si>
    <t>        "Bladefist",</t>
  </si>
  <si>
    <t>        "Sonic Fist",</t>
  </si>
  <si>
    <t>        "Kaiser Knuckles",</t>
  </si>
  <si>
    <t>        "Beast Fangs",</t>
  </si>
  <si>
    <t>        "Champion Gloves",</t>
  </si>
  <si>
    <t>        "Jack's Gloves",</t>
  </si>
  <si>
    <t>        "Meteor Knuckles",</t>
  </si>
  <si>
    <t>        "Gusto Gloves",</t>
  </si>
  <si>
    <t>        "Fists of Fury",</t>
  </si>
  <si>
    <t>        "Wicked Cestus",</t>
  </si>
  <si>
    <t>        "Blood Baghnakh",</t>
  </si>
  <si>
    <t>        "Titanic Knuckles",</t>
  </si>
  <si>
    <t>        "Pugilist's Fists",</t>
  </si>
  <si>
    <t>        "Crusher Fist",</t>
  </si>
  <si>
    <t>        "Wings of Vanth",</t>
  </si>
  <si>
    <t>        "Supreme Gloves",</t>
  </si>
  <si>
    <t>        "Diamond Knuckles",</t>
  </si>
  <si>
    <t>        "Golden Gloves",</t>
  </si>
  <si>
    <t>        "Dragon Fangs",</t>
  </si>
  <si>
    <t>        "Double Ziggurat",</t>
  </si>
  <si>
    <t>        "Sabazios",</t>
  </si>
  <si>
    <t>        "Evil Gloves",</t>
  </si>
  <si>
    <t>        "Root Cestus",</t>
  </si>
  <si>
    <t>        "Heaven's Fists",</t>
  </si>
  <si>
    <t>        "Spirit Gloves",</t>
  </si>
  <si>
    <t>        "Rapid Bands",</t>
  </si>
  <si>
    <t>        "Thunder Knuckles",</t>
  </si>
  <si>
    <t>        "Jack's Gauntlets",</t>
  </si>
  <si>
    <t>        "SEES Rapier",</t>
  </si>
  <si>
    <t>        "Quarter Pike",</t>
  </si>
  <si>
    <t>        "Flamberge",</t>
  </si>
  <si>
    <t>        "Night Falcon",</t>
  </si>
  <si>
    <t>        "Elegant Fleuret",</t>
  </si>
  <si>
    <t>        "Ga Boo",</t>
  </si>
  <si>
    <t>        "Malice Mary",</t>
  </si>
  <si>
    <t>        "Serpent Sword",</t>
  </si>
  <si>
    <t>        "Skrep",</t>
  </si>
  <si>
    <t>        "Ithuriel Spear",</t>
  </si>
  <si>
    <t>        "Espada Ropera",</t>
  </si>
  <si>
    <t>        "Noble Saber",</t>
  </si>
  <si>
    <t>        "Main Gauche",</t>
  </si>
  <si>
    <t>        "Witch Saber",</t>
  </si>
  <si>
    <t>        "Rose Flamberge",</t>
  </si>
  <si>
    <t>        "Damascus Rapier",</t>
  </si>
  <si>
    <t>        "Brionac",</t>
  </si>
  <si>
    <t>        "Longinus",</t>
  </si>
  <si>
    <t>        "Kokuseki Senjin",</t>
  </si>
  <si>
    <t>        "Snow Queen Whip",</t>
  </si>
  <si>
    <t>        "Cocytus",</t>
  </si>
  <si>
    <t>        "Ice Saber",</t>
  </si>
  <si>
    <t>        "Charlotte",</t>
  </si>
  <si>
    <t>        "Illuminati",</t>
  </si>
  <si>
    <t>        "Aristocracy",</t>
  </si>
  <si>
    <t>        "Erinys",</t>
  </si>
  <si>
    <t>        "Albireo",</t>
  </si>
  <si>
    <t>        "Six-Shot",</t>
  </si>
  <si>
    <t>        "Grenade Launcher",</t>
  </si>
  <si>
    <t>        "Orgone Rifle",</t>
  </si>
  <si>
    <t>        "Heavy Cannon X",</t>
  </si>
  <si>
    <t>        "Ingels Cannon",</t>
  </si>
  <si>
    <t>        "Five-Barrel Medusa",</t>
  </si>
  <si>
    <t>        "Railgun",</t>
  </si>
  <si>
    <t>        "Supersonic Minigun",</t>
  </si>
  <si>
    <t>        "Rocket Punch",</t>
  </si>
  <si>
    <t>        "Maxima Sniper",</t>
  </si>
  <si>
    <t>        "Angel Shot",</t>
  </si>
  <si>
    <t>        "Infanterie",</t>
  </si>
  <si>
    <t>        "Megido Fire",</t>
  </si>
  <si>
    <t>        "Antimatter Cannon",</t>
  </si>
  <si>
    <t>        "Metatronius",</t>
  </si>
  <si>
    <t>        "Flash Grenade",</t>
  </si>
  <si>
    <t>        "Kiss of Athena",</t>
  </si>
  <si>
    <t>        "Frigid Grenade",</t>
  </si>
  <si>
    <t>        "Blast Magnum",</t>
  </si>
  <si>
    <t>        "Pandemonium",</t>
  </si>
  <si>
    <t>        "Nucleus Rifle",</t>
  </si>
  <si>
    <t>        "Kyriotes",</t>
  </si>
  <si>
    <t>        "SEES Knife",</t>
  </si>
  <si>
    <t>        "Bone",</t>
  </si>
  <si>
    <t>        "Blitz Kunai",</t>
  </si>
  <si>
    <t>        "Lucky Knife",</t>
  </si>
  <si>
    <t>        "Silver Moon",</t>
  </si>
  <si>
    <t>        "Karasu-maru",</t>
  </si>
  <si>
    <t>        "Sword Breaker",</t>
  </si>
  <si>
    <t>        "Raven Claw",</t>
  </si>
  <si>
    <t>        "Shadowrend",</t>
  </si>
  <si>
    <t>        "Pesh Kabz",</t>
  </si>
  <si>
    <t>        "Howl",</t>
  </si>
  <si>
    <t>        "Athame",</t>
  </si>
  <si>
    <t>        "Full Moon Kunai",</t>
  </si>
  <si>
    <t>        "Grand Slasher",</t>
  </si>
  <si>
    <t>        "Vajra",</t>
  </si>
  <si>
    <t>        "Elementary Mask",</t>
  </si>
  <si>
    <t>        "Carnage Knife",</t>
  </si>
  <si>
    <t>        "Dagger of Protection",</t>
  </si>
  <si>
    <t>        "Rai Kunimitsu",</t>
  </si>
  <si>
    <t>        "Underworld Kunai",</t>
  </si>
  <si>
    <t>        "Hazakura",</t>
  </si>
  <si>
    <t>        "Paring Knife",</t>
  </si>
  <si>
    <t>        "Tyrant's Knife",</t>
  </si>
  <si>
    <t>        "SEES Longspear",</t>
  </si>
  <si>
    <t>        "Omega Spear",</t>
  </si>
  <si>
    <t>        "Glaive",</t>
  </si>
  <si>
    <t>        "Sexy Lance",</t>
  </si>
  <si>
    <t>        "Rhongowennan",</t>
  </si>
  <si>
    <t>        "Lance of Death",</t>
  </si>
  <si>
    <t>        "Scrub Brush",</t>
  </si>
  <si>
    <t>        "Ranseur",</t>
  </si>
  <si>
    <t>        "Ningen Mukotsu",</t>
  </si>
  <si>
    <t>        "Ote-gine",</t>
  </si>
  <si>
    <t>        "Voulge",</t>
  </si>
  <si>
    <t>        "Poison Glaive",</t>
  </si>
  <si>
    <t>        "Nihon-gou",</t>
  </si>
  <si>
    <t>        "Romulus's Spear",</t>
  </si>
  <si>
    <t>        "Tonbo-kiri",</t>
  </si>
  <si>
    <t>        "Gae Bolg",</t>
  </si>
  <si>
    <t>        "Gungnir",</t>
  </si>
  <si>
    <t>        "Pinaka",</t>
  </si>
  <si>
    <t>        "King Spear",</t>
  </si>
  <si>
    <t>        "Bolt Lance",</t>
  </si>
  <si>
    <t>        "Warlock Lance",</t>
  </si>
  <si>
    <t>        "Blessed Lance",</t>
  </si>
  <si>
    <t>        "SEES Battle-Axe",</t>
  </si>
  <si>
    <t>        "Ogre Hammer",</t>
  </si>
  <si>
    <t>        "Night Stalker",</t>
  </si>
  <si>
    <t>        "Bus Stop Sign",</t>
  </si>
  <si>
    <t>        "Guillotine Axe",</t>
  </si>
  <si>
    <t>        "Megaton Rod",</t>
  </si>
  <si>
    <t>        "Charun's Hammer",</t>
  </si>
  <si>
    <t>        "Gaea's Grace",</t>
  </si>
  <si>
    <t>        "Celtis",</t>
  </si>
  <si>
    <t>        "Golden Crusher",</t>
  </si>
  <si>
    <t>        "Mjolnir",</t>
  </si>
  <si>
    <t>        "Corpse Rod",</t>
  </si>
  <si>
    <t>        "Fauchard",</t>
  </si>
  <si>
    <t>        "No equipment",</t>
  </si>
  <si>
    <t>        "SEES Sword",</t>
  </si>
  <si>
    <t>        "SEES Longbow",</t>
  </si>
  <si>
    <t>        "SEES Greatsword",</t>
  </si>
  <si>
    <t>        "SEES Knuckles",</t>
  </si>
  <si>
    <t>        "Myohou Muramasa",</t>
  </si>
  <si>
    <t>        "Myoho Masamura",</t>
  </si>
  <si>
    <t>        "Outenta Mitsuyo",</t>
  </si>
  <si>
    <t>        "Fatal Blade",</t>
  </si>
  <si>
    <t>        "Amakuni",</t>
  </si>
  <si>
    <t>        "Unused"</t>
  </si>
  <si>
    <t>IT_WEA_SWORD_</t>
  </si>
  <si>
    <t>IT_WEA_BOW_</t>
  </si>
  <si>
    <t>IT_WEA_LSOWRD_</t>
  </si>
  <si>
    <t>IT_WEA_KNUCKL_</t>
  </si>
  <si>
    <t>IT_WEA_RAPIER_</t>
  </si>
  <si>
    <t>IT_WEA_ARMAS_</t>
  </si>
  <si>
    <t>IT_WEA_DAGGER_</t>
  </si>
  <si>
    <t>IT_WEA_SPEAR_</t>
  </si>
  <si>
    <t>IT_WEA_BLUNT_</t>
  </si>
  <si>
    <t>Key</t>
  </si>
  <si>
    <t>Val</t>
  </si>
  <si>
    <t>IT_WEA_ID_</t>
  </si>
  <si>
    <t>IT_WEA_FUKA_</t>
  </si>
  <si>
    <t>IT_WEA_NEW_W_HER</t>
  </si>
  <si>
    <t>IT_WEA_NEW_W_YUK</t>
  </si>
  <si>
    <t>IT_WEA_NEW_W_JUN</t>
  </si>
  <si>
    <t>IT_WEA_NEW_W_SAN</t>
  </si>
  <si>
    <t>IT_WEA_NEW_W_MIT</t>
  </si>
  <si>
    <t>IT_WEA_NEW_W_FUK</t>
  </si>
  <si>
    <t>IT_WEA_NEW_W_AEG</t>
  </si>
  <si>
    <t>IT_WEA_NEW_W_AMA</t>
  </si>
  <si>
    <t>IT_WEA_NEW_W_KOR</t>
  </si>
  <si>
    <t>IT_WEA_NEW_W_ARA</t>
  </si>
  <si>
    <t>Column1.ItemDef</t>
  </si>
  <si>
    <t>Column1.SortNum</t>
  </si>
  <si>
    <t>Column1.WeaponType</t>
  </si>
  <si>
    <t>Column1.EquipID</t>
  </si>
  <si>
    <t>Column1.AttrID</t>
  </si>
  <si>
    <t>Column1.Rarity</t>
  </si>
  <si>
    <t>Column1.Tier</t>
  </si>
  <si>
    <t>Column1.Attack</t>
  </si>
  <si>
    <t>Column1.Accuracy</t>
  </si>
  <si>
    <t>Column1.Strength</t>
  </si>
  <si>
    <t>Column1.Magic</t>
  </si>
  <si>
    <t>Column1.Endurance</t>
  </si>
  <si>
    <t>Column1.Agility</t>
  </si>
  <si>
    <t>Column1.Luck</t>
  </si>
  <si>
    <t>Column1.SkillID</t>
  </si>
  <si>
    <t>Column1.Price</t>
  </si>
  <si>
    <t>Column1.SellPrice</t>
  </si>
  <si>
    <t>Column1.GetFLG</t>
  </si>
  <si>
    <t>Column1.ModelID</t>
  </si>
  <si>
    <t>Column1.Flags</t>
  </si>
  <si>
    <t>IT_WEA_SWORD_01_</t>
  </si>
  <si>
    <t>IT_WEA_SWORD_02_</t>
  </si>
  <si>
    <t>IT_WEA_SWORD_03_</t>
  </si>
  <si>
    <t>IT_WEA_SWORD_04_</t>
  </si>
  <si>
    <t>IT_WEA_SWORD_05_</t>
  </si>
  <si>
    <t>IT_WEA_SWORD_06_</t>
  </si>
  <si>
    <t>IT_WEA_SWORD_07_</t>
  </si>
  <si>
    <t>IT_WEA_SWORD_08_</t>
  </si>
  <si>
    <t>IT_WEA_SWORD_09_</t>
  </si>
  <si>
    <t>IT_WEA_SWORD_10_</t>
  </si>
  <si>
    <t>IT_WEA_SWORD_11_</t>
  </si>
  <si>
    <t>IT_WEA_SWORD_12_</t>
  </si>
  <si>
    <t>IT_WEA_SWORD_13_</t>
  </si>
  <si>
    <t>IT_WEA_SWORD_14_</t>
  </si>
  <si>
    <t>IT_WEA_SWORD_15_</t>
  </si>
  <si>
    <t>IT_WEA_SWORD_16_</t>
  </si>
  <si>
    <t>IT_WEA_SWORD_17_</t>
  </si>
  <si>
    <t>IT_WEA_SWORD_18_</t>
  </si>
  <si>
    <t>IT_WEA_SWORD_19_</t>
  </si>
  <si>
    <t>IT_WEA_SWORD_20_</t>
  </si>
  <si>
    <t>IT_WEA_SWORD_21_</t>
  </si>
  <si>
    <t>IT_WEA_SWORD_22_</t>
  </si>
  <si>
    <t>IT_WEA_SWORD_23_</t>
  </si>
  <si>
    <t>IT_WEA_SWORD_24_</t>
  </si>
  <si>
    <t>IT_WEA_SWORD_25_</t>
  </si>
  <si>
    <t>IT_WEA_SWORD_26_</t>
  </si>
  <si>
    <t>IT_WEA_SWORD_27_</t>
  </si>
  <si>
    <t>IT_WEA_SWORD_28_</t>
  </si>
  <si>
    <t>IT_WEA_SWORD_29_</t>
  </si>
  <si>
    <t>IT_WEA_SWORD_30_</t>
  </si>
  <si>
    <t>IT_WEA_SWORD_31_</t>
  </si>
  <si>
    <t>IT_WEA_SWORD_32_</t>
  </si>
  <si>
    <t>IT_WEA_SWORD_33_</t>
  </si>
  <si>
    <t>IT_WEA_SWORD_34_</t>
  </si>
  <si>
    <t>IT_WEA_SWORD_35_</t>
  </si>
  <si>
    <t>IT_WEA_BOW_01___</t>
  </si>
  <si>
    <t>IT_WEA_BOW_02___</t>
  </si>
  <si>
    <t>IT_WEA_BOW_03___</t>
  </si>
  <si>
    <t>IT_WEA_BOW_04___</t>
  </si>
  <si>
    <t>IT_WEA_BOW_05___</t>
  </si>
  <si>
    <t>IT_WEA_BOW_06___</t>
  </si>
  <si>
    <t>IT_WEA_BOW_07___</t>
  </si>
  <si>
    <t>IT_WEA_BOW_08___</t>
  </si>
  <si>
    <t>IT_WEA_BOW_09___</t>
  </si>
  <si>
    <t>IT_WEA_BOW_10___</t>
  </si>
  <si>
    <t>IT_WEA_BOW_11___</t>
  </si>
  <si>
    <t>IT_WEA_BOW_12___</t>
  </si>
  <si>
    <t>IT_WEA_BOW_13___</t>
  </si>
  <si>
    <t>IT_WEA_BOW_14___</t>
  </si>
  <si>
    <t>IT_WEA_BOW_15___</t>
  </si>
  <si>
    <t>IT_WEA_BOW_16___</t>
  </si>
  <si>
    <t>IT_WEA_BOW_17___</t>
  </si>
  <si>
    <t>IT_WEA_BOW_18___</t>
  </si>
  <si>
    <t>IT_WEA_BOW_19___</t>
  </si>
  <si>
    <t>IT_WEA_BOW_20___</t>
  </si>
  <si>
    <t>IT_WEA_BOW_21___</t>
  </si>
  <si>
    <t>IT_WEA_BOW_22___</t>
  </si>
  <si>
    <t>IT_WEA_BOW_23___</t>
  </si>
  <si>
    <t>IT_WEA_BOW_24___</t>
  </si>
  <si>
    <t>IT_WEA_BOW_25___</t>
  </si>
  <si>
    <t>IT_WEA_BOW_26___</t>
  </si>
  <si>
    <t>IT_WEA_BOW_27___</t>
  </si>
  <si>
    <t>IT_WEA_BOW_28___</t>
  </si>
  <si>
    <t>IT_WEA_BOW_29___</t>
  </si>
  <si>
    <t>IT_WEA_BOW_30___</t>
  </si>
  <si>
    <t>IT_WEA_BOW_31___</t>
  </si>
  <si>
    <t>IT_WEA_BOW_32___</t>
  </si>
  <si>
    <t>IT_WEA_BOW_33___</t>
  </si>
  <si>
    <t>IT_WEA_BOW_34___</t>
  </si>
  <si>
    <t>IT_WEA_BOW_35___</t>
  </si>
  <si>
    <t>IT_WEA_LSOWRD_01</t>
  </si>
  <si>
    <t>IT_WEA_LSOWRD_02</t>
  </si>
  <si>
    <t>IT_WEA_LSOWRD_03</t>
  </si>
  <si>
    <t>IT_WEA_LSOWRD_04</t>
  </si>
  <si>
    <t>IT_WEA_LSOWRD_05</t>
  </si>
  <si>
    <t>IT_WEA_LSOWRD_06</t>
  </si>
  <si>
    <t>IT_WEA_LSOWRD_07</t>
  </si>
  <si>
    <t>IT_WEA_LSOWRD_08</t>
  </si>
  <si>
    <t>IT_WEA_LSOWRD_09</t>
  </si>
  <si>
    <t>IT_WEA_LSOWRD_10</t>
  </si>
  <si>
    <t>IT_WEA_LSOWRD_11</t>
  </si>
  <si>
    <t>IT_WEA_LSOWRD_12</t>
  </si>
  <si>
    <t>IT_WEA_LSOWRD_13</t>
  </si>
  <si>
    <t>IT_WEA_LSOWRD_14</t>
  </si>
  <si>
    <t>IT_WEA_LSOWRD_15</t>
  </si>
  <si>
    <t>IT_WEA_LSOWRD_16</t>
  </si>
  <si>
    <t>IT_WEA_LSOWRD_17</t>
  </si>
  <si>
    <t>IT_WEA_LSOWRD_18</t>
  </si>
  <si>
    <t>IT_WEA_LSOWRD_19</t>
  </si>
  <si>
    <t>IT_WEA_LSOWRD_20</t>
  </si>
  <si>
    <t>IT_WEA_LSOWRD_21</t>
  </si>
  <si>
    <t>IT_WEA_LSOWRD_22</t>
  </si>
  <si>
    <t>IT_WEA_LSOWRD_23</t>
  </si>
  <si>
    <t>IT_WEA_LSOWRD_24</t>
  </si>
  <si>
    <t>IT_WEA_LSOWRD_25</t>
  </si>
  <si>
    <t>IT_WEA_LSOWRD_26</t>
  </si>
  <si>
    <t>IT_WEA_LSOWRD_27</t>
  </si>
  <si>
    <t>IT_WEA_LSOWRD_28</t>
  </si>
  <si>
    <t>IT_WEA_LSOWRD_29</t>
  </si>
  <si>
    <t>IT_WEA_LSOWRD_30</t>
  </si>
  <si>
    <t>IT_WEA_LSOWRD_31</t>
  </si>
  <si>
    <t>IT_WEA_LSOWRD_32</t>
  </si>
  <si>
    <t>IT_WEA_LSOWRD_33</t>
  </si>
  <si>
    <t>IT_WEA_LSOWRD_34</t>
  </si>
  <si>
    <t>IT_WEA_LSOWRD_35</t>
  </si>
  <si>
    <t>IT_WEA_KNUCKL_01</t>
  </si>
  <si>
    <t>IT_WEA_KNUCKL_02</t>
  </si>
  <si>
    <t>IT_WEA_KNUCKL_03</t>
  </si>
  <si>
    <t>IT_WEA_KNUCKL_04</t>
  </si>
  <si>
    <t>IT_WEA_KNUCKL_05</t>
  </si>
  <si>
    <t>IT_WEA_KNUCKL_06</t>
  </si>
  <si>
    <t>IT_WEA_KNUCKL_07</t>
  </si>
  <si>
    <t>IT_WEA_KNUCKL_08</t>
  </si>
  <si>
    <t>IT_WEA_KNUCKL_09</t>
  </si>
  <si>
    <t>IT_WEA_KNUCKL_10</t>
  </si>
  <si>
    <t>IT_WEA_KNUCKL_11</t>
  </si>
  <si>
    <t>IT_WEA_KNUCKL_12</t>
  </si>
  <si>
    <t>IT_WEA_KNUCKL_13</t>
  </si>
  <si>
    <t>IT_WEA_KNUCKL_14</t>
  </si>
  <si>
    <t>IT_WEA_KNUCKL_15</t>
  </si>
  <si>
    <t>IT_WEA_KNUCKL_16</t>
  </si>
  <si>
    <t>IT_WEA_KNUCKL_17</t>
  </si>
  <si>
    <t>IT_WEA_KNUCKL_18</t>
  </si>
  <si>
    <t>IT_WEA_KNUCKL_19</t>
  </si>
  <si>
    <t>IT_WEA_KNUCKL_20</t>
  </si>
  <si>
    <t>IT_WEA_KNUCKL_21</t>
  </si>
  <si>
    <t>IT_WEA_KNUCKL_22</t>
  </si>
  <si>
    <t>IT_WEA_KNUCKL_23</t>
  </si>
  <si>
    <t>IT_WEA_KNUCKL_24</t>
  </si>
  <si>
    <t>IT_WEA_KNUCKL_25</t>
  </si>
  <si>
    <t>IT_WEA_KNUCKL_26</t>
  </si>
  <si>
    <t>IT_WEA_KNUCKL_27</t>
  </si>
  <si>
    <t>IT_WEA_KNUCKL_28</t>
  </si>
  <si>
    <t>IT_WEA_KNUCKL_29</t>
  </si>
  <si>
    <t>IT_WEA_KNUCKL_30</t>
  </si>
  <si>
    <t>IT_WEA_KNUCKL_31</t>
  </si>
  <si>
    <t>IT_WEA_KNUCKL_32</t>
  </si>
  <si>
    <t>IT_WEA_KNUCKL_33</t>
  </si>
  <si>
    <t>IT_WEA_KNUCKL_34</t>
  </si>
  <si>
    <t>IT_WEA_KNUCKL_35</t>
  </si>
  <si>
    <t>IT_WEA_RAPIER_01</t>
  </si>
  <si>
    <t>IT_WEA_RAPIER_02</t>
  </si>
  <si>
    <t>IT_WEA_RAPIER_03</t>
  </si>
  <si>
    <t>IT_WEA_RAPIER_04</t>
  </si>
  <si>
    <t>IT_WEA_RAPIER_05</t>
  </si>
  <si>
    <t>IT_WEA_RAPIER_06</t>
  </si>
  <si>
    <t>IT_WEA_RAPIER_07</t>
  </si>
  <si>
    <t>IT_WEA_RAPIER_08</t>
  </si>
  <si>
    <t>IT_WEA_RAPIER_09</t>
  </si>
  <si>
    <t>IT_WEA_RAPIER_10</t>
  </si>
  <si>
    <t>IT_WEA_RAPIER_11</t>
  </si>
  <si>
    <t>IT_WEA_RAPIER_12</t>
  </si>
  <si>
    <t>IT_WEA_RAPIER_13</t>
  </si>
  <si>
    <t>IT_WEA_RAPIER_14</t>
  </si>
  <si>
    <t>IT_WEA_RAPIER_15</t>
  </si>
  <si>
    <t>IT_WEA_RAPIER_16</t>
  </si>
  <si>
    <t>IT_WEA_RAPIER_17</t>
  </si>
  <si>
    <t>IT_WEA_RAPIER_18</t>
  </si>
  <si>
    <t>IT_WEA_RAPIER_19</t>
  </si>
  <si>
    <t>IT_WEA_RAPIER_20</t>
  </si>
  <si>
    <t>IT_WEA_RAPIER_21</t>
  </si>
  <si>
    <t>IT_WEA_RAPIER_22</t>
  </si>
  <si>
    <t>IT_WEA_RAPIER_23</t>
  </si>
  <si>
    <t>IT_WEA_RAPIER_24</t>
  </si>
  <si>
    <t>IT_WEA_RAPIER_25</t>
  </si>
  <si>
    <t>IT_WEA_RAPIER_26</t>
  </si>
  <si>
    <t>IT_WEA_RAPIER_27</t>
  </si>
  <si>
    <t>IT_WEA_RAPIER_28</t>
  </si>
  <si>
    <t>IT_WEA_RAPIER_29</t>
  </si>
  <si>
    <t>IT_WEA_RAPIER_30</t>
  </si>
  <si>
    <t>IT_WEA_RAPIER_31</t>
  </si>
  <si>
    <t>IT_WEA_RAPIER_32</t>
  </si>
  <si>
    <t>IT_WEA_RAPIER_33</t>
  </si>
  <si>
    <t>IT_WEA_RAPIER_34</t>
  </si>
  <si>
    <t>IT_WEA_RAPIER_35</t>
  </si>
  <si>
    <t>IT_WEA_ARMAS_01_</t>
  </si>
  <si>
    <t>IT_WEA_ARMAS_02_</t>
  </si>
  <si>
    <t>IT_WEA_ARMAS_03_</t>
  </si>
  <si>
    <t>IT_WEA_ARMAS_04_</t>
  </si>
  <si>
    <t>IT_WEA_ARMAS_05_</t>
  </si>
  <si>
    <t>IT_WEA_ARMAS_06_</t>
  </si>
  <si>
    <t>IT_WEA_ARMAS_07_</t>
  </si>
  <si>
    <t>IT_WEA_ARMAS_08_</t>
  </si>
  <si>
    <t>IT_WEA_ARMAS_09_</t>
  </si>
  <si>
    <t>IT_WEA_ARMAS_10_</t>
  </si>
  <si>
    <t>IT_WEA_ARMAS_11_</t>
  </si>
  <si>
    <t>IT_WEA_ARMAS_12_</t>
  </si>
  <si>
    <t>IT_WEA_ARMAS_13_</t>
  </si>
  <si>
    <t>IT_WEA_ARMAS_14_</t>
  </si>
  <si>
    <t>IT_WEA_ARMAS_15_</t>
  </si>
  <si>
    <t>IT_WEA_ARMAS_16_</t>
  </si>
  <si>
    <t>IT_WEA_ARMAS_17_</t>
  </si>
  <si>
    <t>IT_WEA_ARMAS_18_</t>
  </si>
  <si>
    <t>IT_WEA_ARMAS_19_</t>
  </si>
  <si>
    <t>IT_WEA_ARMAS_20_</t>
  </si>
  <si>
    <t>IT_WEA_ARMAS_21_</t>
  </si>
  <si>
    <t>IT_WEA_ARMAS_22_</t>
  </si>
  <si>
    <t>IT_WEA_ARMAS_23_</t>
  </si>
  <si>
    <t>IT_WEA_ARMAS_24_</t>
  </si>
  <si>
    <t>IT_WEA_ARMAS_25_</t>
  </si>
  <si>
    <t>IT_WEA_DAGGER_01</t>
  </si>
  <si>
    <t>IT_WEA_DAGGER_02</t>
  </si>
  <si>
    <t>IT_WEA_DAGGER_03</t>
  </si>
  <si>
    <t>IT_WEA_DAGGER_04</t>
  </si>
  <si>
    <t>IT_WEA_DAGGER_05</t>
  </si>
  <si>
    <t>IT_WEA_DAGGER_06</t>
  </si>
  <si>
    <t>IT_WEA_DAGGER_07</t>
  </si>
  <si>
    <t>IT_WEA_DAGGER_08</t>
  </si>
  <si>
    <t>IT_WEA_DAGGER_09</t>
  </si>
  <si>
    <t>IT_WEA_DAGGER_10</t>
  </si>
  <si>
    <t>IT_WEA_DAGGER_11</t>
  </si>
  <si>
    <t>IT_WEA_DAGGER_12</t>
  </si>
  <si>
    <t>IT_WEA_DAGGER_13</t>
  </si>
  <si>
    <t>IT_WEA_DAGGER_14</t>
  </si>
  <si>
    <t>IT_WEA_DAGGER_15</t>
  </si>
  <si>
    <t>IT_WEA_DAGGER_16</t>
  </si>
  <si>
    <t>IT_WEA_DAGGER_17</t>
  </si>
  <si>
    <t>IT_WEA_DAGGER_18</t>
  </si>
  <si>
    <t>IT_WEA_DAGGER_19</t>
  </si>
  <si>
    <t>IT_WEA_DAGGER_20</t>
  </si>
  <si>
    <t>IT_WEA_DAGGER_21</t>
  </si>
  <si>
    <t>IT_WEA_DAGGER_22</t>
  </si>
  <si>
    <t>IT_WEA_DAGGER_23</t>
  </si>
  <si>
    <t>IT_WEA_DAGGER_24</t>
  </si>
  <si>
    <t>IT_WEA_DAGGER_25</t>
  </si>
  <si>
    <t>IT_WEA_SPEAR_01_</t>
  </si>
  <si>
    <t>IT_WEA_SPEAR_02_</t>
  </si>
  <si>
    <t>IT_WEA_SPEAR_03_</t>
  </si>
  <si>
    <t>IT_WEA_SPEAR_04_</t>
  </si>
  <si>
    <t>IT_WEA_SPEAR_05_</t>
  </si>
  <si>
    <t>IT_WEA_SPEAR_06_</t>
  </si>
  <si>
    <t>IT_WEA_SPEAR_07_</t>
  </si>
  <si>
    <t>IT_WEA_SPEAR_08_</t>
  </si>
  <si>
    <t>IT_WEA_SPEAR_09_</t>
  </si>
  <si>
    <t>IT_WEA_SPEAR_10_</t>
  </si>
  <si>
    <t>IT_WEA_SPEAR_11_</t>
  </si>
  <si>
    <t>IT_WEA_SPEAR_12_</t>
  </si>
  <si>
    <t>IT_WEA_SPEAR_13_</t>
  </si>
  <si>
    <t>IT_WEA_SPEAR_14_</t>
  </si>
  <si>
    <t>IT_WEA_SPEAR_15_</t>
  </si>
  <si>
    <t>IT_WEA_SPEAR_16_</t>
  </si>
  <si>
    <t>IT_WEA_SPEAR_17_</t>
  </si>
  <si>
    <t>IT_WEA_SPEAR_18_</t>
  </si>
  <si>
    <t>IT_WEA_SPEAR_19_</t>
  </si>
  <si>
    <t>IT_WEA_SPEAR_20_</t>
  </si>
  <si>
    <t>IT_WEA_SPEAR_21_</t>
  </si>
  <si>
    <t>IT_WEA_SPEAR_22_</t>
  </si>
  <si>
    <t>IT_WEA_SPEAR_23_</t>
  </si>
  <si>
    <t>IT_WEA_SPEAR_24_</t>
  </si>
  <si>
    <t>IT_WEA_SPEAR_25_</t>
  </si>
  <si>
    <t>IT_WEA_BLUNT_01_</t>
  </si>
  <si>
    <t>IT_WEA_BLUNT_02_</t>
  </si>
  <si>
    <t>IT_WEA_BLUNT_03_</t>
  </si>
  <si>
    <t>IT_WEA_BLUNT_04_</t>
  </si>
  <si>
    <t>IT_WEA_BLUNT_05_</t>
  </si>
  <si>
    <t>IT_WEA_BLUNT_06_</t>
  </si>
  <si>
    <t>IT_WEA_BLUNT_07_</t>
  </si>
  <si>
    <t>IT_WEA_BLUNT_08_</t>
  </si>
  <si>
    <t>IT_WEA_BLUNT_09_</t>
  </si>
  <si>
    <t>IT_WEA_BLUNT_10_</t>
  </si>
  <si>
    <t>IT_WEA_BLUNT_11_</t>
  </si>
  <si>
    <t>IT_WEA_BLUNT_12_</t>
  </si>
  <si>
    <t>IT_WEA_BLUNT_13_</t>
  </si>
  <si>
    <t>IT_WEA_BLUNT_14_</t>
  </si>
  <si>
    <t>IT_WEA_BLUNT_15_</t>
  </si>
  <si>
    <t>IT_WEA_BLUNT_16_</t>
  </si>
  <si>
    <t>IT_WEA_BLUNT_17_</t>
  </si>
  <si>
    <t>IT_WEA_BLUNT_18_</t>
  </si>
  <si>
    <t>IT_WEA_BLUNT_19_</t>
  </si>
  <si>
    <t>IT_WEA_BLUNT_20_</t>
  </si>
  <si>
    <t>IT_WEA_SPEAR_26_</t>
  </si>
  <si>
    <t>IT_WEA_SPEAR_27_</t>
  </si>
  <si>
    <t>IT_WEA_SPEAR_28_</t>
  </si>
  <si>
    <t>IT_WEA_SPEAR_29_</t>
  </si>
  <si>
    <t>IT_WEA_SPEAR_30_</t>
  </si>
  <si>
    <t>IT_WEA_FUKA_01__</t>
  </si>
  <si>
    <t>IT_WEA_ID_0x115_</t>
  </si>
  <si>
    <t>IT_WEA_ID_0x116_</t>
  </si>
  <si>
    <t>IT_WEA_ID_0x117_</t>
  </si>
  <si>
    <t>IT_WEA_SWORD_36_</t>
  </si>
  <si>
    <t>IT_WEA_SWORD_37_</t>
  </si>
  <si>
    <t>IT_WEA_SWORD_38_</t>
  </si>
  <si>
    <t>IT_WEA_SWORD_39_</t>
  </si>
  <si>
    <t>IT_WEA_SWORD_40_</t>
  </si>
  <si>
    <t>Value</t>
  </si>
  <si>
    <t>IT_WEA_BLANK</t>
  </si>
  <si>
    <t>Unused</t>
  </si>
  <si>
    <t>Aroundight</t>
  </si>
  <si>
    <t>Tizona</t>
  </si>
  <si>
    <t>Shishiou</t>
  </si>
  <si>
    <t>Lucifer's Blade</t>
  </si>
  <si>
    <t>Yggdrasword</t>
  </si>
  <si>
    <t>Practice Bow</t>
  </si>
  <si>
    <t>Short Bow</t>
  </si>
  <si>
    <t>Siren's Song</t>
  </si>
  <si>
    <t>Shigetou-yumi</t>
  </si>
  <si>
    <t>RainBow</t>
  </si>
  <si>
    <t>Uta</t>
  </si>
  <si>
    <t>Pleiades</t>
  </si>
  <si>
    <t>Bow of Affection</t>
  </si>
  <si>
    <t>Toy Bow</t>
  </si>
  <si>
    <t>Kamatha</t>
  </si>
  <si>
    <t>Poison Arrow Bow</t>
  </si>
  <si>
    <t>Bold Bow</t>
  </si>
  <si>
    <t>Higo-yumi</t>
  </si>
  <si>
    <t>Heavenly Windbow</t>
  </si>
  <si>
    <t>Composite Bow</t>
  </si>
  <si>
    <t>Magic Bow</t>
  </si>
  <si>
    <t>Great Bow</t>
  </si>
  <si>
    <t>Lightning Bow</t>
  </si>
  <si>
    <t>Hero's Bow</t>
  </si>
  <si>
    <t>Bow of Serenity</t>
  </si>
  <si>
    <t>Yoichi's Bow</t>
  </si>
  <si>
    <t>Dhanush</t>
  </si>
  <si>
    <t>Maki's Resolve</t>
  </si>
  <si>
    <t>Sarnga</t>
  </si>
  <si>
    <t>Quintessence Bow</t>
  </si>
  <si>
    <t>Source Yumi</t>
  </si>
  <si>
    <t>Dreadnought</t>
  </si>
  <si>
    <t>Kishin Bow</t>
  </si>
  <si>
    <t>Circe's Bow</t>
  </si>
  <si>
    <t>Whirlwind Bow</t>
  </si>
  <si>
    <t>Gale Bow</t>
  </si>
  <si>
    <t>Calamity Bow</t>
  </si>
  <si>
    <t>Imitation Katana</t>
  </si>
  <si>
    <t>Bastard Sword</t>
  </si>
  <si>
    <t>Kishido Blade</t>
  </si>
  <si>
    <t>Great Sword</t>
  </si>
  <si>
    <t>Raikou</t>
  </si>
  <si>
    <t>Two-Handed Sword</t>
  </si>
  <si>
    <t>All-Purpose Katana</t>
  </si>
  <si>
    <t>Spiked Bat</t>
  </si>
  <si>
    <t>Zanbatou</t>
  </si>
  <si>
    <t>Assassin's Blade</t>
  </si>
  <si>
    <t>Tsubaki-maru</t>
  </si>
  <si>
    <t>Buster Blade</t>
  </si>
  <si>
    <t>Mikazuki Munechika</t>
  </si>
  <si>
    <t>Kaketsushinto</t>
  </si>
  <si>
    <t>Deathbringer</t>
  </si>
  <si>
    <t>Caladbolg</t>
  </si>
  <si>
    <t>Apocalypse</t>
  </si>
  <si>
    <t>Tobi-botaru</t>
  </si>
  <si>
    <t>Elixir Sword</t>
  </si>
  <si>
    <t>Orochito</t>
  </si>
  <si>
    <t>Balmung</t>
  </si>
  <si>
    <t>Laevateinn</t>
  </si>
  <si>
    <t>Masakado's Katana</t>
  </si>
  <si>
    <t>Claymore</t>
  </si>
  <si>
    <t>Juzumaru</t>
  </si>
  <si>
    <t>Dojigiri Yasutsuna</t>
  </si>
  <si>
    <t>Berserker</t>
  </si>
  <si>
    <t>Crimson Greatsword</t>
  </si>
  <si>
    <t>Blazing Greatsword</t>
  </si>
  <si>
    <t>Qingdi Blade</t>
  </si>
  <si>
    <t>Brass Gloves</t>
  </si>
  <si>
    <t>Bladefist</t>
  </si>
  <si>
    <t>Sonic Fist</t>
  </si>
  <si>
    <t>Kaiser Knuckles</t>
  </si>
  <si>
    <t>Beast Fangs</t>
  </si>
  <si>
    <t>Champion Gloves</t>
  </si>
  <si>
    <t>Jack's Gloves</t>
  </si>
  <si>
    <t>Meteor Knuckles</t>
  </si>
  <si>
    <t>Gusto Gloves</t>
  </si>
  <si>
    <t>Fists of Fury</t>
  </si>
  <si>
    <t>Wicked Cestus</t>
  </si>
  <si>
    <t>Blood Baghnakh</t>
  </si>
  <si>
    <t>Titanic Knuckles</t>
  </si>
  <si>
    <t>Pugilist's Fists</t>
  </si>
  <si>
    <t>Crusher Fist</t>
  </si>
  <si>
    <t>Wings of Vanth</t>
  </si>
  <si>
    <t>Supreme Gloves</t>
  </si>
  <si>
    <t>Diamond Knuckles</t>
  </si>
  <si>
    <t>Golden Gloves</t>
  </si>
  <si>
    <t>Dragon Fangs</t>
  </si>
  <si>
    <t>Double Ziggurat</t>
  </si>
  <si>
    <t>Sabazios</t>
  </si>
  <si>
    <t>Evil Gloves</t>
  </si>
  <si>
    <t>Root Cestus</t>
  </si>
  <si>
    <t>Heaven's Fists</t>
  </si>
  <si>
    <t>Spirit Gloves</t>
  </si>
  <si>
    <t>Rapid Bands</t>
  </si>
  <si>
    <t>Thunder Knuckles</t>
  </si>
  <si>
    <t>Jack's Gauntlets</t>
  </si>
  <si>
    <t>SEES Rapier</t>
  </si>
  <si>
    <t>Quarter Pike</t>
  </si>
  <si>
    <t>Flamberge</t>
  </si>
  <si>
    <t>Night Falcon</t>
  </si>
  <si>
    <t>Elegant Fleuret</t>
  </si>
  <si>
    <t>Ga Boo</t>
  </si>
  <si>
    <t>Malice Mary</t>
  </si>
  <si>
    <t>Serpent Sword</t>
  </si>
  <si>
    <t>Skrep</t>
  </si>
  <si>
    <t>Ithuriel Spear</t>
  </si>
  <si>
    <t>Espada Ropera</t>
  </si>
  <si>
    <t>Noble Saber</t>
  </si>
  <si>
    <t>Main Gauche</t>
  </si>
  <si>
    <t>Witch Saber</t>
  </si>
  <si>
    <t>Rose Flamberge</t>
  </si>
  <si>
    <t>Damascus Rapier</t>
  </si>
  <si>
    <t>Brionac</t>
  </si>
  <si>
    <t>Longinus</t>
  </si>
  <si>
    <t>Kokuseki Senjin</t>
  </si>
  <si>
    <t>Snow Queen Whip</t>
  </si>
  <si>
    <t>Cocytus</t>
  </si>
  <si>
    <t>Ice Saber</t>
  </si>
  <si>
    <t>Charlotte</t>
  </si>
  <si>
    <t>Illuminati</t>
  </si>
  <si>
    <t>Aristocracy</t>
  </si>
  <si>
    <t>Erinys</t>
  </si>
  <si>
    <t>Albireo</t>
  </si>
  <si>
    <t>Six-Shot</t>
  </si>
  <si>
    <t>Grenade Launcher</t>
  </si>
  <si>
    <t>Orgone Rifle</t>
  </si>
  <si>
    <t>Heavy Cannon X</t>
  </si>
  <si>
    <t>Ingels Cannon</t>
  </si>
  <si>
    <t>Five-Barrel Medusa</t>
  </si>
  <si>
    <t>Railgun</t>
  </si>
  <si>
    <t>Supersonic Minigun</t>
  </si>
  <si>
    <t>Rocket Punch</t>
  </si>
  <si>
    <t>Maxima Sniper</t>
  </si>
  <si>
    <t>Angel Shot</t>
  </si>
  <si>
    <t>Infanterie</t>
  </si>
  <si>
    <t>Megido Fire</t>
  </si>
  <si>
    <t>Antimatter Cannon</t>
  </si>
  <si>
    <t>Metatronius</t>
  </si>
  <si>
    <t>Flash Grenade</t>
  </si>
  <si>
    <t>Kiss of Athena</t>
  </si>
  <si>
    <t>Frigid Grenade</t>
  </si>
  <si>
    <t>Blast Magnum</t>
  </si>
  <si>
    <t>Pandemonium</t>
  </si>
  <si>
    <t>Nucleus Rifle</t>
  </si>
  <si>
    <t>Kyriotes</t>
  </si>
  <si>
    <t>SEES Knife</t>
  </si>
  <si>
    <t>Bone</t>
  </si>
  <si>
    <t>Blitz Kunai</t>
  </si>
  <si>
    <t>Lucky Knife</t>
  </si>
  <si>
    <t>Silver Moon</t>
  </si>
  <si>
    <t>Karasu-maru</t>
  </si>
  <si>
    <t>Sword Breaker</t>
  </si>
  <si>
    <t>Raven Claw</t>
  </si>
  <si>
    <t>Shadowrend</t>
  </si>
  <si>
    <t>Pesh Kabz</t>
  </si>
  <si>
    <t>Howl</t>
  </si>
  <si>
    <t>Athame</t>
  </si>
  <si>
    <t>Full Moon Kunai</t>
  </si>
  <si>
    <t>Grand Slasher</t>
  </si>
  <si>
    <t>Vajra</t>
  </si>
  <si>
    <t>Elementary Mask</t>
  </si>
  <si>
    <t>Carnage Knife</t>
  </si>
  <si>
    <t>Dagger of Protection</t>
  </si>
  <si>
    <t>Rai Kunimitsu</t>
  </si>
  <si>
    <t>Underworld Kunai</t>
  </si>
  <si>
    <t>Hazakura</t>
  </si>
  <si>
    <t>Paring Knife</t>
  </si>
  <si>
    <t>Tyrant's Knife</t>
  </si>
  <si>
    <t>SEES Longspear</t>
  </si>
  <si>
    <t>Omega Spear</t>
  </si>
  <si>
    <t>Glaive</t>
  </si>
  <si>
    <t>Sexy Lance</t>
  </si>
  <si>
    <t>Rhongowennan</t>
  </si>
  <si>
    <t>Lance of Death</t>
  </si>
  <si>
    <t>Scrub Brush</t>
  </si>
  <si>
    <t>Ranseur</t>
  </si>
  <si>
    <t>Ningen Mukotsu</t>
  </si>
  <si>
    <t>Ote-gine</t>
  </si>
  <si>
    <t>Voulge</t>
  </si>
  <si>
    <t>Poison Glaive</t>
  </si>
  <si>
    <t>Nihon-gou</t>
  </si>
  <si>
    <t>Romulus's Spear</t>
  </si>
  <si>
    <t>Tonbo-kiri</t>
  </si>
  <si>
    <t>Gae Bolg</t>
  </si>
  <si>
    <t>Gungnir</t>
  </si>
  <si>
    <t>Pinaka</t>
  </si>
  <si>
    <t>King Spear</t>
  </si>
  <si>
    <t>Bolt Lance</t>
  </si>
  <si>
    <t>Warlock Lance</t>
  </si>
  <si>
    <t>Blessed Lance</t>
  </si>
  <si>
    <t>SEES Battle-Axe</t>
  </si>
  <si>
    <t>Ogre Hammer</t>
  </si>
  <si>
    <t>Night Stalker</t>
  </si>
  <si>
    <t>Bus Stop Sign</t>
  </si>
  <si>
    <t>Guillotine Axe</t>
  </si>
  <si>
    <t>Megaton Rod</t>
  </si>
  <si>
    <t>Charun's Hammer</t>
  </si>
  <si>
    <t>Gaea's Grace</t>
  </si>
  <si>
    <t>Celtis</t>
  </si>
  <si>
    <t>Golden Crusher</t>
  </si>
  <si>
    <t>Mjolnir</t>
  </si>
  <si>
    <t>Corpse Rod</t>
  </si>
  <si>
    <t>Fauchard</t>
  </si>
  <si>
    <t>No equipment</t>
  </si>
  <si>
    <t>SEES Longbow</t>
  </si>
  <si>
    <t>SEES Greatsword</t>
  </si>
  <si>
    <t>SEES Knuckles</t>
  </si>
  <si>
    <t>Myohou Muramasa</t>
  </si>
  <si>
    <t>IT_WEA_ID_0x127_</t>
  </si>
  <si>
    <t>IT_WEA_ID_0x128_</t>
  </si>
  <si>
    <t>IT_WEA_ID_0x129_</t>
  </si>
  <si>
    <t>IT_WEA_ID_0x12A_</t>
  </si>
  <si>
    <t>IT_WEA_ID_0x12B_</t>
  </si>
  <si>
    <t>IT_WEA_ID_0x12C_</t>
  </si>
  <si>
    <t>IT_WEA_ID_0x12D_</t>
  </si>
  <si>
    <t>IT_WEA_ID_0x12E_</t>
  </si>
  <si>
    <t>IT_WEA_ID_0x12F_</t>
  </si>
  <si>
    <t>IT_WEA_ID_0x130_</t>
  </si>
  <si>
    <t>IT_WEA_ID_0x131_</t>
  </si>
  <si>
    <t>IT_WEA_ID_0x132_</t>
  </si>
  <si>
    <t>IT_WEA_ID_0x133_</t>
  </si>
  <si>
    <t>IT_WEA_ID_0x134_</t>
  </si>
  <si>
    <t>IT_WEA_ID_0x135_</t>
  </si>
  <si>
    <t>IT_WEA_ID_0x136_</t>
  </si>
  <si>
    <t>IT_WEA_ID_0x137_</t>
  </si>
  <si>
    <t>IT_WEA_ID_0x138_</t>
  </si>
  <si>
    <t>IT_WEA_ID_0x139_</t>
  </si>
  <si>
    <t>IT_WEA_ID_0x13A_</t>
  </si>
  <si>
    <t>IT_WEA_ID_0x13B_</t>
  </si>
  <si>
    <t>IT_WEA_ID_0x13C_</t>
  </si>
  <si>
    <t>IT_WEA_ID_0x13D_</t>
  </si>
  <si>
    <t>IT_WEA_ID_0x13E_</t>
  </si>
  <si>
    <t>IT_WEA_ID_0x13F_</t>
  </si>
  <si>
    <t>IT_WEA_ID_0x140_</t>
  </si>
  <si>
    <t>IT_WEA_ID_0x141_</t>
  </si>
  <si>
    <t>IT_WEA_ID_0x142_</t>
  </si>
  <si>
    <t>IT_WEA_ID_0x143_</t>
  </si>
  <si>
    <t>IT_WEA_ID_0x144_</t>
  </si>
  <si>
    <t>IT_WEA_ID_0x145_</t>
  </si>
  <si>
    <t>IT_WEA_ID_0x146_</t>
  </si>
  <si>
    <t>IT_WEA_ID_0x147_</t>
  </si>
  <si>
    <t>IT_WEA_ID_0x148_</t>
  </si>
  <si>
    <t>IT_WEA_ID_0x149_</t>
  </si>
  <si>
    <t>IT_WEA_ID_0x14A_</t>
  </si>
  <si>
    <t>IT_WEA_ID_0x14B_</t>
  </si>
  <si>
    <t>IT_WEA_ID_0x14C_</t>
  </si>
  <si>
    <t>IT_WEA_ID_0x14D_</t>
  </si>
  <si>
    <t>IT_WEA_ID_0x14E_</t>
  </si>
  <si>
    <t>IT_WEA_ID_0x14F_</t>
  </si>
  <si>
    <t>IT_WEA_ID_0x150_</t>
  </si>
  <si>
    <t>IT_WEA_ID_0x151_</t>
  </si>
  <si>
    <t>IT_WEA_ID_0x152_</t>
  </si>
  <si>
    <t>IT_WEA_ID_0x153_</t>
  </si>
  <si>
    <t>IT_WEA_ID_0x154_</t>
  </si>
  <si>
    <t>IT_WEA_ID_0x155_</t>
  </si>
  <si>
    <t>IT_WEA_ID_0x156_</t>
  </si>
  <si>
    <t>IT_WEA_ID_0x157_</t>
  </si>
  <si>
    <t>IT_WEA_ID_0x158_</t>
  </si>
  <si>
    <t>IT_WEA_ID_0x159_</t>
  </si>
  <si>
    <t>IT_WEA_ID_0x15A_</t>
  </si>
  <si>
    <t>IT_WEA_ID_0x15B_</t>
  </si>
  <si>
    <t>IT_WEA_ID_0x15C_</t>
  </si>
  <si>
    <t>IT_WEA_ID_0x15D_</t>
  </si>
  <si>
    <t>IT_WEA_ID_0x15E_</t>
  </si>
  <si>
    <t>IT_WEA_ID_0x15F_</t>
  </si>
  <si>
    <t>IT_WEA_ID_0x160_</t>
  </si>
  <si>
    <t>IT_WEA_ID_0x161_</t>
  </si>
  <si>
    <t>IT_WEA_ID_0x162_</t>
  </si>
  <si>
    <t>IT_WEA_ID_0x163_</t>
  </si>
  <si>
    <t>IT_WEA_ID_0x164_</t>
  </si>
  <si>
    <t>IT_WEA_ID_0x165_</t>
  </si>
  <si>
    <t>IT_WEA_ID_0x166_</t>
  </si>
  <si>
    <t>IT_WEA_ID_0x167_</t>
  </si>
  <si>
    <t>IT_WEA_ID_0x168_</t>
  </si>
  <si>
    <t>IT_WEA_ID_0x169_</t>
  </si>
  <si>
    <t>IT_WEA_ID_0x16A_</t>
  </si>
  <si>
    <t>IT_WEA_ID_0x16B_</t>
  </si>
  <si>
    <t>IT_WEA_ID_0x16C_</t>
  </si>
  <si>
    <t>IT_WEA_ID_0x16D_</t>
  </si>
  <si>
    <t>IT_WEA_ID_0x16E_</t>
  </si>
  <si>
    <t>IT_WEA_ID_0x16F_</t>
  </si>
  <si>
    <t>IT_WEA_ID_0x170_</t>
  </si>
  <si>
    <t>IT_WEA_ID_0x171_</t>
  </si>
  <si>
    <t>IT_WEA_ID_0x172_</t>
  </si>
  <si>
    <t>IT_WEA_ID_0x173_</t>
  </si>
  <si>
    <t>IT_WEA_ID_0x174_</t>
  </si>
  <si>
    <t>IT_WEA_ID_0x175_</t>
  </si>
  <si>
    <t>IT_WEA_ID_0x176_</t>
  </si>
  <si>
    <t>IT_WEA_ID_0x177_</t>
  </si>
  <si>
    <t>IT_WEA_ID_0x178_</t>
  </si>
  <si>
    <t>IT_WEA_ID_0x179_</t>
  </si>
  <si>
    <t>IT_WEA_ID_0x17A_</t>
  </si>
  <si>
    <t>IT_WEA_ID_0x17B_</t>
  </si>
  <si>
    <t>IT_WEA_ID_0x17C_</t>
  </si>
  <si>
    <t>IT_WEA_ID_0x17D_</t>
  </si>
  <si>
    <t>IT_WEA_ID_0x17E_</t>
  </si>
  <si>
    <t>IT_WEA_ID_0x17F_</t>
  </si>
  <si>
    <t>IT_WEA_ID_0x180_</t>
  </si>
  <si>
    <t>IT_WEA_ID_0x181_</t>
  </si>
  <si>
    <t>IT_WEA_ID_0x182_</t>
  </si>
  <si>
    <t>IT_WEA_ID_0x183_</t>
  </si>
  <si>
    <t>IT_WEA_ID_0x184_</t>
  </si>
  <si>
    <t>IT_WEA_ID_0x185_</t>
  </si>
  <si>
    <t>IT_WEA_ID_0x186_</t>
  </si>
  <si>
    <t>IT_WEA_ID_0x187_</t>
  </si>
  <si>
    <t>IT_WEA_ID_0x188_</t>
  </si>
  <si>
    <t>IT_WEA_ID_0x189_</t>
  </si>
  <si>
    <t>IT_WEA_ID_0x18A_</t>
  </si>
  <si>
    <t>IT_WEA_ID_0x18B_</t>
  </si>
  <si>
    <t>IT_WEA_ID_0x18C_</t>
  </si>
  <si>
    <t>IT_WEA_ID_0x18D_</t>
  </si>
  <si>
    <t>IT_WEA_ID_0x18E_</t>
  </si>
  <si>
    <t>IT_WEA_ID_0x18F_</t>
  </si>
  <si>
    <t>IT_WEA_ID_0x190_</t>
  </si>
  <si>
    <t>IT_WEA_ID_0x191_</t>
  </si>
  <si>
    <t>IT_WEA_ID_0x192_</t>
  </si>
  <si>
    <t>IT_WEA_ID_0x193_</t>
  </si>
  <si>
    <t>IT_WEA_ID_0x194_</t>
  </si>
  <si>
    <t>IT_WEA_ID_0x195_</t>
  </si>
  <si>
    <t>IT_WEA_ID_0x196_</t>
  </si>
  <si>
    <t>IT_WEA_ID_0x197_</t>
  </si>
  <si>
    <t>IT_WEA_ID_0x198_</t>
  </si>
  <si>
    <t>IT_WEA_ID_0x199_</t>
  </si>
  <si>
    <t>IT_WEA_ID_0x19A_</t>
  </si>
  <si>
    <t>IT_WEA_ID_0x19B_</t>
  </si>
  <si>
    <t>IT_WEA_ID_0x19C_</t>
  </si>
  <si>
    <t>IT_WEA_ID_0x19D_</t>
  </si>
  <si>
    <t>IT_WEA_ID_0x19E_</t>
  </si>
  <si>
    <t>IT_WEA_ID_0x19F_</t>
  </si>
  <si>
    <t>IT_WEA_ID_0x1A0_</t>
  </si>
  <si>
    <t>IT_WEA_ID_0x1A1_</t>
  </si>
  <si>
    <t>IT_WEA_ID_0x1A2_</t>
  </si>
  <si>
    <t>IT_WEA_ID_0x1A3_</t>
  </si>
  <si>
    <t>IT_WEA_ID_0x1A4_</t>
  </si>
  <si>
    <t>IT_WEA_ID_0x1A5_</t>
  </si>
  <si>
    <t>IT_WEA_ID_0x1A6_</t>
  </si>
  <si>
    <t>IT_WEA_ID_0x1A7_</t>
  </si>
  <si>
    <t>IT_WEA_ID_0x1A8_</t>
  </si>
  <si>
    <t>IT_WEA_ID_0x1A9_</t>
  </si>
  <si>
    <t>IT_WEA_ID_0x1AA_</t>
  </si>
  <si>
    <t>IT_WEA_ID_0x1AB_</t>
  </si>
  <si>
    <t>IT_WEA_ID_0x1AC_</t>
  </si>
  <si>
    <t>IT_WEA_ID_0x1AD_</t>
  </si>
  <si>
    <t>IT_WEA_ID_0x1AE_</t>
  </si>
  <si>
    <t>IT_WEA_ID_0x1AF_</t>
  </si>
  <si>
    <t>IT_WEA_ID_0x1B0_</t>
  </si>
  <si>
    <t>IT_WEA_ID_0x1B1_</t>
  </si>
  <si>
    <t>IT_WEA_ID_0x1B2_</t>
  </si>
  <si>
    <t>IT_WEA_ID_0x1B3_</t>
  </si>
  <si>
    <t>IT_WEA_ID_0x1B4_</t>
  </si>
  <si>
    <t>IT_WEA_ID_0x1B5_</t>
  </si>
  <si>
    <t>IT_WEA_ID_0x1B6_</t>
  </si>
  <si>
    <t>IT_WEA_ID_0x1B7_</t>
  </si>
  <si>
    <t>IT_WEA_ID_0x1B8_</t>
  </si>
  <si>
    <t>IT_WEA_ID_0x1B9_</t>
  </si>
  <si>
    <t>IT_WEA_ID_0x1BA_</t>
  </si>
  <si>
    <t>IT_WEA_ID_0x1BB_</t>
  </si>
  <si>
    <t>IT_WEA_ID_0x1BC_</t>
  </si>
  <si>
    <t>IT_WEA_ID_0x1BD_</t>
  </si>
  <si>
    <t>IT_WEA_ID_0x1BE_</t>
  </si>
  <si>
    <t>IT_WEA_ID_0x1BF_</t>
  </si>
  <si>
    <t>IT_WEA_ID_0x1C0_</t>
  </si>
  <si>
    <t>IT_WEA_ID_0x1C1_</t>
  </si>
  <si>
    <t>IT_WEA_ID_0x1C2_</t>
  </si>
  <si>
    <t>IT_WEA_ID_0x1C3_</t>
  </si>
  <si>
    <t>IT_WEA_ID_0x1C4_</t>
  </si>
  <si>
    <t>IT_WEA_ID_0x1C5_</t>
  </si>
  <si>
    <t>IT_WEA_ID_0x1C6_</t>
  </si>
  <si>
    <t>IT_WEA_ID_0x1C7_</t>
  </si>
  <si>
    <t>IT_WEA_ID_0x1C8_</t>
  </si>
  <si>
    <t>IT_WEA_ID_0x1C9_</t>
  </si>
  <si>
    <t>IT_WEA_ID_0x1CA_</t>
  </si>
  <si>
    <t>IT_WEA_ID_0x1CB_</t>
  </si>
  <si>
    <t>IT_WEA_ID_0x1CC_</t>
  </si>
  <si>
    <t>IT_WEA_ID_0x1CD_</t>
  </si>
  <si>
    <t>IT_WEA_ID_0x1CE_</t>
  </si>
  <si>
    <t>IT_WEA_ID_0x1CF_</t>
  </si>
  <si>
    <t>IT_WEA_ID_0x1D0_</t>
  </si>
  <si>
    <t>IT_WEA_ID_0x1D1_</t>
  </si>
  <si>
    <t>IT_WEA_ID_0x1D2_</t>
  </si>
  <si>
    <t>IT_WEA_ID_0x1D3_</t>
  </si>
  <si>
    <t>IT_WEA_ID_0x1D4_</t>
  </si>
  <si>
    <t>IT_WEA_ID_0x1D5_</t>
  </si>
  <si>
    <t>IT_WEA_ID_0x1D6_</t>
  </si>
  <si>
    <t>IT_WEA_ID_0x1D7_</t>
  </si>
  <si>
    <t>IT_WEA_ID_0x1D8_</t>
  </si>
  <si>
    <t>IT_WEA_ID_0x1D9_</t>
  </si>
  <si>
    <t>IT_WEA_ID_0x1DA_</t>
  </si>
  <si>
    <t>IT_WEA_ID_0x1DB_</t>
  </si>
  <si>
    <t>IT_WEA_ID_0x1DC_</t>
  </si>
  <si>
    <t>IT_WEA_ID_0x1DD_</t>
  </si>
  <si>
    <t>IT_WEA_ID_0x1DE_</t>
  </si>
  <si>
    <t>IT_WEA_ID_0x1DF_</t>
  </si>
  <si>
    <t>IT_WEA_ID_0x1E0_</t>
  </si>
  <si>
    <t>IT_WEA_ID_0x1E1_</t>
  </si>
  <si>
    <t>IT_WEA_ID_0x1E2_</t>
  </si>
  <si>
    <t>IT_WEA_ID_0x1E3_</t>
  </si>
  <si>
    <t>IT_WEA_ID_0x1E4_</t>
  </si>
  <si>
    <t>IT_WEA_ID_0x1E5_</t>
  </si>
  <si>
    <t>IT_WEA_ID_0x1E6_</t>
  </si>
  <si>
    <t>IT_WEA_ID_0x1E7_</t>
  </si>
  <si>
    <t>IT_WEA_ID_0x1E8_</t>
  </si>
  <si>
    <t>IT_WEA_ID_0x1E9_</t>
  </si>
  <si>
    <t>IT_WEA_ID_0x1EA_</t>
  </si>
  <si>
    <t>IT_WEA_ID_0x1EB_</t>
  </si>
  <si>
    <t>IT_WEA_ID_0x1EC_</t>
  </si>
  <si>
    <t>IT_WEA_ID_0x1ED_</t>
  </si>
  <si>
    <t>IT_WEA_ID_0x1EE_</t>
  </si>
  <si>
    <t>IT_WEA_ID_0x1EF_</t>
  </si>
  <si>
    <t>IT_WEA_ID_0x1F0_</t>
  </si>
  <si>
    <t>IT_WEA_ID_0x1F1_</t>
  </si>
  <si>
    <t>IT_WEA_ID_0x1F2_</t>
  </si>
  <si>
    <t>IT_WEA_ID_0x1F3_</t>
  </si>
  <si>
    <t>IT_WEA_ID_0x1F4_</t>
  </si>
  <si>
    <t>IT_WEA_ID_0x1F5_</t>
  </si>
  <si>
    <t>IT_WEA_ID_0x1F6_</t>
  </si>
  <si>
    <t>IT_WEA_ID_0x1F7_</t>
  </si>
  <si>
    <t>IT_WEA_ID_0x1F8_</t>
  </si>
  <si>
    <t>IT_WEA_ID_0x1F9_</t>
  </si>
  <si>
    <t>IT_WEA_ID_0x1FA_</t>
  </si>
  <si>
    <t>IT_WEA_ID_0x1FB_</t>
  </si>
  <si>
    <t>IT_WEA_ID_0x1FC_</t>
  </si>
  <si>
    <t>IT_WEA_ID_0x1FD_</t>
  </si>
  <si>
    <t>IT_WEA_ID_0x1FE_</t>
  </si>
  <si>
    <t>IT_WEA_ID_0x1FF_</t>
  </si>
  <si>
    <t>Character</t>
  </si>
  <si>
    <t>ModelID</t>
  </si>
  <si>
    <t>WeaponID</t>
  </si>
  <si>
    <t>Strength</t>
  </si>
  <si>
    <t>Magic</t>
  </si>
  <si>
    <t>Endurance</t>
  </si>
  <si>
    <t>Agility</t>
  </si>
  <si>
    <t>Luck</t>
  </si>
  <si>
    <t>Price</t>
  </si>
  <si>
    <t>SellPrice</t>
  </si>
  <si>
    <t>IT_WEA_SWORD_41_</t>
  </si>
  <si>
    <t>IT_WEA_SWORD_42_</t>
  </si>
  <si>
    <t>IT_WEA_SWORD_43_</t>
  </si>
  <si>
    <t>IT_WEA_SWORD_44_</t>
  </si>
  <si>
    <t>IT_WEA_SWORD_45_</t>
  </si>
  <si>
    <t>IT_WEA_SWORD_46_</t>
  </si>
  <si>
    <t>IT_WEA_SWORD_47_</t>
  </si>
  <si>
    <t>IT_WEA_SWORD_48_</t>
  </si>
  <si>
    <t>IT_WEA_SWORD_49_</t>
  </si>
  <si>
    <t>IT_WEA_SWORD_50_</t>
  </si>
  <si>
    <t>IT_WEA_SWORD_51_</t>
  </si>
  <si>
    <t>IT_WEA_SWORD_52_</t>
  </si>
  <si>
    <t>IT_WEA_SWORD_53_</t>
  </si>
  <si>
    <t>IT_WEA_SWORD_54_</t>
  </si>
  <si>
    <t>IT_WEA_SWORD_55_</t>
  </si>
  <si>
    <t>IT_WEA_SWORD_56_</t>
  </si>
  <si>
    <t>IT_WEA_SWORD_57_</t>
  </si>
  <si>
    <t>IT_WEA_SWORD_58_</t>
  </si>
  <si>
    <t>IT_WEA_SWORD_59_</t>
  </si>
  <si>
    <t>IT_WEA_SWORD_60_</t>
  </si>
  <si>
    <t>IT_WEA_ID_TEST01</t>
  </si>
  <si>
    <t>IT_WEA_ID_TEST02</t>
  </si>
  <si>
    <t>IT_WEA_ID_TEST03</t>
  </si>
  <si>
    <t>IT_WEA_ID_TEST04</t>
  </si>
  <si>
    <t>IT_WEA_ID_TEST05</t>
  </si>
  <si>
    <t>IT_WEA_ID_TEST06</t>
  </si>
  <si>
    <t>IT_WEA_ID_TEST07</t>
  </si>
  <si>
    <t>IT_WEA_ID_TEST08</t>
  </si>
  <si>
    <t>IT_WEA_ID_TEST09</t>
  </si>
  <si>
    <t>IT_WEA_ID_TEST10</t>
  </si>
  <si>
    <t>IT_WEA_ID_TEST11</t>
  </si>
  <si>
    <t>IT_WEA_ID_TEST12</t>
  </si>
  <si>
    <t>IT_WEA_ID_TEST13</t>
  </si>
  <si>
    <t>IT_WEA_ID_TEST14</t>
  </si>
  <si>
    <t>IT_WEA_ID_TEST15</t>
  </si>
  <si>
    <t>IT_WEA_ID_TEST16</t>
  </si>
  <si>
    <t>IT_WEA_ID_TEST17</t>
  </si>
  <si>
    <t>IT_WEA_ID_TEST18</t>
  </si>
  <si>
    <t>IT_WEA_ID_TEST19</t>
  </si>
  <si>
    <t>IT_WEA_ID_TEST20</t>
  </si>
  <si>
    <t>IT_WEA_ID_TEST21</t>
  </si>
  <si>
    <t>IT_WEA_ID_TEST22</t>
  </si>
  <si>
    <t>IT_WEA_ID_TEST23</t>
  </si>
  <si>
    <t>IT_WEA_ID_TEST24</t>
  </si>
  <si>
    <t>IT_WEA_ID_TEST25</t>
  </si>
  <si>
    <t>IT_WEA_ID_TEST26</t>
  </si>
  <si>
    <t>IT_WEA_ID_TEST27</t>
  </si>
  <si>
    <t>IT_WEA_ID_TEST28</t>
  </si>
  <si>
    <t>IT_WEA_ID_TEST29</t>
  </si>
  <si>
    <t>IT_WEA_ID_TEST30</t>
  </si>
  <si>
    <t>IT_WEA_ID_TEST31</t>
  </si>
  <si>
    <t>IT_WEA_ID_TEST32</t>
  </si>
  <si>
    <t>IT_WEA_ID_TEST33</t>
  </si>
  <si>
    <t>IT_WEA_ID_TEST34</t>
  </si>
  <si>
    <t>IT_WEA_ID_TEST35</t>
  </si>
  <si>
    <t>IT_WEA_ID_TEST36</t>
  </si>
  <si>
    <t>IT_WEA_ID_TEST37</t>
  </si>
  <si>
    <t>IT_WEA_ID_TEST38</t>
  </si>
  <si>
    <t>IT_WEA_ID_TEST39</t>
  </si>
  <si>
    <t>IT_WEA_ID_TEST40</t>
  </si>
  <si>
    <t>IT_WEA_ID_TEST41</t>
  </si>
  <si>
    <t>IT_WEA_ID_TEST42</t>
  </si>
  <si>
    <t>IT_WEA_ID_TEST43</t>
  </si>
  <si>
    <t>IT_WEA_ID_TEST44</t>
  </si>
  <si>
    <t>IT_WEA_ID_TEST45</t>
  </si>
  <si>
    <t>IT_WEA_ID_TEST46</t>
  </si>
  <si>
    <t>IT_WEA_ID_TEST47</t>
  </si>
  <si>
    <t>IT_WEA_ID_TEST48</t>
  </si>
  <si>
    <t>IT_WEA_ID_TEST49</t>
  </si>
  <si>
    <t>IT_WEA_ID_TEST50</t>
  </si>
  <si>
    <t>IT_WEA_ID_TEST51</t>
  </si>
  <si>
    <t>IT_WEA_ID_TEST52</t>
  </si>
  <si>
    <t>IT_WEA_ID_TEST53</t>
  </si>
  <si>
    <t>IT_WEA_ID_TEST54</t>
  </si>
  <si>
    <t>IT_WEA_ID_TEST55</t>
  </si>
  <si>
    <t>IT_WEA_ID_TEST56</t>
  </si>
  <si>
    <t>IT_WEA_ID_TEST57</t>
  </si>
  <si>
    <t>IT_WEA_ID_TEST58</t>
  </si>
  <si>
    <t>IT_WEA_ID_TEST59</t>
  </si>
  <si>
    <t>IT_WEA_ID_TEST60</t>
  </si>
  <si>
    <t>IT_WEA_ID_TEST61</t>
  </si>
  <si>
    <t>IT_WEA_ID_TEST62</t>
  </si>
  <si>
    <t>IT_WEA_ID_TEST63</t>
  </si>
  <si>
    <t>IT_WEA_ID_TEST64</t>
  </si>
  <si>
    <t>IT_WEA_ID_TEST65</t>
  </si>
  <si>
    <t>IT_WEA_ID_TEST66</t>
  </si>
  <si>
    <t>IT_WEA_ID_TEST67</t>
  </si>
  <si>
    <t>IT_WEA_ID_TEST68</t>
  </si>
  <si>
    <t>IT_WEA_ID_TEST69</t>
  </si>
  <si>
    <t>IT_WEA_ID_TEST70</t>
  </si>
  <si>
    <t>IT_WEA_ID_TEST71</t>
  </si>
  <si>
    <t>IT_WEA_ID_TEST72</t>
  </si>
  <si>
    <t>IT_WEA_ID_TEST73</t>
  </si>
  <si>
    <t>IT_WEA_ID_TEST74</t>
  </si>
  <si>
    <t>IT_WEA_ID_TEST75</t>
  </si>
  <si>
    <t>IT_WEA_ID_TEST76</t>
  </si>
  <si>
    <t>IT_WEA_ID_TEST77</t>
  </si>
  <si>
    <t>IT_WEA_ID_TEST78</t>
  </si>
  <si>
    <t>IT_WEA_ID_TEST79</t>
  </si>
  <si>
    <t>IT_WEA_ID_TEST80</t>
  </si>
  <si>
    <t>IT_WEA_ID_TEST81</t>
  </si>
  <si>
    <t>IT_WEA_ID_TEST82</t>
  </si>
  <si>
    <t>IT_WEA_ID_TEST83</t>
  </si>
  <si>
    <t>IT_WEA_ID_TEST84</t>
  </si>
  <si>
    <t>IT_WEA_ID_TEST85</t>
  </si>
  <si>
    <t>IT_WEA_ID_TEST86</t>
  </si>
  <si>
    <t>IT_WEA_ID_TEST87</t>
  </si>
  <si>
    <t>IT_WEA_ID_TEST88</t>
  </si>
  <si>
    <t>IT_WEA_ID_TEST89</t>
  </si>
  <si>
    <t>IT_WEA_ID_TEST90</t>
  </si>
  <si>
    <t>IT_WEA_ID_TEST91</t>
  </si>
  <si>
    <t>IT_WEA_ID_TEST92</t>
  </si>
  <si>
    <t>IT_WEA_ID_TEST93</t>
  </si>
  <si>
    <t>IT_WEA_ID_TEST94</t>
  </si>
  <si>
    <t>IT_WEA_ID_TEST95</t>
  </si>
  <si>
    <t>IT_WEA_ID_TEST96</t>
  </si>
  <si>
    <t>IT_WEA_ID_TEST97</t>
  </si>
  <si>
    <t>IT_WEA_ID_TEST98</t>
  </si>
  <si>
    <t>IT_WEA_ID_TEST99</t>
  </si>
  <si>
    <t>IT_WEA_ID_TEST100</t>
  </si>
  <si>
    <t>IT_WEA_ID_TEST101</t>
  </si>
  <si>
    <t>IT_WEA_ID_TEST102</t>
  </si>
  <si>
    <t>IT_WEA_ID_TEST103</t>
  </si>
  <si>
    <t>IT_WEA_ID_TEST104</t>
  </si>
  <si>
    <t>IT_WEA_ID_TEST105</t>
  </si>
  <si>
    <t>IT_WEA_ID_TEST106</t>
  </si>
  <si>
    <t>IT_WEA_ID_TEST107</t>
  </si>
  <si>
    <t>IT_WEA_ID_TEST108</t>
  </si>
  <si>
    <t>IT_WEA_ID_TEST109</t>
  </si>
  <si>
    <t>IT_WEA_ID_TEST110</t>
  </si>
  <si>
    <t>IT_WEA_ID_TEST111</t>
  </si>
  <si>
    <t>IT_WEA_ID_TEST112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</si>
</sst>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8D0500F6-025D-4469-8812-F1A04C1EBA84}" autoFormatId="16" applyNumberFormats="0" applyBorderFormats="0" applyFontFormats="0" applyPatternFormats="0" applyAlignmentFormats="0" applyWidthHeightFormats="0">
  <queryTableRefresh nextId="21">
    <queryTableFields count="20">
      <queryTableField id="1" name="Column1.ItemDef" tableColumnId="1"/>
      <queryTableField id="2" name="Column1.SortNum" tableColumnId="2"/>
      <queryTableField id="3" name="Column1.WeaponType" tableColumnId="3"/>
      <queryTableField id="4" name="Column1.EquipID" tableColumnId="4"/>
      <queryTableField id="5" name="Column1.AttrID" tableColumnId="5"/>
      <queryTableField id="6" name="Column1.Rarity" tableColumnId="6"/>
      <queryTableField id="7" name="Column1.Tier" tableColumnId="7"/>
      <queryTableField id="8" name="Column1.Attack" tableColumnId="8"/>
      <queryTableField id="9" name="Column1.Accuracy" tableColumnId="9"/>
      <queryTableField id="10" name="Column1.Strength" tableColumnId="10"/>
      <queryTableField id="11" name="Column1.Magic" tableColumnId="11"/>
      <queryTableField id="12" name="Column1.Endurance" tableColumnId="12"/>
      <queryTableField id="13" name="Column1.Agility" tableColumnId="13"/>
      <queryTableField id="14" name="Column1.Luck" tableColumnId="14"/>
      <queryTableField id="15" name="Column1.SkillID" tableColumnId="15"/>
      <queryTableField id="16" name="Column1.Price" tableColumnId="16"/>
      <queryTableField id="17" name="Column1.SellPrice" tableColumnId="17"/>
      <queryTableField id="18" name="Column1.GetFLG" tableColumnId="18"/>
      <queryTableField id="19" name="Column1.ModelID" tableColumnId="19"/>
      <queryTableField id="20" name="Column1.Flags" tableColumnId="2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EFAE703-8561-4B9E-B7B6-12CD6BE479AE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" tableColumnId="2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75C44A-4143-4DCC-ABC9-6296A09FF6E2}" name="Table1" displayName="Table1" ref="A1:D33" totalsRowShown="0">
  <autoFilter ref="A1:D33" xr:uid="{8875C44A-4143-4DCC-ABC9-6296A09FF6E2}"/>
  <tableColumns count="4">
    <tableColumn id="1" xr3:uid="{0AB8C292-17D1-47B5-87A6-CA65661A6313}" name="Name"/>
    <tableColumn id="2" xr3:uid="{864B7C9F-9638-44AB-B477-DFF4786658C0}" name="Attack"/>
    <tableColumn id="3" xr3:uid="{D6EC200A-34A7-414C-A797-15E0006E0959}" name="Accuracy"/>
    <tableColumn id="4" xr3:uid="{EC752FC2-1623-4BC2-A064-6CB4B28FF823}" name="Bonu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4E6CDD-936B-441F-85CF-319729745C96}" name="Prefix" displayName="Prefix" ref="T3:U34" totalsRowShown="0">
  <autoFilter ref="T3:U34" xr:uid="{194E6CDD-936B-441F-85CF-319729745C96}"/>
  <tableColumns count="2">
    <tableColumn id="1" xr3:uid="{3A6CC746-7725-4198-95BF-7029CBA49D93}" name="Val"/>
    <tableColumn id="2" xr3:uid="{B7DD693B-6BF8-4FDE-8417-072B706381E6}" name="Key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32AF656-E0A6-4840-BDCF-DA5B2320CAFA}" name="WeaponsExport" displayName="WeaponsExport" ref="A1:T513" tableType="queryTable" totalsRowShown="0">
  <autoFilter ref="A1:T513" xr:uid="{332AF656-E0A6-4840-BDCF-DA5B2320CAFA}"/>
  <tableColumns count="20">
    <tableColumn id="1" xr3:uid="{5D8A2FB8-90A3-41DB-9739-74ACDEE87D25}" uniqueName="1" name="Column1.ItemDef" queryTableFieldId="1"/>
    <tableColumn id="2" xr3:uid="{55AB9AEE-97EE-415B-B4FB-5227C5BE7A6F}" uniqueName="2" name="Column1.SortNum" queryTableFieldId="2"/>
    <tableColumn id="3" xr3:uid="{F6F9915E-3C35-4C04-826E-37EEA74335AC}" uniqueName="3" name="Column1.WeaponType" queryTableFieldId="3"/>
    <tableColumn id="4" xr3:uid="{6C48AAA2-871A-48F6-BB2F-3CB974650494}" uniqueName="4" name="Column1.EquipID" queryTableFieldId="4"/>
    <tableColumn id="5" xr3:uid="{802E7234-A2D5-4B55-B88D-42668E8AFD9D}" uniqueName="5" name="Column1.AttrID" queryTableFieldId="5"/>
    <tableColumn id="6" xr3:uid="{69A96D87-0B2D-4C98-9F4E-A8BF9AF74A41}" uniqueName="6" name="Column1.Rarity" queryTableFieldId="6"/>
    <tableColumn id="7" xr3:uid="{A9D2F913-DC33-42AF-8D60-C9BE840CB124}" uniqueName="7" name="Column1.Tier" queryTableFieldId="7"/>
    <tableColumn id="8" xr3:uid="{D49F0C1D-24BC-456D-867F-226DDFEAE3CD}" uniqueName="8" name="Column1.Attack" queryTableFieldId="8"/>
    <tableColumn id="9" xr3:uid="{DC16048D-39FE-4B2D-B08A-E7B7E3228994}" uniqueName="9" name="Column1.Accuracy" queryTableFieldId="9"/>
    <tableColumn id="10" xr3:uid="{7395EAFD-B957-4F1D-BE97-8D61AD1E991A}" uniqueName="10" name="Column1.Strength" queryTableFieldId="10"/>
    <tableColumn id="11" xr3:uid="{05C5C755-C2DA-40D6-830E-F0E1A5E1AB8C}" uniqueName="11" name="Column1.Magic" queryTableFieldId="11"/>
    <tableColumn id="12" xr3:uid="{9FCEFA69-4B7F-436C-A5A7-E6600B46851B}" uniqueName="12" name="Column1.Endurance" queryTableFieldId="12"/>
    <tableColumn id="13" xr3:uid="{5A74047E-D3CB-44A7-96AC-B6D3514595F4}" uniqueName="13" name="Column1.Agility" queryTableFieldId="13"/>
    <tableColumn id="14" xr3:uid="{CE223D88-6ED7-48AB-8E48-4E5D635B3A91}" uniqueName="14" name="Column1.Luck" queryTableFieldId="14"/>
    <tableColumn id="15" xr3:uid="{6879FCA9-45C3-4BF1-B608-1EBF4955B5DC}" uniqueName="15" name="Column1.SkillID" queryTableFieldId="15"/>
    <tableColumn id="16" xr3:uid="{F90764B5-898C-4904-BFE3-9C9CBB7BEFA7}" uniqueName="16" name="Column1.Price" queryTableFieldId="16"/>
    <tableColumn id="17" xr3:uid="{C69309BE-F288-4446-A8B6-A1E7274DBFB7}" uniqueName="17" name="Column1.SellPrice" queryTableFieldId="17"/>
    <tableColumn id="18" xr3:uid="{E0229B96-833A-4626-A660-71356397B329}" uniqueName="18" name="Column1.GetFLG" queryTableFieldId="18"/>
    <tableColumn id="19" xr3:uid="{C31F3A6C-090F-4000-9BA6-39E35F71140E}" uniqueName="19" name="Column1.ModelID" queryTableFieldId="19"/>
    <tableColumn id="20" xr3:uid="{BEB38E10-A709-495B-A510-0ABB0E791EE0}" uniqueName="20" name="Column1.Flags" queryTableFieldId="2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0899E6D-08AD-4CE8-8C6B-9DD621E51A17}" name="WeaponNames__2" displayName="WeaponNames__2" ref="A1:B513" tableType="queryTable" totalsRowShown="0">
  <autoFilter ref="A1:B513" xr:uid="{F0899E6D-08AD-4CE8-8C6B-9DD621E51A17}"/>
  <tableColumns count="2">
    <tableColumn id="1" xr3:uid="{B6EC15C2-0DB4-498B-9A38-6D5C8711C5A6}" uniqueName="1" name="Name" queryTableFieldId="1"/>
    <tableColumn id="2" xr3:uid="{F93BE964-6526-401E-BDB6-88F740A427F5}" uniqueName="2" name="Value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E950410-0450-4491-BC18-455550AAAA52}" name="Table5" displayName="Table5" ref="A1:M513" totalsRowShown="0">
  <autoFilter ref="A1:M513" xr:uid="{5E950410-0450-4491-BC18-455550AAAA52}"/>
  <sortState xmlns:xlrd2="http://schemas.microsoft.com/office/spreadsheetml/2017/richdata2" ref="A2:M513">
    <sortCondition ref="A1:A513"/>
  </sortState>
  <tableColumns count="13">
    <tableColumn id="2" xr3:uid="{E4B34E46-77B5-4C90-BA87-761ECA7C3B85}" name="Character">
      <calculatedColumnFormula>LOG(WeaponsExport[[#This Row],[Column1.EquipID]],2)</calculatedColumnFormula>
    </tableColumn>
    <tableColumn id="3" xr3:uid="{1AA5B03B-72DE-435F-A646-158413DD86CC}" name="ModelID" dataDxfId="10">
      <calculatedColumnFormula>WeaponsExport[[#This Row],[Column1.ModelID]]</calculatedColumnFormula>
    </tableColumn>
    <tableColumn id="4" xr3:uid="{C54D7EBF-96FC-45C4-8F56-F5ADBBA79B18}" name="WeaponID" dataDxfId="9">
      <calculatedColumnFormula>MOD(Table5[[#This Row],[ModelID]],10)</calculatedColumnFormula>
    </tableColumn>
    <tableColumn id="5" xr3:uid="{6E37B661-043A-4021-8AEF-6BA118C6484A}" name="Name">
      <calculatedColumnFormula>WeaponNames__2[[#This Row],[Value]]</calculatedColumnFormula>
    </tableColumn>
    <tableColumn id="6" xr3:uid="{11275189-513E-4A12-9420-6EC6A7F3BEF4}" name="Attack" dataDxfId="8">
      <calculatedColumnFormula>WeaponsExport[[#This Row],[Column1.Attack]]</calculatedColumnFormula>
    </tableColumn>
    <tableColumn id="7" xr3:uid="{4BFAE1B8-1C00-438C-AC43-C9C10E49E262}" name="Accuracy" dataDxfId="7">
      <calculatedColumnFormula>WeaponsExport[[#This Row],[Column1.Accuracy]]</calculatedColumnFormula>
    </tableColumn>
    <tableColumn id="8" xr3:uid="{19EE5CE2-C54E-43F6-81E7-69CE81294B23}" name="Strength" dataDxfId="6">
      <calculatedColumnFormula>WeaponsExport[[#This Row],[Column1.Strength]]</calculatedColumnFormula>
    </tableColumn>
    <tableColumn id="9" xr3:uid="{2EA6E78F-517D-40D5-97DA-9CF432BC8724}" name="Magic" dataDxfId="5">
      <calculatedColumnFormula>WeaponsExport[[#This Row],[Column1.Magic]]</calculatedColumnFormula>
    </tableColumn>
    <tableColumn id="10" xr3:uid="{CE5E7348-D9EA-4062-A632-02D1DAC9E8CF}" name="Endurance" dataDxfId="4">
      <calculatedColumnFormula>WeaponsExport[[#This Row],[Column1.Endurance]]</calculatedColumnFormula>
    </tableColumn>
    <tableColumn id="11" xr3:uid="{746702C7-73E1-4959-B337-68D7FF3D8F11}" name="Agility" dataDxfId="3">
      <calculatedColumnFormula>WeaponsExport[[#This Row],[Column1.Agility]]</calculatedColumnFormula>
    </tableColumn>
    <tableColumn id="12" xr3:uid="{C2F61693-7892-40DE-B896-BE1E3384425F}" name="Luck" dataDxfId="2">
      <calculatedColumnFormula>WeaponsExport[[#This Row],[Column1.Luck]]</calculatedColumnFormula>
    </tableColumn>
    <tableColumn id="13" xr3:uid="{9DAA3E5E-38C9-403E-B74C-244AB32B725C}" name="Price" dataDxfId="1">
      <calculatedColumnFormula>WeaponsExport[[#This Row],[Column1.Price]]</calculatedColumnFormula>
    </tableColumn>
    <tableColumn id="14" xr3:uid="{2C4C31F8-9BC6-47AA-A59F-87C79B02FF93}" name="SellPrice" dataDxfId="0">
      <calculatedColumnFormula>WeaponsExport[[#This Row],[Column1.SellPrice]]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382D0-6AF8-4D4D-B123-801655B2E960}">
  <dimension ref="A1:D33"/>
  <sheetViews>
    <sheetView workbookViewId="0"/>
  </sheetViews>
  <sheetFormatPr defaultRowHeight="15" x14ac:dyDescent="0.25"/>
  <cols>
    <col min="1" max="1" width="18.5703125" bestFit="1" customWidth="1"/>
    <col min="3" max="3" width="11.140625" customWidth="1"/>
    <col min="4" max="4" width="34" bestFit="1" customWidth="1"/>
  </cols>
  <sheetData>
    <row r="1" spans="1:4" x14ac:dyDescent="0.25">
      <c r="A1" t="s">
        <v>55</v>
      </c>
      <c r="B1" t="s">
        <v>56</v>
      </c>
      <c r="C1" t="s">
        <v>57</v>
      </c>
      <c r="D1" t="s">
        <v>58</v>
      </c>
    </row>
    <row r="2" spans="1:4" x14ac:dyDescent="0.25">
      <c r="A2" t="s">
        <v>0</v>
      </c>
      <c r="B2">
        <v>38</v>
      </c>
      <c r="C2">
        <v>95</v>
      </c>
      <c r="D2" t="s">
        <v>1</v>
      </c>
    </row>
    <row r="3" spans="1:4" x14ac:dyDescent="0.25">
      <c r="A3" t="s">
        <v>2</v>
      </c>
      <c r="B3">
        <v>45</v>
      </c>
      <c r="C3">
        <v>95</v>
      </c>
      <c r="D3" t="s">
        <v>3</v>
      </c>
    </row>
    <row r="4" spans="1:4" x14ac:dyDescent="0.25">
      <c r="A4" t="s">
        <v>4</v>
      </c>
      <c r="B4">
        <v>60</v>
      </c>
      <c r="C4">
        <v>95</v>
      </c>
      <c r="D4" t="s">
        <v>5</v>
      </c>
    </row>
    <row r="5" spans="1:4" x14ac:dyDescent="0.25">
      <c r="A5" t="s">
        <v>6</v>
      </c>
      <c r="B5">
        <v>110</v>
      </c>
      <c r="C5">
        <v>85</v>
      </c>
      <c r="D5" t="s">
        <v>7</v>
      </c>
    </row>
    <row r="6" spans="1:4" x14ac:dyDescent="0.25">
      <c r="A6" t="s">
        <v>8</v>
      </c>
      <c r="B6">
        <v>99</v>
      </c>
      <c r="C6">
        <v>95</v>
      </c>
      <c r="D6" t="s">
        <v>9</v>
      </c>
    </row>
    <row r="7" spans="1:4" x14ac:dyDescent="0.25">
      <c r="A7" t="s">
        <v>10</v>
      </c>
      <c r="B7">
        <v>188</v>
      </c>
      <c r="C7">
        <v>95</v>
      </c>
      <c r="D7" t="s">
        <v>5</v>
      </c>
    </row>
    <row r="8" spans="1:4" x14ac:dyDescent="0.25">
      <c r="A8" t="s">
        <v>11</v>
      </c>
      <c r="B8">
        <v>313</v>
      </c>
      <c r="C8">
        <v>95</v>
      </c>
      <c r="D8" t="s">
        <v>5</v>
      </c>
    </row>
    <row r="9" spans="1:4" x14ac:dyDescent="0.25">
      <c r="A9" t="s">
        <v>12</v>
      </c>
      <c r="B9">
        <v>330</v>
      </c>
      <c r="C9">
        <v>95</v>
      </c>
      <c r="D9" t="s">
        <v>13</v>
      </c>
    </row>
    <row r="10" spans="1:4" x14ac:dyDescent="0.25">
      <c r="A10" t="s">
        <v>14</v>
      </c>
      <c r="B10">
        <v>360</v>
      </c>
      <c r="C10">
        <v>99</v>
      </c>
      <c r="D10" t="s">
        <v>15</v>
      </c>
    </row>
    <row r="11" spans="1:4" x14ac:dyDescent="0.25">
      <c r="A11" t="s">
        <v>16</v>
      </c>
      <c r="B11">
        <v>125</v>
      </c>
      <c r="C11">
        <v>90</v>
      </c>
      <c r="D11" t="s">
        <v>17</v>
      </c>
    </row>
    <row r="12" spans="1:4" x14ac:dyDescent="0.25">
      <c r="A12" t="s">
        <v>18</v>
      </c>
      <c r="B12">
        <v>177</v>
      </c>
      <c r="C12">
        <v>95</v>
      </c>
      <c r="D12" t="s">
        <v>19</v>
      </c>
    </row>
    <row r="13" spans="1:4" x14ac:dyDescent="0.25">
      <c r="A13" t="s">
        <v>20</v>
      </c>
      <c r="B13">
        <v>71</v>
      </c>
      <c r="C13">
        <v>95</v>
      </c>
      <c r="D13" t="s">
        <v>21</v>
      </c>
    </row>
    <row r="14" spans="1:4" x14ac:dyDescent="0.25">
      <c r="A14" t="s">
        <v>22</v>
      </c>
      <c r="B14">
        <v>88</v>
      </c>
      <c r="C14">
        <v>95</v>
      </c>
      <c r="D14" t="s">
        <v>5</v>
      </c>
    </row>
    <row r="15" spans="1:4" x14ac:dyDescent="0.25">
      <c r="A15" t="s">
        <v>23</v>
      </c>
      <c r="B15">
        <v>130</v>
      </c>
      <c r="C15">
        <v>99</v>
      </c>
      <c r="D15" t="s">
        <v>24</v>
      </c>
    </row>
    <row r="16" spans="1:4" x14ac:dyDescent="0.25">
      <c r="A16" t="s">
        <v>25</v>
      </c>
      <c r="B16">
        <v>145</v>
      </c>
      <c r="C16">
        <v>92</v>
      </c>
      <c r="D16" t="s">
        <v>26</v>
      </c>
    </row>
    <row r="17" spans="1:4" x14ac:dyDescent="0.25">
      <c r="A17" t="s">
        <v>27</v>
      </c>
      <c r="B17">
        <v>30</v>
      </c>
      <c r="C17">
        <v>85</v>
      </c>
      <c r="D17" t="s">
        <v>5</v>
      </c>
    </row>
    <row r="18" spans="1:4" x14ac:dyDescent="0.25">
      <c r="A18" t="s">
        <v>28</v>
      </c>
      <c r="B18">
        <v>65</v>
      </c>
      <c r="C18">
        <v>95</v>
      </c>
      <c r="D18" t="s">
        <v>29</v>
      </c>
    </row>
    <row r="19" spans="1:4" x14ac:dyDescent="0.25">
      <c r="A19" t="s">
        <v>30</v>
      </c>
      <c r="B19">
        <v>230</v>
      </c>
      <c r="C19">
        <v>88</v>
      </c>
      <c r="D19" t="s">
        <v>31</v>
      </c>
    </row>
    <row r="20" spans="1:4" x14ac:dyDescent="0.25">
      <c r="A20" t="s">
        <v>32</v>
      </c>
      <c r="B20">
        <v>108</v>
      </c>
      <c r="C20">
        <v>95</v>
      </c>
      <c r="D20" t="s">
        <v>5</v>
      </c>
    </row>
    <row r="21" spans="1:4" x14ac:dyDescent="0.25">
      <c r="A21" t="s">
        <v>33</v>
      </c>
      <c r="B21">
        <v>200</v>
      </c>
      <c r="C21">
        <v>90</v>
      </c>
      <c r="D21" t="s">
        <v>5</v>
      </c>
    </row>
    <row r="22" spans="1:4" x14ac:dyDescent="0.25">
      <c r="A22" t="s">
        <v>34</v>
      </c>
      <c r="B22">
        <v>130</v>
      </c>
      <c r="C22">
        <v>99</v>
      </c>
      <c r="D22" t="s">
        <v>35</v>
      </c>
    </row>
    <row r="23" spans="1:4" x14ac:dyDescent="0.25">
      <c r="A23" t="s">
        <v>36</v>
      </c>
      <c r="B23">
        <v>100</v>
      </c>
      <c r="C23">
        <v>99</v>
      </c>
      <c r="D23" t="s">
        <v>37</v>
      </c>
    </row>
    <row r="24" spans="1:4" x14ac:dyDescent="0.25">
      <c r="A24" t="s">
        <v>38</v>
      </c>
      <c r="B24">
        <v>300</v>
      </c>
      <c r="C24">
        <v>95</v>
      </c>
      <c r="D24" t="s">
        <v>39</v>
      </c>
    </row>
    <row r="25" spans="1:4" x14ac:dyDescent="0.25">
      <c r="A25" t="s">
        <v>40</v>
      </c>
      <c r="B25">
        <v>425</v>
      </c>
      <c r="C25">
        <v>95</v>
      </c>
      <c r="D25" t="s">
        <v>41</v>
      </c>
    </row>
    <row r="26" spans="1:4" x14ac:dyDescent="0.25">
      <c r="A26" t="s">
        <v>42</v>
      </c>
      <c r="B26">
        <v>173</v>
      </c>
      <c r="C26">
        <v>95</v>
      </c>
      <c r="D26" t="s">
        <v>43</v>
      </c>
    </row>
    <row r="27" spans="1:4" x14ac:dyDescent="0.25">
      <c r="A27" t="s">
        <v>44</v>
      </c>
      <c r="B27">
        <v>295</v>
      </c>
      <c r="C27">
        <v>95</v>
      </c>
      <c r="D27" t="s">
        <v>45</v>
      </c>
    </row>
    <row r="28" spans="1:4" x14ac:dyDescent="0.25">
      <c r="A28" t="s">
        <v>46</v>
      </c>
      <c r="B28">
        <v>282</v>
      </c>
      <c r="C28">
        <v>95</v>
      </c>
      <c r="D28" t="s">
        <v>5</v>
      </c>
    </row>
    <row r="29" spans="1:4" x14ac:dyDescent="0.25">
      <c r="A29" t="s">
        <v>47</v>
      </c>
      <c r="B29">
        <v>269</v>
      </c>
      <c r="C29">
        <v>95</v>
      </c>
      <c r="D29" t="s">
        <v>48</v>
      </c>
    </row>
    <row r="30" spans="1:4" x14ac:dyDescent="0.25">
      <c r="A30" t="s">
        <v>49</v>
      </c>
      <c r="B30">
        <v>257</v>
      </c>
      <c r="C30">
        <v>95</v>
      </c>
      <c r="D30" t="s">
        <v>5</v>
      </c>
    </row>
    <row r="31" spans="1:4" x14ac:dyDescent="0.25">
      <c r="A31" t="s">
        <v>50</v>
      </c>
      <c r="B31">
        <v>240</v>
      </c>
      <c r="C31">
        <v>95</v>
      </c>
      <c r="D31" t="s">
        <v>51</v>
      </c>
    </row>
    <row r="32" spans="1:4" x14ac:dyDescent="0.25">
      <c r="A32" t="s">
        <v>52</v>
      </c>
      <c r="B32">
        <v>223</v>
      </c>
      <c r="C32">
        <v>95</v>
      </c>
      <c r="D32" t="s">
        <v>5</v>
      </c>
    </row>
    <row r="33" spans="1:4" x14ac:dyDescent="0.25">
      <c r="A33" t="s">
        <v>53</v>
      </c>
      <c r="B33">
        <v>200</v>
      </c>
      <c r="C33">
        <v>95</v>
      </c>
      <c r="D33" t="s">
        <v>54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6A343-0C94-42E5-AF84-F39FAB15D4A8}">
  <dimension ref="B2:U513"/>
  <sheetViews>
    <sheetView workbookViewId="0"/>
  </sheetViews>
  <sheetFormatPr defaultRowHeight="15" x14ac:dyDescent="0.25"/>
  <cols>
    <col min="10" max="10" width="2.85546875" customWidth="1"/>
    <col min="11" max="11" width="43.42578125" customWidth="1"/>
    <col min="12" max="12" width="47.85546875" customWidth="1"/>
    <col min="21" max="21" width="19.140625" customWidth="1"/>
  </cols>
  <sheetData>
    <row r="2" spans="2:21" x14ac:dyDescent="0.25">
      <c r="E2" t="str">
        <f>"0x"&amp;DEC2HEX(ROW(H2)-2,3)</f>
        <v>0x000</v>
      </c>
      <c r="H2" t="s">
        <v>629</v>
      </c>
      <c r="K2" t="str">
        <f>WeaponNames__2[[#This Row],[Name]]&amp;","</f>
        <v>IT_WEA_BLANK,</v>
      </c>
    </row>
    <row r="3" spans="2:21" x14ac:dyDescent="0.25">
      <c r="B3" t="s">
        <v>59</v>
      </c>
      <c r="E3" t="str">
        <f>"0x"&amp;DEC2HEX(ROW(H3)-2,3)</f>
        <v>0x001</v>
      </c>
      <c r="F3">
        <v>1</v>
      </c>
      <c r="G3">
        <v>1</v>
      </c>
      <c r="H3" t="s">
        <v>0</v>
      </c>
      <c r="J3" s="1" t="str">
        <f>IF(LEN(F3)=1,"0"&amp;F3,F3)</f>
        <v>01</v>
      </c>
      <c r="K3" t="str">
        <f>WeaponNames__2[[#This Row],[Name]]&amp;","</f>
        <v>IT_WEA_SWORD_01_,</v>
      </c>
      <c r="L3" t="str">
        <f>_xlfn.UNICHAR(34)&amp;VLOOKUP(G3,Prefix[],2)&amp;IF(G3&gt;19,"",IF(NOT(G3=0),J3&amp;REPT("_",16-LEN(VLOOKUP(G3,Prefix[],2)&amp;J3)),E3&amp;REPT("_",16-LEN(VLOOKUP(G3,Prefix[],2)&amp;E3))))&amp;_xlfn.UNICHAR(34)&amp;": "&amp;_xlfn.UNICHAR(34)&amp;H3&amp;_xlfn.UNICHAR(34)</f>
        <v>"IT_WEA_SWORD_01_": "Shortsword"</v>
      </c>
      <c r="T3" t="s">
        <v>310</v>
      </c>
      <c r="U3" t="s">
        <v>309</v>
      </c>
    </row>
    <row r="4" spans="2:21" x14ac:dyDescent="0.25">
      <c r="B4" t="s">
        <v>60</v>
      </c>
      <c r="E4" t="str">
        <f t="shared" ref="E4:E67" si="0">"0x"&amp;DEC2HEX(ROW(H4)-2,3)</f>
        <v>0x002</v>
      </c>
      <c r="F4">
        <v>2</v>
      </c>
      <c r="G4">
        <v>1</v>
      </c>
      <c r="H4" t="s">
        <v>28</v>
      </c>
      <c r="J4" s="1" t="str">
        <f t="shared" ref="J4:J67" si="1">IF(LEN(F4)=1,"0"&amp;F4,F4)</f>
        <v>02</v>
      </c>
      <c r="K4" t="str">
        <f>WeaponNames__2[[#This Row],[Name]]&amp;","</f>
        <v>IT_WEA_SWORD_02_,</v>
      </c>
      <c r="L4" t="str">
        <f>_xlfn.UNICHAR(34)&amp;VLOOKUP(G4,Prefix[],2)&amp;IF(G4&gt;19,"",IF(NOT(G4=0),J4&amp;REPT("_",16-LEN(VLOOKUP(G4,Prefix[],2)&amp;J4)),E4&amp;REPT("_",16-LEN(VLOOKUP(G4,Prefix[],2)&amp;E4))))&amp;_xlfn.UNICHAR(34)&amp;": "&amp;_xlfn.UNICHAR(34)&amp;H4&amp;_xlfn.UNICHAR(34)</f>
        <v>"IT_WEA_SWORD_02_": "Long Wakizashi"</v>
      </c>
      <c r="T4">
        <v>0</v>
      </c>
      <c r="U4" t="s">
        <v>311</v>
      </c>
    </row>
    <row r="5" spans="2:21" x14ac:dyDescent="0.25">
      <c r="B5" t="s">
        <v>61</v>
      </c>
      <c r="E5" t="str">
        <f t="shared" si="0"/>
        <v>0x003</v>
      </c>
      <c r="F5">
        <v>3</v>
      </c>
      <c r="G5">
        <v>1</v>
      </c>
      <c r="H5" t="s">
        <v>4</v>
      </c>
      <c r="J5" s="1" t="str">
        <f t="shared" si="1"/>
        <v>03</v>
      </c>
      <c r="K5" t="str">
        <f>WeaponNames__2[[#This Row],[Name]]&amp;","</f>
        <v>IT_WEA_SWORD_03_,</v>
      </c>
      <c r="L5" t="str">
        <f>_xlfn.UNICHAR(34)&amp;VLOOKUP(G5,Prefix[],2)&amp;IF(G5&gt;19,"",IF(NOT(G5=0),J5&amp;REPT("_",16-LEN(VLOOKUP(G5,Prefix[],2)&amp;J5)),E5&amp;REPT("_",16-LEN(VLOOKUP(G5,Prefix[],2)&amp;E5))))&amp;_xlfn.UNICHAR(34)&amp;": "&amp;_xlfn.UNICHAR(34)&amp;H5&amp;_xlfn.UNICHAR(34)</f>
        <v>"IT_WEA_SWORD_03_": "Saber"</v>
      </c>
      <c r="T5">
        <v>1</v>
      </c>
      <c r="U5" t="s">
        <v>300</v>
      </c>
    </row>
    <row r="6" spans="2:21" x14ac:dyDescent="0.25">
      <c r="B6" t="s">
        <v>62</v>
      </c>
      <c r="E6" t="str">
        <f t="shared" si="0"/>
        <v>0x004</v>
      </c>
      <c r="F6">
        <v>4</v>
      </c>
      <c r="G6">
        <v>1</v>
      </c>
      <c r="H6" t="s">
        <v>2</v>
      </c>
      <c r="J6" s="1" t="str">
        <f t="shared" si="1"/>
        <v>04</v>
      </c>
      <c r="K6" t="str">
        <f>WeaponNames__2[[#This Row],[Name]]&amp;","</f>
        <v>IT_WEA_SWORD_04_,</v>
      </c>
      <c r="L6" t="str">
        <f>_xlfn.UNICHAR(34)&amp;VLOOKUP(G6,Prefix[],2)&amp;IF(G6&gt;19,"",IF(NOT(G6=0),J6&amp;REPT("_",16-LEN(VLOOKUP(G6,Prefix[],2)&amp;J6)),E6&amp;REPT("_",16-LEN(VLOOKUP(G6,Prefix[],2)&amp;E6))))&amp;_xlfn.UNICHAR(34)&amp;": "&amp;_xlfn.UNICHAR(34)&amp;H6&amp;_xlfn.UNICHAR(34)</f>
        <v>"IT_WEA_SWORD_04_": "Gladius"</v>
      </c>
      <c r="T6">
        <v>2</v>
      </c>
      <c r="U6" t="s">
        <v>301</v>
      </c>
    </row>
    <row r="7" spans="2:21" x14ac:dyDescent="0.25">
      <c r="B7" t="s">
        <v>63</v>
      </c>
      <c r="E7" t="str">
        <f t="shared" si="0"/>
        <v>0x005</v>
      </c>
      <c r="F7">
        <v>5</v>
      </c>
      <c r="G7">
        <v>1</v>
      </c>
      <c r="H7" t="s">
        <v>25</v>
      </c>
      <c r="J7" s="1" t="str">
        <f t="shared" si="1"/>
        <v>05</v>
      </c>
      <c r="K7" t="str">
        <f>WeaponNames__2[[#This Row],[Name]]&amp;","</f>
        <v>IT_WEA_SWORD_05_,</v>
      </c>
      <c r="L7" t="str">
        <f>_xlfn.UNICHAR(34)&amp;VLOOKUP(G7,Prefix[],2)&amp;IF(G7&gt;19,"",IF(NOT(G7=0),J7&amp;REPT("_",16-LEN(VLOOKUP(G7,Prefix[],2)&amp;J7)),E7&amp;REPT("_",16-LEN(VLOOKUP(G7,Prefix[],2)&amp;E7))))&amp;_xlfn.UNICHAR(34)&amp;": "&amp;_xlfn.UNICHAR(34)&amp;H7&amp;_xlfn.UNICHAR(34)</f>
        <v>"IT_WEA_SWORD_05_": "Nikkari Aoe"</v>
      </c>
      <c r="T7">
        <v>3</v>
      </c>
      <c r="U7" t="s">
        <v>302</v>
      </c>
    </row>
    <row r="8" spans="2:21" x14ac:dyDescent="0.25">
      <c r="B8" t="s">
        <v>64</v>
      </c>
      <c r="E8" t="str">
        <f t="shared" si="0"/>
        <v>0x006</v>
      </c>
      <c r="F8">
        <v>6</v>
      </c>
      <c r="G8">
        <v>1</v>
      </c>
      <c r="H8" t="s">
        <v>22</v>
      </c>
      <c r="J8" s="1" t="str">
        <f t="shared" si="1"/>
        <v>06</v>
      </c>
      <c r="K8" t="str">
        <f>WeaponNames__2[[#This Row],[Name]]&amp;","</f>
        <v>IT_WEA_SWORD_06_,</v>
      </c>
      <c r="L8" t="str">
        <f>_xlfn.UNICHAR(34)&amp;VLOOKUP(G8,Prefix[],2)&amp;IF(G8&gt;19,"",IF(NOT(G8=0),J8&amp;REPT("_",16-LEN(VLOOKUP(G8,Prefix[],2)&amp;J8)),E8&amp;REPT("_",16-LEN(VLOOKUP(G8,Prefix[],2)&amp;E8))))&amp;_xlfn.UNICHAR(34)&amp;": "&amp;_xlfn.UNICHAR(34)&amp;H8&amp;_xlfn.UNICHAR(34)</f>
        <v>"IT_WEA_SWORD_06_": "Fudo Masamune"</v>
      </c>
      <c r="T8">
        <v>4</v>
      </c>
      <c r="U8" t="s">
        <v>303</v>
      </c>
    </row>
    <row r="9" spans="2:21" x14ac:dyDescent="0.25">
      <c r="B9" t="s">
        <v>65</v>
      </c>
      <c r="E9" t="str">
        <f t="shared" si="0"/>
        <v>0x007</v>
      </c>
      <c r="F9">
        <v>7</v>
      </c>
      <c r="G9">
        <v>1</v>
      </c>
      <c r="H9" t="s">
        <v>20</v>
      </c>
      <c r="J9" s="1" t="str">
        <f t="shared" si="1"/>
        <v>07</v>
      </c>
      <c r="K9" t="str">
        <f>WeaponNames__2[[#This Row],[Name]]&amp;","</f>
        <v>IT_WEA_SWORD_07_,</v>
      </c>
      <c r="L9" t="str">
        <f>_xlfn.UNICHAR(34)&amp;VLOOKUP(G9,Prefix[],2)&amp;IF(G9&gt;19,"",IF(NOT(G9=0),J9&amp;REPT("_",16-LEN(VLOOKUP(G9,Prefix[],2)&amp;J9)),E9&amp;REPT("_",16-LEN(VLOOKUP(G9,Prefix[],2)&amp;E9))))&amp;_xlfn.UNICHAR(34)&amp;": "&amp;_xlfn.UNICHAR(34)&amp;H9&amp;_xlfn.UNICHAR(34)</f>
        <v>"IT_WEA_SWORD_07_": "Iron Edge"</v>
      </c>
      <c r="T9">
        <v>5</v>
      </c>
      <c r="U9" t="s">
        <v>304</v>
      </c>
    </row>
    <row r="10" spans="2:21" x14ac:dyDescent="0.25">
      <c r="B10" t="s">
        <v>83</v>
      </c>
      <c r="E10" t="str">
        <f t="shared" si="0"/>
        <v>0x008</v>
      </c>
      <c r="F10">
        <v>8</v>
      </c>
      <c r="G10">
        <v>1</v>
      </c>
      <c r="H10" t="s">
        <v>629</v>
      </c>
      <c r="J10" s="1" t="str">
        <f t="shared" si="1"/>
        <v>08</v>
      </c>
      <c r="K10" t="str">
        <f>WeaponNames__2[[#This Row],[Name]]&amp;","</f>
        <v>IT_WEA_SWORD_08_,</v>
      </c>
      <c r="L10" t="str">
        <f>_xlfn.UNICHAR(34)&amp;VLOOKUP(G10,Prefix[],2)&amp;IF(G10&gt;19,"",IF(NOT(G10=0),J10&amp;REPT("_",16-LEN(VLOOKUP(G10,Prefix[],2)&amp;J10)),E10&amp;REPT("_",16-LEN(VLOOKUP(G10,Prefix[],2)&amp;E10))))&amp;_xlfn.UNICHAR(34)&amp;": "&amp;_xlfn.UNICHAR(34)&amp;H10&amp;_xlfn.UNICHAR(34)</f>
        <v>"IT_WEA_SWORD_08_": "Unused"</v>
      </c>
      <c r="T10">
        <v>6</v>
      </c>
      <c r="U10" t="s">
        <v>312</v>
      </c>
    </row>
    <row r="11" spans="2:21" x14ac:dyDescent="0.25">
      <c r="B11" t="s">
        <v>66</v>
      </c>
      <c r="E11" t="str">
        <f t="shared" si="0"/>
        <v>0x009</v>
      </c>
      <c r="F11">
        <v>9</v>
      </c>
      <c r="G11">
        <v>1</v>
      </c>
      <c r="H11" t="s">
        <v>8</v>
      </c>
      <c r="J11" s="1" t="str">
        <f t="shared" si="1"/>
        <v>09</v>
      </c>
      <c r="K11" t="str">
        <f>WeaponNames__2[[#This Row],[Name]]&amp;","</f>
        <v>IT_WEA_SWORD_09_,</v>
      </c>
      <c r="L11" t="str">
        <f>_xlfn.UNICHAR(34)&amp;VLOOKUP(G11,Prefix[],2)&amp;IF(G11&gt;19,"",IF(NOT(G11=0),J11&amp;REPT("_",16-LEN(VLOOKUP(G11,Prefix[],2)&amp;J11)),E11&amp;REPT("_",16-LEN(VLOOKUP(G11,Prefix[],2)&amp;E11))))&amp;_xlfn.UNICHAR(34)&amp;": "&amp;_xlfn.UNICHAR(34)&amp;H11&amp;_xlfn.UNICHAR(34)</f>
        <v>"IT_WEA_SWORD_09_": "Silver Saber"</v>
      </c>
      <c r="T11">
        <v>7</v>
      </c>
      <c r="U11" t="s">
        <v>305</v>
      </c>
    </row>
    <row r="12" spans="2:21" x14ac:dyDescent="0.25">
      <c r="B12" t="s">
        <v>67</v>
      </c>
      <c r="E12" t="str">
        <f t="shared" si="0"/>
        <v>0x00A</v>
      </c>
      <c r="F12">
        <v>10</v>
      </c>
      <c r="G12">
        <v>1</v>
      </c>
      <c r="H12" t="s">
        <v>34</v>
      </c>
      <c r="J12" s="1">
        <f t="shared" si="1"/>
        <v>10</v>
      </c>
      <c r="K12" t="str">
        <f>WeaponNames__2[[#This Row],[Name]]&amp;","</f>
        <v>IT_WEA_SWORD_10_,</v>
      </c>
      <c r="L12" t="str">
        <f>_xlfn.UNICHAR(34)&amp;VLOOKUP(G12,Prefix[],2)&amp;IF(G12&gt;19,"",IF(NOT(G12=0),J12&amp;REPT("_",16-LEN(VLOOKUP(G12,Prefix[],2)&amp;J12)),E12&amp;REPT("_",16-LEN(VLOOKUP(G12,Prefix[],2)&amp;E12))))&amp;_xlfn.UNICHAR(34)&amp;": "&amp;_xlfn.UNICHAR(34)&amp;H12&amp;_xlfn.UNICHAR(34)</f>
        <v>"IT_WEA_SWORD_10_": "Legendary Cleaver"</v>
      </c>
      <c r="T12">
        <v>8</v>
      </c>
      <c r="U12" t="s">
        <v>306</v>
      </c>
    </row>
    <row r="13" spans="2:21" x14ac:dyDescent="0.25">
      <c r="B13" t="s">
        <v>68</v>
      </c>
      <c r="E13" t="str">
        <f t="shared" si="0"/>
        <v>0x00B</v>
      </c>
      <c r="F13">
        <v>11</v>
      </c>
      <c r="G13">
        <v>1</v>
      </c>
      <c r="H13" t="s">
        <v>6</v>
      </c>
      <c r="J13" s="1">
        <f t="shared" si="1"/>
        <v>11</v>
      </c>
      <c r="K13" t="str">
        <f>WeaponNames__2[[#This Row],[Name]]&amp;","</f>
        <v>IT_WEA_SWORD_11_,</v>
      </c>
      <c r="L13" t="str">
        <f>_xlfn.UNICHAR(34)&amp;VLOOKUP(G13,Prefix[],2)&amp;IF(G13&gt;19,"",IF(NOT(G13=0),J13&amp;REPT("_",16-LEN(VLOOKUP(G13,Prefix[],2)&amp;J13)),E13&amp;REPT("_",16-LEN(VLOOKUP(G13,Prefix[],2)&amp;E13))))&amp;_xlfn.UNICHAR(34)&amp;": "&amp;_xlfn.UNICHAR(34)&amp;H13&amp;_xlfn.UNICHAR(34)</f>
        <v>"IT_WEA_SWORD_11_": "Steel Pipe"</v>
      </c>
      <c r="T13">
        <v>9</v>
      </c>
      <c r="U13" t="s">
        <v>307</v>
      </c>
    </row>
    <row r="14" spans="2:21" x14ac:dyDescent="0.25">
      <c r="B14" t="s">
        <v>69</v>
      </c>
      <c r="E14" t="str">
        <f t="shared" si="0"/>
        <v>0x00C</v>
      </c>
      <c r="F14">
        <v>12</v>
      </c>
      <c r="G14">
        <v>1</v>
      </c>
      <c r="H14" t="s">
        <v>630</v>
      </c>
      <c r="J14" s="1">
        <f t="shared" si="1"/>
        <v>12</v>
      </c>
      <c r="K14" t="str">
        <f>WeaponNames__2[[#This Row],[Name]]&amp;","</f>
        <v>IT_WEA_SWORD_12_,</v>
      </c>
      <c r="L14" t="str">
        <f>_xlfn.UNICHAR(34)&amp;VLOOKUP(G14,Prefix[],2)&amp;IF(G14&gt;19,"",IF(NOT(G14=0),J14&amp;REPT("_",16-LEN(VLOOKUP(G14,Prefix[],2)&amp;J14)),E14&amp;REPT("_",16-LEN(VLOOKUP(G14,Prefix[],2)&amp;E14))))&amp;_xlfn.UNICHAR(34)&amp;": "&amp;_xlfn.UNICHAR(34)&amp;H14&amp;_xlfn.UNICHAR(34)</f>
        <v>"IT_WEA_SWORD_12_": "Aroundight"</v>
      </c>
      <c r="T14">
        <v>10</v>
      </c>
      <c r="U14" t="s">
        <v>308</v>
      </c>
    </row>
    <row r="15" spans="2:21" x14ac:dyDescent="0.25">
      <c r="B15" t="s">
        <v>70</v>
      </c>
      <c r="E15" t="str">
        <f t="shared" si="0"/>
        <v>0x00D</v>
      </c>
      <c r="F15">
        <v>13</v>
      </c>
      <c r="G15">
        <v>1</v>
      </c>
      <c r="H15" t="s">
        <v>631</v>
      </c>
      <c r="J15" s="1">
        <f t="shared" si="1"/>
        <v>13</v>
      </c>
      <c r="K15" t="str">
        <f>WeaponNames__2[[#This Row],[Name]]&amp;","</f>
        <v>IT_WEA_SWORD_13_,</v>
      </c>
      <c r="L15" t="str">
        <f>_xlfn.UNICHAR(34)&amp;VLOOKUP(G15,Prefix[],2)&amp;IF(G15&gt;19,"",IF(NOT(G15=0),J15&amp;REPT("_",16-LEN(VLOOKUP(G15,Prefix[],2)&amp;J15)),E15&amp;REPT("_",16-LEN(VLOOKUP(G15,Prefix[],2)&amp;E15))))&amp;_xlfn.UNICHAR(34)&amp;": "&amp;_xlfn.UNICHAR(34)&amp;H15&amp;_xlfn.UNICHAR(34)</f>
        <v>"IT_WEA_SWORD_13_": "Tizona"</v>
      </c>
      <c r="T15">
        <v>11</v>
      </c>
    </row>
    <row r="16" spans="2:21" x14ac:dyDescent="0.25">
      <c r="B16" t="s">
        <v>71</v>
      </c>
      <c r="E16" t="str">
        <f t="shared" si="0"/>
        <v>0x00E</v>
      </c>
      <c r="F16">
        <v>14</v>
      </c>
      <c r="G16">
        <v>1</v>
      </c>
      <c r="H16" t="s">
        <v>38</v>
      </c>
      <c r="J16" s="1">
        <f t="shared" si="1"/>
        <v>14</v>
      </c>
      <c r="K16" t="str">
        <f>WeaponNames__2[[#This Row],[Name]]&amp;","</f>
        <v>IT_WEA_SWORD_14_,</v>
      </c>
      <c r="L16" t="str">
        <f>_xlfn.UNICHAR(34)&amp;VLOOKUP(G16,Prefix[],2)&amp;IF(G16&gt;19,"",IF(NOT(G16=0),J16&amp;REPT("_",16-LEN(VLOOKUP(G16,Prefix[],2)&amp;J16)),E16&amp;REPT("_",16-LEN(VLOOKUP(G16,Prefix[],2)&amp;E16))))&amp;_xlfn.UNICHAR(34)&amp;": "&amp;_xlfn.UNICHAR(34)&amp;H16&amp;_xlfn.UNICHAR(34)</f>
        <v>"IT_WEA_SWORD_14_": "Kaneshige"</v>
      </c>
      <c r="T16">
        <v>12</v>
      </c>
    </row>
    <row r="17" spans="2:21" x14ac:dyDescent="0.25">
      <c r="B17" t="s">
        <v>72</v>
      </c>
      <c r="E17" t="str">
        <f t="shared" si="0"/>
        <v>0x00F</v>
      </c>
      <c r="F17">
        <v>15</v>
      </c>
      <c r="G17">
        <v>1</v>
      </c>
      <c r="H17" t="s">
        <v>10</v>
      </c>
      <c r="J17" s="1">
        <f t="shared" si="1"/>
        <v>15</v>
      </c>
      <c r="K17" t="str">
        <f>WeaponNames__2[[#This Row],[Name]]&amp;","</f>
        <v>IT_WEA_SWORD_15_,</v>
      </c>
      <c r="L17" t="str">
        <f>_xlfn.UNICHAR(34)&amp;VLOOKUP(G17,Prefix[],2)&amp;IF(G17&gt;19,"",IF(NOT(G17=0),J17&amp;REPT("_",16-LEN(VLOOKUP(G17,Prefix[],2)&amp;J17)),E17&amp;REPT("_",16-LEN(VLOOKUP(G17,Prefix[],2)&amp;E17))))&amp;_xlfn.UNICHAR(34)&amp;": "&amp;_xlfn.UNICHAR(34)&amp;H17&amp;_xlfn.UNICHAR(34)</f>
        <v>"IT_WEA_SWORD_15_": "Sin Blade"</v>
      </c>
      <c r="T17">
        <v>13</v>
      </c>
    </row>
    <row r="18" spans="2:21" x14ac:dyDescent="0.25">
      <c r="B18" t="s">
        <v>73</v>
      </c>
      <c r="E18" t="str">
        <f t="shared" si="0"/>
        <v>0x010</v>
      </c>
      <c r="F18">
        <v>16</v>
      </c>
      <c r="G18">
        <v>1</v>
      </c>
      <c r="H18" t="s">
        <v>632</v>
      </c>
      <c r="J18" s="1">
        <f t="shared" si="1"/>
        <v>16</v>
      </c>
      <c r="K18" t="str">
        <f>WeaponNames__2[[#This Row],[Name]]&amp;","</f>
        <v>IT_WEA_SWORD_16_,</v>
      </c>
      <c r="L18" t="str">
        <f>_xlfn.UNICHAR(34)&amp;VLOOKUP(G18,Prefix[],2)&amp;IF(G18&gt;19,"",IF(NOT(G18=0),J18&amp;REPT("_",16-LEN(VLOOKUP(G18,Prefix[],2)&amp;J18)),E18&amp;REPT("_",16-LEN(VLOOKUP(G18,Prefix[],2)&amp;E18))))&amp;_xlfn.UNICHAR(34)&amp;": "&amp;_xlfn.UNICHAR(34)&amp;H18&amp;_xlfn.UNICHAR(34)</f>
        <v>"IT_WEA_SWORD_16_": "Shishiou"</v>
      </c>
      <c r="T18">
        <v>14</v>
      </c>
    </row>
    <row r="19" spans="2:21" x14ac:dyDescent="0.25">
      <c r="B19" t="s">
        <v>74</v>
      </c>
      <c r="E19" t="str">
        <f t="shared" si="0"/>
        <v>0x011</v>
      </c>
      <c r="F19">
        <v>17</v>
      </c>
      <c r="G19">
        <v>1</v>
      </c>
      <c r="H19" t="s">
        <v>42</v>
      </c>
      <c r="J19" s="1">
        <f t="shared" si="1"/>
        <v>17</v>
      </c>
      <c r="K19" t="str">
        <f>WeaponNames__2[[#This Row],[Name]]&amp;","</f>
        <v>IT_WEA_SWORD_17_,</v>
      </c>
      <c r="L19" t="str">
        <f>_xlfn.UNICHAR(34)&amp;VLOOKUP(G19,Prefix[],2)&amp;IF(G19&gt;19,"",IF(NOT(G19=0),J19&amp;REPT("_",16-LEN(VLOOKUP(G19,Prefix[],2)&amp;J19)),E19&amp;REPT("_",16-LEN(VLOOKUP(G19,Prefix[],2)&amp;E19))))&amp;_xlfn.UNICHAR(34)&amp;": "&amp;_xlfn.UNICHAR(34)&amp;H19&amp;_xlfn.UNICHAR(34)</f>
        <v>"IT_WEA_SWORD_17_": "Omokage"</v>
      </c>
      <c r="T19">
        <v>15</v>
      </c>
    </row>
    <row r="20" spans="2:21" x14ac:dyDescent="0.25">
      <c r="B20" t="s">
        <v>75</v>
      </c>
      <c r="E20" t="str">
        <f t="shared" si="0"/>
        <v>0x012</v>
      </c>
      <c r="F20">
        <v>18</v>
      </c>
      <c r="G20">
        <v>1</v>
      </c>
      <c r="H20" t="s">
        <v>52</v>
      </c>
      <c r="J20" s="1">
        <f t="shared" si="1"/>
        <v>18</v>
      </c>
      <c r="K20" t="str">
        <f>WeaponNames__2[[#This Row],[Name]]&amp;","</f>
        <v>IT_WEA_SWORD_18_,</v>
      </c>
      <c r="L20" t="str">
        <f>_xlfn.UNICHAR(34)&amp;VLOOKUP(G20,Prefix[],2)&amp;IF(G20&gt;19,"",IF(NOT(G20=0),J20&amp;REPT("_",16-LEN(VLOOKUP(G20,Prefix[],2)&amp;J20)),E20&amp;REPT("_",16-LEN(VLOOKUP(G20,Prefix[],2)&amp;E20))))&amp;_xlfn.UNICHAR(34)&amp;": "&amp;_xlfn.UNICHAR(34)&amp;H20&amp;_xlfn.UNICHAR(34)</f>
        <v>"IT_WEA_SWORD_18_": "Kogarasumaru"</v>
      </c>
      <c r="T20">
        <v>16</v>
      </c>
    </row>
    <row r="21" spans="2:21" x14ac:dyDescent="0.25">
      <c r="B21" t="s">
        <v>76</v>
      </c>
      <c r="E21" t="str">
        <f t="shared" si="0"/>
        <v>0x013</v>
      </c>
      <c r="F21">
        <v>19</v>
      </c>
      <c r="G21">
        <v>1</v>
      </c>
      <c r="H21" t="s">
        <v>50</v>
      </c>
      <c r="J21" s="1">
        <f t="shared" si="1"/>
        <v>19</v>
      </c>
      <c r="K21" t="str">
        <f>WeaponNames__2[[#This Row],[Name]]&amp;","</f>
        <v>IT_WEA_SWORD_19_,</v>
      </c>
      <c r="L21" t="str">
        <f>_xlfn.UNICHAR(34)&amp;VLOOKUP(G21,Prefix[],2)&amp;IF(G21&gt;19,"",IF(NOT(G21=0),J21&amp;REPT("_",16-LEN(VLOOKUP(G21,Prefix[],2)&amp;J21)),E21&amp;REPT("_",16-LEN(VLOOKUP(G21,Prefix[],2)&amp;E21))))&amp;_xlfn.UNICHAR(34)&amp;": "&amp;_xlfn.UNICHAR(34)&amp;H21&amp;_xlfn.UNICHAR(34)</f>
        <v>"IT_WEA_SWORD_19_": "Tajikarao Sword"</v>
      </c>
      <c r="T21">
        <v>17</v>
      </c>
    </row>
    <row r="22" spans="2:21" x14ac:dyDescent="0.25">
      <c r="B22" t="s">
        <v>77</v>
      </c>
      <c r="E22" t="str">
        <f t="shared" si="0"/>
        <v>0x014</v>
      </c>
      <c r="F22">
        <v>20</v>
      </c>
      <c r="G22">
        <v>1</v>
      </c>
      <c r="H22" t="s">
        <v>49</v>
      </c>
      <c r="J22" s="1">
        <f t="shared" si="1"/>
        <v>20</v>
      </c>
      <c r="K22" t="str">
        <f>WeaponNames__2[[#This Row],[Name]]&amp;","</f>
        <v>IT_WEA_SWORD_20_,</v>
      </c>
      <c r="L22" t="str">
        <f>_xlfn.UNICHAR(34)&amp;VLOOKUP(G22,Prefix[],2)&amp;IF(G22&gt;19,"",IF(NOT(G22=0),J22&amp;REPT("_",16-LEN(VLOOKUP(G22,Prefix[],2)&amp;J22)),E22&amp;REPT("_",16-LEN(VLOOKUP(G22,Prefix[],2)&amp;E22))))&amp;_xlfn.UNICHAR(34)&amp;": "&amp;_xlfn.UNICHAR(34)&amp;H22&amp;_xlfn.UNICHAR(34)</f>
        <v>"IT_WEA_SWORD_20_": "Qi Xing Dao"</v>
      </c>
      <c r="T22">
        <v>18</v>
      </c>
    </row>
    <row r="23" spans="2:21" x14ac:dyDescent="0.25">
      <c r="B23" t="s">
        <v>78</v>
      </c>
      <c r="E23" t="str">
        <f t="shared" si="0"/>
        <v>0x015</v>
      </c>
      <c r="F23">
        <v>21</v>
      </c>
      <c r="G23">
        <v>1</v>
      </c>
      <c r="H23" t="s">
        <v>53</v>
      </c>
      <c r="J23" s="1">
        <f t="shared" si="1"/>
        <v>21</v>
      </c>
      <c r="K23" t="str">
        <f>WeaponNames__2[[#This Row],[Name]]&amp;","</f>
        <v>IT_WEA_SWORD_21_,</v>
      </c>
      <c r="L23" t="str">
        <f>_xlfn.UNICHAR(34)&amp;VLOOKUP(G23,Prefix[],2)&amp;IF(G23&gt;19,"",IF(NOT(G23=0),J23&amp;REPT("_",16-LEN(VLOOKUP(G23,Prefix[],2)&amp;J23)),E23&amp;REPT("_",16-LEN(VLOOKUP(G23,Prefix[],2)&amp;E23))))&amp;_xlfn.UNICHAR(34)&amp;": "&amp;_xlfn.UNICHAR(34)&amp;H23&amp;_xlfn.UNICHAR(34)</f>
        <v>"IT_WEA_SWORD_21_": "Pulsing Blade"</v>
      </c>
      <c r="T23">
        <v>19</v>
      </c>
    </row>
    <row r="24" spans="2:21" x14ac:dyDescent="0.25">
      <c r="B24" t="s">
        <v>79</v>
      </c>
      <c r="E24" t="str">
        <f t="shared" si="0"/>
        <v>0x016</v>
      </c>
      <c r="F24">
        <v>22</v>
      </c>
      <c r="G24">
        <v>1</v>
      </c>
      <c r="H24" t="s">
        <v>11</v>
      </c>
      <c r="J24" s="1">
        <f t="shared" si="1"/>
        <v>22</v>
      </c>
      <c r="K24" t="str">
        <f>WeaponNames__2[[#This Row],[Name]]&amp;","</f>
        <v>IT_WEA_SWORD_22_,</v>
      </c>
      <c r="L24" t="str">
        <f>_xlfn.UNICHAR(34)&amp;VLOOKUP(G24,Prefix[],2)&amp;IF(G24&gt;19,"",IF(NOT(G24=0),J24&amp;REPT("_",16-LEN(VLOOKUP(G24,Prefix[],2)&amp;J24)),E24&amp;REPT("_",16-LEN(VLOOKUP(G24,Prefix[],2)&amp;E24))))&amp;_xlfn.UNICHAR(34)&amp;": "&amp;_xlfn.UNICHAR(34)&amp;H24&amp;_xlfn.UNICHAR(34)</f>
        <v>"IT_WEA_SWORD_22_": "Gimlet"</v>
      </c>
      <c r="T24">
        <v>20</v>
      </c>
    </row>
    <row r="25" spans="2:21" x14ac:dyDescent="0.25">
      <c r="B25" t="s">
        <v>80</v>
      </c>
      <c r="E25" t="str">
        <f t="shared" si="0"/>
        <v>0x017</v>
      </c>
      <c r="F25">
        <v>23</v>
      </c>
      <c r="G25">
        <v>1</v>
      </c>
      <c r="H25" t="s">
        <v>12</v>
      </c>
      <c r="J25" s="1">
        <f t="shared" si="1"/>
        <v>23</v>
      </c>
      <c r="K25" t="str">
        <f>WeaponNames__2[[#This Row],[Name]]&amp;","</f>
        <v>IT_WEA_SWORD_23_,</v>
      </c>
      <c r="L25" t="str">
        <f>_xlfn.UNICHAR(34)&amp;VLOOKUP(G25,Prefix[],2)&amp;IF(G25&gt;19,"",IF(NOT(G25=0),J25&amp;REPT("_",16-LEN(VLOOKUP(G25,Prefix[],2)&amp;J25)),E25&amp;REPT("_",16-LEN(VLOOKUP(G25,Prefix[],2)&amp;E25))))&amp;_xlfn.UNICHAR(34)&amp;": "&amp;_xlfn.UNICHAR(34)&amp;H25&amp;_xlfn.UNICHAR(34)</f>
        <v>"IT_WEA_SWORD_23_": "Excalibur"</v>
      </c>
      <c r="T25">
        <v>21</v>
      </c>
      <c r="U25" t="s">
        <v>313</v>
      </c>
    </row>
    <row r="26" spans="2:21" x14ac:dyDescent="0.25">
      <c r="B26" t="s">
        <v>81</v>
      </c>
      <c r="E26" t="str">
        <f t="shared" si="0"/>
        <v>0x018</v>
      </c>
      <c r="F26">
        <v>24</v>
      </c>
      <c r="G26">
        <v>1</v>
      </c>
      <c r="H26" t="s">
        <v>14</v>
      </c>
      <c r="J26" s="1">
        <f t="shared" si="1"/>
        <v>24</v>
      </c>
      <c r="K26" t="str">
        <f>WeaponNames__2[[#This Row],[Name]]&amp;","</f>
        <v>IT_WEA_SWORD_24_,</v>
      </c>
      <c r="L26" t="str">
        <f>_xlfn.UNICHAR(34)&amp;VLOOKUP(G26,Prefix[],2)&amp;IF(G26&gt;19,"",IF(NOT(G26=0),J26&amp;REPT("_",16-LEN(VLOOKUP(G26,Prefix[],2)&amp;J26)),E26&amp;REPT("_",16-LEN(VLOOKUP(G26,Prefix[],2)&amp;E26))))&amp;_xlfn.UNICHAR(34)&amp;": "&amp;_xlfn.UNICHAR(34)&amp;H26&amp;_xlfn.UNICHAR(34)</f>
        <v>"IT_WEA_SWORD_24_": "Deus Xiphos"</v>
      </c>
      <c r="T26">
        <v>22</v>
      </c>
      <c r="U26" t="s">
        <v>314</v>
      </c>
    </row>
    <row r="27" spans="2:21" x14ac:dyDescent="0.25">
      <c r="B27" t="s">
        <v>82</v>
      </c>
      <c r="E27" t="str">
        <f t="shared" si="0"/>
        <v>0x019</v>
      </c>
      <c r="F27">
        <v>25</v>
      </c>
      <c r="G27">
        <v>1</v>
      </c>
      <c r="H27" t="s">
        <v>633</v>
      </c>
      <c r="J27" s="1">
        <f t="shared" si="1"/>
        <v>25</v>
      </c>
      <c r="K27" t="str">
        <f>WeaponNames__2[[#This Row],[Name]]&amp;","</f>
        <v>IT_WEA_SWORD_25_,</v>
      </c>
      <c r="L27" t="str">
        <f>_xlfn.UNICHAR(34)&amp;VLOOKUP(G27,Prefix[],2)&amp;IF(G27&gt;19,"",IF(NOT(G27=0),J27&amp;REPT("_",16-LEN(VLOOKUP(G27,Prefix[],2)&amp;J27)),E27&amp;REPT("_",16-LEN(VLOOKUP(G27,Prefix[],2)&amp;E27))))&amp;_xlfn.UNICHAR(34)&amp;": "&amp;_xlfn.UNICHAR(34)&amp;H27&amp;_xlfn.UNICHAR(34)</f>
        <v>"IT_WEA_SWORD_25_": "Lucifer's Blade"</v>
      </c>
      <c r="T27">
        <v>23</v>
      </c>
      <c r="U27" t="s">
        <v>315</v>
      </c>
    </row>
    <row r="28" spans="2:21" x14ac:dyDescent="0.25">
      <c r="B28" t="s">
        <v>83</v>
      </c>
      <c r="E28" t="str">
        <f t="shared" si="0"/>
        <v>0x01A</v>
      </c>
      <c r="F28">
        <v>26</v>
      </c>
      <c r="G28">
        <v>1</v>
      </c>
      <c r="H28" t="s">
        <v>629</v>
      </c>
      <c r="J28" s="1">
        <f t="shared" si="1"/>
        <v>26</v>
      </c>
      <c r="K28" t="str">
        <f>WeaponNames__2[[#This Row],[Name]]&amp;","</f>
        <v>IT_WEA_SWORD_26_,</v>
      </c>
      <c r="L28" t="str">
        <f>_xlfn.UNICHAR(34)&amp;VLOOKUP(G28,Prefix[],2)&amp;IF(G28&gt;19,"",IF(NOT(G28=0),J28&amp;REPT("_",16-LEN(VLOOKUP(G28,Prefix[],2)&amp;J28)),E28&amp;REPT("_",16-LEN(VLOOKUP(G28,Prefix[],2)&amp;E28))))&amp;_xlfn.UNICHAR(34)&amp;": "&amp;_xlfn.UNICHAR(34)&amp;H28&amp;_xlfn.UNICHAR(34)</f>
        <v>"IT_WEA_SWORD_26_": "Unused"</v>
      </c>
      <c r="T28">
        <v>24</v>
      </c>
      <c r="U28" t="s">
        <v>316</v>
      </c>
    </row>
    <row r="29" spans="2:21" x14ac:dyDescent="0.25">
      <c r="B29" t="s">
        <v>84</v>
      </c>
      <c r="E29" t="str">
        <f t="shared" si="0"/>
        <v>0x01B</v>
      </c>
      <c r="F29">
        <v>27</v>
      </c>
      <c r="G29">
        <v>1</v>
      </c>
      <c r="H29" t="s">
        <v>23</v>
      </c>
      <c r="J29" s="1">
        <f t="shared" si="1"/>
        <v>27</v>
      </c>
      <c r="K29" t="str">
        <f>WeaponNames__2[[#This Row],[Name]]&amp;","</f>
        <v>IT_WEA_SWORD_27_,</v>
      </c>
      <c r="L29" t="str">
        <f>_xlfn.UNICHAR(34)&amp;VLOOKUP(G29,Prefix[],2)&amp;IF(G29&gt;19,"",IF(NOT(G29=0),J29&amp;REPT("_",16-LEN(VLOOKUP(G29,Prefix[],2)&amp;J29)),E29&amp;REPT("_",16-LEN(VLOOKUP(G29,Prefix[],2)&amp;E29))))&amp;_xlfn.UNICHAR(34)&amp;": "&amp;_xlfn.UNICHAR(34)&amp;H29&amp;_xlfn.UNICHAR(34)</f>
        <v>"IT_WEA_SWORD_27_": "Nameless Katana"</v>
      </c>
      <c r="T29">
        <v>25</v>
      </c>
      <c r="U29" t="s">
        <v>317</v>
      </c>
    </row>
    <row r="30" spans="2:21" x14ac:dyDescent="0.25">
      <c r="B30" t="s">
        <v>83</v>
      </c>
      <c r="E30" t="str">
        <f t="shared" si="0"/>
        <v>0x01C</v>
      </c>
      <c r="F30">
        <v>28</v>
      </c>
      <c r="G30">
        <v>1</v>
      </c>
      <c r="H30" t="s">
        <v>629</v>
      </c>
      <c r="J30" s="1">
        <f t="shared" si="1"/>
        <v>28</v>
      </c>
      <c r="K30" t="str">
        <f>WeaponNames__2[[#This Row],[Name]]&amp;","</f>
        <v>IT_WEA_SWORD_28_,</v>
      </c>
      <c r="L30" t="str">
        <f>_xlfn.UNICHAR(34)&amp;VLOOKUP(G30,Prefix[],2)&amp;IF(G30&gt;19,"",IF(NOT(G30=0),J30&amp;REPT("_",16-LEN(VLOOKUP(G30,Prefix[],2)&amp;J30)),E30&amp;REPT("_",16-LEN(VLOOKUP(G30,Prefix[],2)&amp;E30))))&amp;_xlfn.UNICHAR(34)&amp;": "&amp;_xlfn.UNICHAR(34)&amp;H30&amp;_xlfn.UNICHAR(34)</f>
        <v>"IT_WEA_SWORD_28_": "Unused"</v>
      </c>
      <c r="T30">
        <v>26</v>
      </c>
      <c r="U30" t="s">
        <v>318</v>
      </c>
    </row>
    <row r="31" spans="2:21" x14ac:dyDescent="0.25">
      <c r="B31" t="s">
        <v>85</v>
      </c>
      <c r="E31" t="str">
        <f t="shared" si="0"/>
        <v>0x01D</v>
      </c>
      <c r="F31">
        <v>29</v>
      </c>
      <c r="G31">
        <v>1</v>
      </c>
      <c r="H31" t="s">
        <v>27</v>
      </c>
      <c r="J31" s="1">
        <f t="shared" si="1"/>
        <v>29</v>
      </c>
      <c r="K31" t="str">
        <f>WeaponNames__2[[#This Row],[Name]]&amp;","</f>
        <v>IT_WEA_SWORD_29_,</v>
      </c>
      <c r="L31" t="str">
        <f>_xlfn.UNICHAR(34)&amp;VLOOKUP(G31,Prefix[],2)&amp;IF(G31&gt;19,"",IF(NOT(G31=0),J31&amp;REPT("_",16-LEN(VLOOKUP(G31,Prefix[],2)&amp;J31)),E31&amp;REPT("_",16-LEN(VLOOKUP(G31,Prefix[],2)&amp;E31))))&amp;_xlfn.UNICHAR(34)&amp;": "&amp;_xlfn.UNICHAR(34)&amp;H31&amp;_xlfn.UNICHAR(34)</f>
        <v>"IT_WEA_SWORD_29_": "Holy Knight Sword"</v>
      </c>
      <c r="T31">
        <v>27</v>
      </c>
      <c r="U31" t="s">
        <v>319</v>
      </c>
    </row>
    <row r="32" spans="2:21" x14ac:dyDescent="0.25">
      <c r="B32" t="s">
        <v>83</v>
      </c>
      <c r="E32" t="str">
        <f t="shared" si="0"/>
        <v>0x01E</v>
      </c>
      <c r="F32">
        <v>30</v>
      </c>
      <c r="G32">
        <v>1</v>
      </c>
      <c r="H32" t="s">
        <v>629</v>
      </c>
      <c r="J32" s="1">
        <f t="shared" si="1"/>
        <v>30</v>
      </c>
      <c r="K32" t="str">
        <f>WeaponNames__2[[#This Row],[Name]]&amp;","</f>
        <v>IT_WEA_SWORD_30_,</v>
      </c>
      <c r="L32" t="str">
        <f>_xlfn.UNICHAR(34)&amp;VLOOKUP(G32,Prefix[],2)&amp;IF(G32&gt;19,"",IF(NOT(G32=0),J32&amp;REPT("_",16-LEN(VLOOKUP(G32,Prefix[],2)&amp;J32)),E32&amp;REPT("_",16-LEN(VLOOKUP(G32,Prefix[],2)&amp;E32))))&amp;_xlfn.UNICHAR(34)&amp;": "&amp;_xlfn.UNICHAR(34)&amp;H32&amp;_xlfn.UNICHAR(34)</f>
        <v>"IT_WEA_SWORD_30_": "Unused"</v>
      </c>
      <c r="T32">
        <v>28</v>
      </c>
      <c r="U32" t="s">
        <v>320</v>
      </c>
    </row>
    <row r="33" spans="2:21" x14ac:dyDescent="0.25">
      <c r="B33" t="s">
        <v>86</v>
      </c>
      <c r="E33" t="str">
        <f t="shared" si="0"/>
        <v>0x01F</v>
      </c>
      <c r="F33">
        <v>31</v>
      </c>
      <c r="G33">
        <v>1</v>
      </c>
      <c r="H33" t="s">
        <v>44</v>
      </c>
      <c r="J33" s="1">
        <f t="shared" si="1"/>
        <v>31</v>
      </c>
      <c r="K33" t="str">
        <f>WeaponNames__2[[#This Row],[Name]]&amp;","</f>
        <v>IT_WEA_SWORD_31_,</v>
      </c>
      <c r="L33" t="str">
        <f>_xlfn.UNICHAR(34)&amp;VLOOKUP(G33,Prefix[],2)&amp;IF(G33&gt;19,"",IF(NOT(G33=0),J33&amp;REPT("_",16-LEN(VLOOKUP(G33,Prefix[],2)&amp;J33)),E33&amp;REPT("_",16-LEN(VLOOKUP(G33,Prefix[],2)&amp;E33))))&amp;_xlfn.UNICHAR(34)&amp;": "&amp;_xlfn.UNICHAR(34)&amp;H33&amp;_xlfn.UNICHAR(34)</f>
        <v>"IT_WEA_SWORD_31_": "Dual Sword"</v>
      </c>
      <c r="T33">
        <v>29</v>
      </c>
      <c r="U33" t="s">
        <v>321</v>
      </c>
    </row>
    <row r="34" spans="2:21" x14ac:dyDescent="0.25">
      <c r="B34" t="s">
        <v>87</v>
      </c>
      <c r="E34" t="str">
        <f t="shared" si="0"/>
        <v>0x020</v>
      </c>
      <c r="F34">
        <v>32</v>
      </c>
      <c r="G34">
        <v>1</v>
      </c>
      <c r="H34" t="s">
        <v>634</v>
      </c>
      <c r="J34" s="1">
        <f t="shared" si="1"/>
        <v>32</v>
      </c>
      <c r="K34" t="str">
        <f>WeaponNames__2[[#This Row],[Name]]&amp;","</f>
        <v>IT_WEA_SWORD_32_,</v>
      </c>
      <c r="L34" t="str">
        <f>_xlfn.UNICHAR(34)&amp;VLOOKUP(G34,Prefix[],2)&amp;IF(G34&gt;19,"",IF(NOT(G34=0),J34&amp;REPT("_",16-LEN(VLOOKUP(G34,Prefix[],2)&amp;J34)),E34&amp;REPT("_",16-LEN(VLOOKUP(G34,Prefix[],2)&amp;E34))))&amp;_xlfn.UNICHAR(34)&amp;": "&amp;_xlfn.UNICHAR(34)&amp;H34&amp;_xlfn.UNICHAR(34)</f>
        <v>"IT_WEA_SWORD_32_": "Yggdrasword"</v>
      </c>
      <c r="T34">
        <v>30</v>
      </c>
      <c r="U34" t="s">
        <v>322</v>
      </c>
    </row>
    <row r="35" spans="2:21" x14ac:dyDescent="0.25">
      <c r="B35" t="s">
        <v>88</v>
      </c>
      <c r="E35" t="str">
        <f t="shared" si="0"/>
        <v>0x021</v>
      </c>
      <c r="F35">
        <v>33</v>
      </c>
      <c r="G35">
        <v>1</v>
      </c>
      <c r="H35" t="s">
        <v>46</v>
      </c>
      <c r="J35" s="1">
        <f t="shared" si="1"/>
        <v>33</v>
      </c>
      <c r="K35" t="str">
        <f>WeaponNames__2[[#This Row],[Name]]&amp;","</f>
        <v>IT_WEA_SWORD_33_,</v>
      </c>
      <c r="L35" t="str">
        <f>_xlfn.UNICHAR(34)&amp;VLOOKUP(G35,Prefix[],2)&amp;IF(G35&gt;19,"",IF(NOT(G35=0),J35&amp;REPT("_",16-LEN(VLOOKUP(G35,Prefix[],2)&amp;J35)),E35&amp;REPT("_",16-LEN(VLOOKUP(G35,Prefix[],2)&amp;E35))))&amp;_xlfn.UNICHAR(34)&amp;": "&amp;_xlfn.UNICHAR(34)&amp;H35&amp;_xlfn.UNICHAR(34)</f>
        <v>"IT_WEA_SWORD_33_": "Translucent Blade"</v>
      </c>
    </row>
    <row r="36" spans="2:21" x14ac:dyDescent="0.25">
      <c r="B36" t="s">
        <v>89</v>
      </c>
      <c r="E36" t="str">
        <f t="shared" si="0"/>
        <v>0x022</v>
      </c>
      <c r="F36">
        <v>34</v>
      </c>
      <c r="G36">
        <v>1</v>
      </c>
      <c r="H36" t="s">
        <v>47</v>
      </c>
      <c r="J36" s="1">
        <f t="shared" si="1"/>
        <v>34</v>
      </c>
      <c r="K36" t="str">
        <f>WeaponNames__2[[#This Row],[Name]]&amp;","</f>
        <v>IT_WEA_SWORD_34_,</v>
      </c>
      <c r="L36" t="str">
        <f>_xlfn.UNICHAR(34)&amp;VLOOKUP(G36,Prefix[],2)&amp;IF(G36&gt;19,"",IF(NOT(G36=0),J36&amp;REPT("_",16-LEN(VLOOKUP(G36,Prefix[],2)&amp;J36)),E36&amp;REPT("_",16-LEN(VLOOKUP(G36,Prefix[],2)&amp;E36))))&amp;_xlfn.UNICHAR(34)&amp;": "&amp;_xlfn.UNICHAR(34)&amp;H36&amp;_xlfn.UNICHAR(34)</f>
        <v>"IT_WEA_SWORD_34_": "Envenomed Blade"</v>
      </c>
    </row>
    <row r="37" spans="2:21" x14ac:dyDescent="0.25">
      <c r="B37" t="s">
        <v>90</v>
      </c>
      <c r="E37" t="str">
        <f t="shared" si="0"/>
        <v>0x023</v>
      </c>
      <c r="F37">
        <v>35</v>
      </c>
      <c r="G37">
        <v>1</v>
      </c>
      <c r="H37" t="s">
        <v>16</v>
      </c>
      <c r="J37" s="1">
        <f t="shared" si="1"/>
        <v>35</v>
      </c>
      <c r="K37" t="str">
        <f>WeaponNames__2[[#This Row],[Name]]&amp;","</f>
        <v>IT_WEA_SWORD_35_,</v>
      </c>
      <c r="L37" t="str">
        <f>_xlfn.UNICHAR(34)&amp;VLOOKUP(G37,Prefix[],2)&amp;IF(G37&gt;19,"",IF(NOT(G37=0),J37&amp;REPT("_",16-LEN(VLOOKUP(G37,Prefix[],2)&amp;J37)),E37&amp;REPT("_",16-LEN(VLOOKUP(G37,Prefix[],2)&amp;E37))))&amp;_xlfn.UNICHAR(34)&amp;": "&amp;_xlfn.UNICHAR(34)&amp;H37&amp;_xlfn.UNICHAR(34)</f>
        <v>"IT_WEA_SWORD_35_": "Onimaru Kunitsuna"</v>
      </c>
    </row>
    <row r="38" spans="2:21" x14ac:dyDescent="0.25">
      <c r="B38" t="s">
        <v>91</v>
      </c>
      <c r="E38" t="str">
        <f t="shared" si="0"/>
        <v>0x024</v>
      </c>
      <c r="F38">
        <v>1</v>
      </c>
      <c r="G38">
        <v>2</v>
      </c>
      <c r="H38" t="s">
        <v>635</v>
      </c>
      <c r="J38" s="1" t="str">
        <f t="shared" si="1"/>
        <v>01</v>
      </c>
      <c r="K38" t="str">
        <f>WeaponNames__2[[#This Row],[Name]]&amp;","</f>
        <v>IT_WEA_BOW_01___,</v>
      </c>
      <c r="L38" t="str">
        <f>_xlfn.UNICHAR(34)&amp;VLOOKUP(G38,Prefix[],2)&amp;IF(G38&gt;19,"",IF(NOT(G38=0),J38&amp;REPT("_",16-LEN(VLOOKUP(G38,Prefix[],2)&amp;J38)),E38&amp;REPT("_",16-LEN(VLOOKUP(G38,Prefix[],2)&amp;E38))))&amp;_xlfn.UNICHAR(34)&amp;": "&amp;_xlfn.UNICHAR(34)&amp;H38&amp;_xlfn.UNICHAR(34)</f>
        <v>"IT_WEA_BOW_01___": "Practice Bow"</v>
      </c>
    </row>
    <row r="39" spans="2:21" x14ac:dyDescent="0.25">
      <c r="B39" t="s">
        <v>92</v>
      </c>
      <c r="E39" t="str">
        <f t="shared" si="0"/>
        <v>0x025</v>
      </c>
      <c r="F39">
        <v>2</v>
      </c>
      <c r="G39">
        <v>2</v>
      </c>
      <c r="H39" t="s">
        <v>636</v>
      </c>
      <c r="J39" s="1" t="str">
        <f t="shared" si="1"/>
        <v>02</v>
      </c>
      <c r="K39" t="str">
        <f>WeaponNames__2[[#This Row],[Name]]&amp;","</f>
        <v>IT_WEA_BOW_02___,</v>
      </c>
      <c r="L39" t="str">
        <f>_xlfn.UNICHAR(34)&amp;VLOOKUP(G39,Prefix[],2)&amp;IF(G39&gt;19,"",IF(NOT(G39=0),J39&amp;REPT("_",16-LEN(VLOOKUP(G39,Prefix[],2)&amp;J39)),E39&amp;REPT("_",16-LEN(VLOOKUP(G39,Prefix[],2)&amp;E39))))&amp;_xlfn.UNICHAR(34)&amp;": "&amp;_xlfn.UNICHAR(34)&amp;H39&amp;_xlfn.UNICHAR(34)</f>
        <v>"IT_WEA_BOW_02___": "Short Bow"</v>
      </c>
    </row>
    <row r="40" spans="2:21" x14ac:dyDescent="0.25">
      <c r="B40" t="s">
        <v>93</v>
      </c>
      <c r="E40" t="str">
        <f t="shared" si="0"/>
        <v>0x026</v>
      </c>
      <c r="F40">
        <v>3</v>
      </c>
      <c r="G40">
        <v>2</v>
      </c>
      <c r="H40" t="s">
        <v>637</v>
      </c>
      <c r="J40" s="1" t="str">
        <f t="shared" si="1"/>
        <v>03</v>
      </c>
      <c r="K40" t="str">
        <f>WeaponNames__2[[#This Row],[Name]]&amp;","</f>
        <v>IT_WEA_BOW_03___,</v>
      </c>
      <c r="L40" t="str">
        <f>_xlfn.UNICHAR(34)&amp;VLOOKUP(G40,Prefix[],2)&amp;IF(G40&gt;19,"",IF(NOT(G40=0),J40&amp;REPT("_",16-LEN(VLOOKUP(G40,Prefix[],2)&amp;J40)),E40&amp;REPT("_",16-LEN(VLOOKUP(G40,Prefix[],2)&amp;E40))))&amp;_xlfn.UNICHAR(34)&amp;": "&amp;_xlfn.UNICHAR(34)&amp;H40&amp;_xlfn.UNICHAR(34)</f>
        <v>"IT_WEA_BOW_03___": "Siren's Song"</v>
      </c>
    </row>
    <row r="41" spans="2:21" x14ac:dyDescent="0.25">
      <c r="B41" t="s">
        <v>94</v>
      </c>
      <c r="E41" t="str">
        <f t="shared" si="0"/>
        <v>0x027</v>
      </c>
      <c r="F41">
        <v>4</v>
      </c>
      <c r="G41">
        <v>2</v>
      </c>
      <c r="H41" t="s">
        <v>638</v>
      </c>
      <c r="J41" s="1" t="str">
        <f t="shared" si="1"/>
        <v>04</v>
      </c>
      <c r="K41" t="str">
        <f>WeaponNames__2[[#This Row],[Name]]&amp;","</f>
        <v>IT_WEA_BOW_04___,</v>
      </c>
      <c r="L41" t="str">
        <f>_xlfn.UNICHAR(34)&amp;VLOOKUP(G41,Prefix[],2)&amp;IF(G41&gt;19,"",IF(NOT(G41=0),J41&amp;REPT("_",16-LEN(VLOOKUP(G41,Prefix[],2)&amp;J41)),E41&amp;REPT("_",16-LEN(VLOOKUP(G41,Prefix[],2)&amp;E41))))&amp;_xlfn.UNICHAR(34)&amp;": "&amp;_xlfn.UNICHAR(34)&amp;H41&amp;_xlfn.UNICHAR(34)</f>
        <v>"IT_WEA_BOW_04___": "Shigetou-yumi"</v>
      </c>
    </row>
    <row r="42" spans="2:21" x14ac:dyDescent="0.25">
      <c r="B42" t="s">
        <v>95</v>
      </c>
      <c r="E42" t="str">
        <f t="shared" si="0"/>
        <v>0x028</v>
      </c>
      <c r="F42">
        <v>5</v>
      </c>
      <c r="G42">
        <v>2</v>
      </c>
      <c r="H42" t="s">
        <v>639</v>
      </c>
      <c r="J42" s="1" t="str">
        <f t="shared" si="1"/>
        <v>05</v>
      </c>
      <c r="K42" t="str">
        <f>WeaponNames__2[[#This Row],[Name]]&amp;","</f>
        <v>IT_WEA_BOW_05___,</v>
      </c>
      <c r="L42" t="str">
        <f>_xlfn.UNICHAR(34)&amp;VLOOKUP(G42,Prefix[],2)&amp;IF(G42&gt;19,"",IF(NOT(G42=0),J42&amp;REPT("_",16-LEN(VLOOKUP(G42,Prefix[],2)&amp;J42)),E42&amp;REPT("_",16-LEN(VLOOKUP(G42,Prefix[],2)&amp;E42))))&amp;_xlfn.UNICHAR(34)&amp;": "&amp;_xlfn.UNICHAR(34)&amp;H42&amp;_xlfn.UNICHAR(34)</f>
        <v>"IT_WEA_BOW_05___": "RainBow"</v>
      </c>
    </row>
    <row r="43" spans="2:21" x14ac:dyDescent="0.25">
      <c r="B43" t="s">
        <v>96</v>
      </c>
      <c r="E43" t="str">
        <f t="shared" si="0"/>
        <v>0x029</v>
      </c>
      <c r="F43">
        <v>6</v>
      </c>
      <c r="G43">
        <v>2</v>
      </c>
      <c r="H43" t="s">
        <v>640</v>
      </c>
      <c r="J43" s="1" t="str">
        <f t="shared" si="1"/>
        <v>06</v>
      </c>
      <c r="K43" t="str">
        <f>WeaponNames__2[[#This Row],[Name]]&amp;","</f>
        <v>IT_WEA_BOW_06___,</v>
      </c>
      <c r="L43" t="str">
        <f>_xlfn.UNICHAR(34)&amp;VLOOKUP(G43,Prefix[],2)&amp;IF(G43&gt;19,"",IF(NOT(G43=0),J43&amp;REPT("_",16-LEN(VLOOKUP(G43,Prefix[],2)&amp;J43)),E43&amp;REPT("_",16-LEN(VLOOKUP(G43,Prefix[],2)&amp;E43))))&amp;_xlfn.UNICHAR(34)&amp;": "&amp;_xlfn.UNICHAR(34)&amp;H43&amp;_xlfn.UNICHAR(34)</f>
        <v>"IT_WEA_BOW_06___": "Uta"</v>
      </c>
    </row>
    <row r="44" spans="2:21" x14ac:dyDescent="0.25">
      <c r="B44" t="s">
        <v>97</v>
      </c>
      <c r="E44" t="str">
        <f t="shared" si="0"/>
        <v>0x02A</v>
      </c>
      <c r="F44">
        <v>7</v>
      </c>
      <c r="G44">
        <v>2</v>
      </c>
      <c r="H44" t="s">
        <v>641</v>
      </c>
      <c r="J44" s="1" t="str">
        <f t="shared" si="1"/>
        <v>07</v>
      </c>
      <c r="K44" t="str">
        <f>WeaponNames__2[[#This Row],[Name]]&amp;","</f>
        <v>IT_WEA_BOW_07___,</v>
      </c>
      <c r="L44" t="str">
        <f>_xlfn.UNICHAR(34)&amp;VLOOKUP(G44,Prefix[],2)&amp;IF(G44&gt;19,"",IF(NOT(G44=0),J44&amp;REPT("_",16-LEN(VLOOKUP(G44,Prefix[],2)&amp;J44)),E44&amp;REPT("_",16-LEN(VLOOKUP(G44,Prefix[],2)&amp;E44))))&amp;_xlfn.UNICHAR(34)&amp;": "&amp;_xlfn.UNICHAR(34)&amp;H44&amp;_xlfn.UNICHAR(34)</f>
        <v>"IT_WEA_BOW_07___": "Pleiades"</v>
      </c>
    </row>
    <row r="45" spans="2:21" x14ac:dyDescent="0.25">
      <c r="B45" t="s">
        <v>98</v>
      </c>
      <c r="E45" t="str">
        <f t="shared" si="0"/>
        <v>0x02B</v>
      </c>
      <c r="F45">
        <v>8</v>
      </c>
      <c r="G45">
        <v>2</v>
      </c>
      <c r="H45" t="s">
        <v>642</v>
      </c>
      <c r="J45" s="1" t="str">
        <f t="shared" si="1"/>
        <v>08</v>
      </c>
      <c r="K45" t="str">
        <f>WeaponNames__2[[#This Row],[Name]]&amp;","</f>
        <v>IT_WEA_BOW_08___,</v>
      </c>
      <c r="L45" t="str">
        <f>_xlfn.UNICHAR(34)&amp;VLOOKUP(G45,Prefix[],2)&amp;IF(G45&gt;19,"",IF(NOT(G45=0),J45&amp;REPT("_",16-LEN(VLOOKUP(G45,Prefix[],2)&amp;J45)),E45&amp;REPT("_",16-LEN(VLOOKUP(G45,Prefix[],2)&amp;E45))))&amp;_xlfn.UNICHAR(34)&amp;": "&amp;_xlfn.UNICHAR(34)&amp;H45&amp;_xlfn.UNICHAR(34)</f>
        <v>"IT_WEA_BOW_08___": "Bow of Affection"</v>
      </c>
    </row>
    <row r="46" spans="2:21" x14ac:dyDescent="0.25">
      <c r="B46" t="s">
        <v>99</v>
      </c>
      <c r="E46" t="str">
        <f t="shared" si="0"/>
        <v>0x02C</v>
      </c>
      <c r="F46">
        <v>9</v>
      </c>
      <c r="G46">
        <v>2</v>
      </c>
      <c r="H46" t="s">
        <v>643</v>
      </c>
      <c r="J46" s="1" t="str">
        <f t="shared" si="1"/>
        <v>09</v>
      </c>
      <c r="K46" t="str">
        <f>WeaponNames__2[[#This Row],[Name]]&amp;","</f>
        <v>IT_WEA_BOW_09___,</v>
      </c>
      <c r="L46" t="str">
        <f>_xlfn.UNICHAR(34)&amp;VLOOKUP(G46,Prefix[],2)&amp;IF(G46&gt;19,"",IF(NOT(G46=0),J46&amp;REPT("_",16-LEN(VLOOKUP(G46,Prefix[],2)&amp;J46)),E46&amp;REPT("_",16-LEN(VLOOKUP(G46,Prefix[],2)&amp;E46))))&amp;_xlfn.UNICHAR(34)&amp;": "&amp;_xlfn.UNICHAR(34)&amp;H46&amp;_xlfn.UNICHAR(34)</f>
        <v>"IT_WEA_BOW_09___": "Toy Bow"</v>
      </c>
    </row>
    <row r="47" spans="2:21" x14ac:dyDescent="0.25">
      <c r="B47" t="s">
        <v>100</v>
      </c>
      <c r="E47" t="str">
        <f t="shared" si="0"/>
        <v>0x02D</v>
      </c>
      <c r="F47">
        <v>10</v>
      </c>
      <c r="G47">
        <v>2</v>
      </c>
      <c r="H47" t="s">
        <v>644</v>
      </c>
      <c r="J47" s="1">
        <f t="shared" si="1"/>
        <v>10</v>
      </c>
      <c r="K47" t="str">
        <f>WeaponNames__2[[#This Row],[Name]]&amp;","</f>
        <v>IT_WEA_BOW_10___,</v>
      </c>
      <c r="L47" t="str">
        <f>_xlfn.UNICHAR(34)&amp;VLOOKUP(G47,Prefix[],2)&amp;IF(G47&gt;19,"",IF(NOT(G47=0),J47&amp;REPT("_",16-LEN(VLOOKUP(G47,Prefix[],2)&amp;J47)),E47&amp;REPT("_",16-LEN(VLOOKUP(G47,Prefix[],2)&amp;E47))))&amp;_xlfn.UNICHAR(34)&amp;": "&amp;_xlfn.UNICHAR(34)&amp;H47&amp;_xlfn.UNICHAR(34)</f>
        <v>"IT_WEA_BOW_10___": "Kamatha"</v>
      </c>
    </row>
    <row r="48" spans="2:21" x14ac:dyDescent="0.25">
      <c r="B48" t="s">
        <v>101</v>
      </c>
      <c r="E48" t="str">
        <f t="shared" si="0"/>
        <v>0x02E</v>
      </c>
      <c r="F48">
        <v>11</v>
      </c>
      <c r="G48">
        <v>2</v>
      </c>
      <c r="H48" t="s">
        <v>645</v>
      </c>
      <c r="J48" s="1">
        <f t="shared" si="1"/>
        <v>11</v>
      </c>
      <c r="K48" t="str">
        <f>WeaponNames__2[[#This Row],[Name]]&amp;","</f>
        <v>IT_WEA_BOW_11___,</v>
      </c>
      <c r="L48" t="str">
        <f>_xlfn.UNICHAR(34)&amp;VLOOKUP(G48,Prefix[],2)&amp;IF(G48&gt;19,"",IF(NOT(G48=0),J48&amp;REPT("_",16-LEN(VLOOKUP(G48,Prefix[],2)&amp;J48)),E48&amp;REPT("_",16-LEN(VLOOKUP(G48,Prefix[],2)&amp;E48))))&amp;_xlfn.UNICHAR(34)&amp;": "&amp;_xlfn.UNICHAR(34)&amp;H48&amp;_xlfn.UNICHAR(34)</f>
        <v>"IT_WEA_BOW_11___": "Poison Arrow Bow"</v>
      </c>
    </row>
    <row r="49" spans="2:12" x14ac:dyDescent="0.25">
      <c r="B49" t="s">
        <v>102</v>
      </c>
      <c r="E49" t="str">
        <f t="shared" si="0"/>
        <v>0x02F</v>
      </c>
      <c r="F49">
        <v>12</v>
      </c>
      <c r="G49">
        <v>2</v>
      </c>
      <c r="H49" t="s">
        <v>646</v>
      </c>
      <c r="J49" s="1">
        <f t="shared" si="1"/>
        <v>12</v>
      </c>
      <c r="K49" t="str">
        <f>WeaponNames__2[[#This Row],[Name]]&amp;","</f>
        <v>IT_WEA_BOW_12___,</v>
      </c>
      <c r="L49" t="str">
        <f>_xlfn.UNICHAR(34)&amp;VLOOKUP(G49,Prefix[],2)&amp;IF(G49&gt;19,"",IF(NOT(G49=0),J49&amp;REPT("_",16-LEN(VLOOKUP(G49,Prefix[],2)&amp;J49)),E49&amp;REPT("_",16-LEN(VLOOKUP(G49,Prefix[],2)&amp;E49))))&amp;_xlfn.UNICHAR(34)&amp;": "&amp;_xlfn.UNICHAR(34)&amp;H49&amp;_xlfn.UNICHAR(34)</f>
        <v>"IT_WEA_BOW_12___": "Bold Bow"</v>
      </c>
    </row>
    <row r="50" spans="2:12" x14ac:dyDescent="0.25">
      <c r="B50" t="s">
        <v>103</v>
      </c>
      <c r="E50" t="str">
        <f t="shared" si="0"/>
        <v>0x030</v>
      </c>
      <c r="F50">
        <v>13</v>
      </c>
      <c r="G50">
        <v>2</v>
      </c>
      <c r="H50" t="s">
        <v>647</v>
      </c>
      <c r="J50" s="1">
        <f t="shared" si="1"/>
        <v>13</v>
      </c>
      <c r="K50" t="str">
        <f>WeaponNames__2[[#This Row],[Name]]&amp;","</f>
        <v>IT_WEA_BOW_13___,</v>
      </c>
      <c r="L50" t="str">
        <f>_xlfn.UNICHAR(34)&amp;VLOOKUP(G50,Prefix[],2)&amp;IF(G50&gt;19,"",IF(NOT(G50=0),J50&amp;REPT("_",16-LEN(VLOOKUP(G50,Prefix[],2)&amp;J50)),E50&amp;REPT("_",16-LEN(VLOOKUP(G50,Prefix[],2)&amp;E50))))&amp;_xlfn.UNICHAR(34)&amp;": "&amp;_xlfn.UNICHAR(34)&amp;H50&amp;_xlfn.UNICHAR(34)</f>
        <v>"IT_WEA_BOW_13___": "Higo-yumi"</v>
      </c>
    </row>
    <row r="51" spans="2:12" x14ac:dyDescent="0.25">
      <c r="B51" t="s">
        <v>104</v>
      </c>
      <c r="E51" t="str">
        <f t="shared" si="0"/>
        <v>0x031</v>
      </c>
      <c r="F51">
        <v>14</v>
      </c>
      <c r="G51">
        <v>2</v>
      </c>
      <c r="H51" t="s">
        <v>648</v>
      </c>
      <c r="J51" s="1">
        <f t="shared" si="1"/>
        <v>14</v>
      </c>
      <c r="K51" t="str">
        <f>WeaponNames__2[[#This Row],[Name]]&amp;","</f>
        <v>IT_WEA_BOW_14___,</v>
      </c>
      <c r="L51" t="str">
        <f>_xlfn.UNICHAR(34)&amp;VLOOKUP(G51,Prefix[],2)&amp;IF(G51&gt;19,"",IF(NOT(G51=0),J51&amp;REPT("_",16-LEN(VLOOKUP(G51,Prefix[],2)&amp;J51)),E51&amp;REPT("_",16-LEN(VLOOKUP(G51,Prefix[],2)&amp;E51))))&amp;_xlfn.UNICHAR(34)&amp;": "&amp;_xlfn.UNICHAR(34)&amp;H51&amp;_xlfn.UNICHAR(34)</f>
        <v>"IT_WEA_BOW_14___": "Heavenly Windbow"</v>
      </c>
    </row>
    <row r="52" spans="2:12" x14ac:dyDescent="0.25">
      <c r="B52" t="s">
        <v>105</v>
      </c>
      <c r="E52" t="str">
        <f t="shared" si="0"/>
        <v>0x032</v>
      </c>
      <c r="F52">
        <v>15</v>
      </c>
      <c r="G52">
        <v>2</v>
      </c>
      <c r="H52" t="s">
        <v>649</v>
      </c>
      <c r="J52" s="1">
        <f t="shared" si="1"/>
        <v>15</v>
      </c>
      <c r="K52" t="str">
        <f>WeaponNames__2[[#This Row],[Name]]&amp;","</f>
        <v>IT_WEA_BOW_15___,</v>
      </c>
      <c r="L52" t="str">
        <f>_xlfn.UNICHAR(34)&amp;VLOOKUP(G52,Prefix[],2)&amp;IF(G52&gt;19,"",IF(NOT(G52=0),J52&amp;REPT("_",16-LEN(VLOOKUP(G52,Prefix[],2)&amp;J52)),E52&amp;REPT("_",16-LEN(VLOOKUP(G52,Prefix[],2)&amp;E52))))&amp;_xlfn.UNICHAR(34)&amp;": "&amp;_xlfn.UNICHAR(34)&amp;H52&amp;_xlfn.UNICHAR(34)</f>
        <v>"IT_WEA_BOW_15___": "Composite Bow"</v>
      </c>
    </row>
    <row r="53" spans="2:12" x14ac:dyDescent="0.25">
      <c r="B53" t="s">
        <v>106</v>
      </c>
      <c r="E53" t="str">
        <f t="shared" si="0"/>
        <v>0x033</v>
      </c>
      <c r="F53">
        <v>16</v>
      </c>
      <c r="G53">
        <v>2</v>
      </c>
      <c r="H53" t="s">
        <v>650</v>
      </c>
      <c r="J53" s="1">
        <f t="shared" si="1"/>
        <v>16</v>
      </c>
      <c r="K53" t="str">
        <f>WeaponNames__2[[#This Row],[Name]]&amp;","</f>
        <v>IT_WEA_BOW_16___,</v>
      </c>
      <c r="L53" t="str">
        <f>_xlfn.UNICHAR(34)&amp;VLOOKUP(G53,Prefix[],2)&amp;IF(G53&gt;19,"",IF(NOT(G53=0),J53&amp;REPT("_",16-LEN(VLOOKUP(G53,Prefix[],2)&amp;J53)),E53&amp;REPT("_",16-LEN(VLOOKUP(G53,Prefix[],2)&amp;E53))))&amp;_xlfn.UNICHAR(34)&amp;": "&amp;_xlfn.UNICHAR(34)&amp;H53&amp;_xlfn.UNICHAR(34)</f>
        <v>"IT_WEA_BOW_16___": "Magic Bow"</v>
      </c>
    </row>
    <row r="54" spans="2:12" x14ac:dyDescent="0.25">
      <c r="B54" t="s">
        <v>107</v>
      </c>
      <c r="E54" t="str">
        <f t="shared" si="0"/>
        <v>0x034</v>
      </c>
      <c r="F54">
        <v>17</v>
      </c>
      <c r="G54">
        <v>2</v>
      </c>
      <c r="H54" t="s">
        <v>651</v>
      </c>
      <c r="J54" s="1">
        <f t="shared" si="1"/>
        <v>17</v>
      </c>
      <c r="K54" t="str">
        <f>WeaponNames__2[[#This Row],[Name]]&amp;","</f>
        <v>IT_WEA_BOW_17___,</v>
      </c>
      <c r="L54" t="str">
        <f>_xlfn.UNICHAR(34)&amp;VLOOKUP(G54,Prefix[],2)&amp;IF(G54&gt;19,"",IF(NOT(G54=0),J54&amp;REPT("_",16-LEN(VLOOKUP(G54,Prefix[],2)&amp;J54)),E54&amp;REPT("_",16-LEN(VLOOKUP(G54,Prefix[],2)&amp;E54))))&amp;_xlfn.UNICHAR(34)&amp;": "&amp;_xlfn.UNICHAR(34)&amp;H54&amp;_xlfn.UNICHAR(34)</f>
        <v>"IT_WEA_BOW_17___": "Great Bow"</v>
      </c>
    </row>
    <row r="55" spans="2:12" x14ac:dyDescent="0.25">
      <c r="B55" t="s">
        <v>108</v>
      </c>
      <c r="E55" t="str">
        <f t="shared" si="0"/>
        <v>0x035</v>
      </c>
      <c r="F55">
        <v>18</v>
      </c>
      <c r="G55">
        <v>2</v>
      </c>
      <c r="H55" t="s">
        <v>652</v>
      </c>
      <c r="J55" s="1">
        <f t="shared" si="1"/>
        <v>18</v>
      </c>
      <c r="K55" t="str">
        <f>WeaponNames__2[[#This Row],[Name]]&amp;","</f>
        <v>IT_WEA_BOW_18___,</v>
      </c>
      <c r="L55" t="str">
        <f>_xlfn.UNICHAR(34)&amp;VLOOKUP(G55,Prefix[],2)&amp;IF(G55&gt;19,"",IF(NOT(G55=0),J55&amp;REPT("_",16-LEN(VLOOKUP(G55,Prefix[],2)&amp;J55)),E55&amp;REPT("_",16-LEN(VLOOKUP(G55,Prefix[],2)&amp;E55))))&amp;_xlfn.UNICHAR(34)&amp;": "&amp;_xlfn.UNICHAR(34)&amp;H55&amp;_xlfn.UNICHAR(34)</f>
        <v>"IT_WEA_BOW_18___": "Lightning Bow"</v>
      </c>
    </row>
    <row r="56" spans="2:12" x14ac:dyDescent="0.25">
      <c r="B56" t="s">
        <v>109</v>
      </c>
      <c r="E56" t="str">
        <f t="shared" si="0"/>
        <v>0x036</v>
      </c>
      <c r="F56">
        <v>19</v>
      </c>
      <c r="G56">
        <v>2</v>
      </c>
      <c r="H56" t="s">
        <v>653</v>
      </c>
      <c r="J56" s="1">
        <f t="shared" si="1"/>
        <v>19</v>
      </c>
      <c r="K56" t="str">
        <f>WeaponNames__2[[#This Row],[Name]]&amp;","</f>
        <v>IT_WEA_BOW_19___,</v>
      </c>
      <c r="L56" t="str">
        <f>_xlfn.UNICHAR(34)&amp;VLOOKUP(G56,Prefix[],2)&amp;IF(G56&gt;19,"",IF(NOT(G56=0),J56&amp;REPT("_",16-LEN(VLOOKUP(G56,Prefix[],2)&amp;J56)),E56&amp;REPT("_",16-LEN(VLOOKUP(G56,Prefix[],2)&amp;E56))))&amp;_xlfn.UNICHAR(34)&amp;": "&amp;_xlfn.UNICHAR(34)&amp;H56&amp;_xlfn.UNICHAR(34)</f>
        <v>"IT_WEA_BOW_19___": "Hero's Bow"</v>
      </c>
    </row>
    <row r="57" spans="2:12" x14ac:dyDescent="0.25">
      <c r="B57" t="s">
        <v>110</v>
      </c>
      <c r="E57" t="str">
        <f t="shared" si="0"/>
        <v>0x037</v>
      </c>
      <c r="F57">
        <v>20</v>
      </c>
      <c r="G57">
        <v>2</v>
      </c>
      <c r="H57" t="s">
        <v>654</v>
      </c>
      <c r="J57" s="1">
        <f t="shared" si="1"/>
        <v>20</v>
      </c>
      <c r="K57" t="str">
        <f>WeaponNames__2[[#This Row],[Name]]&amp;","</f>
        <v>IT_WEA_BOW_20___,</v>
      </c>
      <c r="L57" t="str">
        <f>_xlfn.UNICHAR(34)&amp;VLOOKUP(G57,Prefix[],2)&amp;IF(G57&gt;19,"",IF(NOT(G57=0),J57&amp;REPT("_",16-LEN(VLOOKUP(G57,Prefix[],2)&amp;J57)),E57&amp;REPT("_",16-LEN(VLOOKUP(G57,Prefix[],2)&amp;E57))))&amp;_xlfn.UNICHAR(34)&amp;": "&amp;_xlfn.UNICHAR(34)&amp;H57&amp;_xlfn.UNICHAR(34)</f>
        <v>"IT_WEA_BOW_20___": "Bow of Serenity"</v>
      </c>
    </row>
    <row r="58" spans="2:12" x14ac:dyDescent="0.25">
      <c r="B58" t="s">
        <v>111</v>
      </c>
      <c r="E58" t="str">
        <f t="shared" si="0"/>
        <v>0x038</v>
      </c>
      <c r="F58">
        <v>21</v>
      </c>
      <c r="G58">
        <v>2</v>
      </c>
      <c r="H58" t="s">
        <v>655</v>
      </c>
      <c r="J58" s="1">
        <f t="shared" si="1"/>
        <v>21</v>
      </c>
      <c r="K58" t="str">
        <f>WeaponNames__2[[#This Row],[Name]]&amp;","</f>
        <v>IT_WEA_BOW_21___,</v>
      </c>
      <c r="L58" t="str">
        <f>_xlfn.UNICHAR(34)&amp;VLOOKUP(G58,Prefix[],2)&amp;IF(G58&gt;19,"",IF(NOT(G58=0),J58&amp;REPT("_",16-LEN(VLOOKUP(G58,Prefix[],2)&amp;J58)),E58&amp;REPT("_",16-LEN(VLOOKUP(G58,Prefix[],2)&amp;E58))))&amp;_xlfn.UNICHAR(34)&amp;": "&amp;_xlfn.UNICHAR(34)&amp;H58&amp;_xlfn.UNICHAR(34)</f>
        <v>"IT_WEA_BOW_21___": "Yoichi's Bow"</v>
      </c>
    </row>
    <row r="59" spans="2:12" x14ac:dyDescent="0.25">
      <c r="B59" t="s">
        <v>112</v>
      </c>
      <c r="E59" t="str">
        <f t="shared" si="0"/>
        <v>0x039</v>
      </c>
      <c r="F59">
        <v>22</v>
      </c>
      <c r="G59">
        <v>2</v>
      </c>
      <c r="H59" t="s">
        <v>656</v>
      </c>
      <c r="J59" s="1">
        <f t="shared" si="1"/>
        <v>22</v>
      </c>
      <c r="K59" t="str">
        <f>WeaponNames__2[[#This Row],[Name]]&amp;","</f>
        <v>IT_WEA_BOW_22___,</v>
      </c>
      <c r="L59" t="str">
        <f>_xlfn.UNICHAR(34)&amp;VLOOKUP(G59,Prefix[],2)&amp;IF(G59&gt;19,"",IF(NOT(G59=0),J59&amp;REPT("_",16-LEN(VLOOKUP(G59,Prefix[],2)&amp;J59)),E59&amp;REPT("_",16-LEN(VLOOKUP(G59,Prefix[],2)&amp;E59))))&amp;_xlfn.UNICHAR(34)&amp;": "&amp;_xlfn.UNICHAR(34)&amp;H59&amp;_xlfn.UNICHAR(34)</f>
        <v>"IT_WEA_BOW_22___": "Dhanush"</v>
      </c>
    </row>
    <row r="60" spans="2:12" x14ac:dyDescent="0.25">
      <c r="B60" t="s">
        <v>113</v>
      </c>
      <c r="E60" t="str">
        <f t="shared" si="0"/>
        <v>0x03A</v>
      </c>
      <c r="F60">
        <v>23</v>
      </c>
      <c r="G60">
        <v>2</v>
      </c>
      <c r="H60" t="s">
        <v>657</v>
      </c>
      <c r="J60" s="1">
        <f t="shared" si="1"/>
        <v>23</v>
      </c>
      <c r="K60" t="str">
        <f>WeaponNames__2[[#This Row],[Name]]&amp;","</f>
        <v>IT_WEA_BOW_23___,</v>
      </c>
      <c r="L60" t="str">
        <f>_xlfn.UNICHAR(34)&amp;VLOOKUP(G60,Prefix[],2)&amp;IF(G60&gt;19,"",IF(NOT(G60=0),J60&amp;REPT("_",16-LEN(VLOOKUP(G60,Prefix[],2)&amp;J60)),E60&amp;REPT("_",16-LEN(VLOOKUP(G60,Prefix[],2)&amp;E60))))&amp;_xlfn.UNICHAR(34)&amp;": "&amp;_xlfn.UNICHAR(34)&amp;H60&amp;_xlfn.UNICHAR(34)</f>
        <v>"IT_WEA_BOW_23___": "Maki's Resolve"</v>
      </c>
    </row>
    <row r="61" spans="2:12" x14ac:dyDescent="0.25">
      <c r="B61" t="s">
        <v>114</v>
      </c>
      <c r="E61" t="str">
        <f t="shared" si="0"/>
        <v>0x03B</v>
      </c>
      <c r="F61">
        <v>24</v>
      </c>
      <c r="G61">
        <v>2</v>
      </c>
      <c r="H61" t="s">
        <v>658</v>
      </c>
      <c r="J61" s="1">
        <f t="shared" si="1"/>
        <v>24</v>
      </c>
      <c r="K61" t="str">
        <f>WeaponNames__2[[#This Row],[Name]]&amp;","</f>
        <v>IT_WEA_BOW_24___,</v>
      </c>
      <c r="L61" t="str">
        <f>_xlfn.UNICHAR(34)&amp;VLOOKUP(G61,Prefix[],2)&amp;IF(G61&gt;19,"",IF(NOT(G61=0),J61&amp;REPT("_",16-LEN(VLOOKUP(G61,Prefix[],2)&amp;J61)),E61&amp;REPT("_",16-LEN(VLOOKUP(G61,Prefix[],2)&amp;E61))))&amp;_xlfn.UNICHAR(34)&amp;": "&amp;_xlfn.UNICHAR(34)&amp;H61&amp;_xlfn.UNICHAR(34)</f>
        <v>"IT_WEA_BOW_24___": "Sarnga"</v>
      </c>
    </row>
    <row r="62" spans="2:12" x14ac:dyDescent="0.25">
      <c r="B62" t="s">
        <v>115</v>
      </c>
      <c r="E62" t="str">
        <f t="shared" si="0"/>
        <v>0x03C</v>
      </c>
      <c r="F62">
        <v>25</v>
      </c>
      <c r="G62">
        <v>2</v>
      </c>
      <c r="H62" t="s">
        <v>659</v>
      </c>
      <c r="J62" s="1">
        <f t="shared" si="1"/>
        <v>25</v>
      </c>
      <c r="K62" t="str">
        <f>WeaponNames__2[[#This Row],[Name]]&amp;","</f>
        <v>IT_WEA_BOW_25___,</v>
      </c>
      <c r="L62" t="str">
        <f>_xlfn.UNICHAR(34)&amp;VLOOKUP(G62,Prefix[],2)&amp;IF(G62&gt;19,"",IF(NOT(G62=0),J62&amp;REPT("_",16-LEN(VLOOKUP(G62,Prefix[],2)&amp;J62)),E62&amp;REPT("_",16-LEN(VLOOKUP(G62,Prefix[],2)&amp;E62))))&amp;_xlfn.UNICHAR(34)&amp;": "&amp;_xlfn.UNICHAR(34)&amp;H62&amp;_xlfn.UNICHAR(34)</f>
        <v>"IT_WEA_BOW_25___": "Quintessence Bow"</v>
      </c>
    </row>
    <row r="63" spans="2:12" x14ac:dyDescent="0.25">
      <c r="B63" t="s">
        <v>116</v>
      </c>
      <c r="E63" t="str">
        <f t="shared" si="0"/>
        <v>0x03D</v>
      </c>
      <c r="F63">
        <v>26</v>
      </c>
      <c r="G63">
        <v>2</v>
      </c>
      <c r="H63" t="s">
        <v>660</v>
      </c>
      <c r="J63" s="1">
        <f t="shared" si="1"/>
        <v>26</v>
      </c>
      <c r="K63" t="str">
        <f>WeaponNames__2[[#This Row],[Name]]&amp;","</f>
        <v>IT_WEA_BOW_26___,</v>
      </c>
      <c r="L63" t="str">
        <f>_xlfn.UNICHAR(34)&amp;VLOOKUP(G63,Prefix[],2)&amp;IF(G63&gt;19,"",IF(NOT(G63=0),J63&amp;REPT("_",16-LEN(VLOOKUP(G63,Prefix[],2)&amp;J63)),E63&amp;REPT("_",16-LEN(VLOOKUP(G63,Prefix[],2)&amp;E63))))&amp;_xlfn.UNICHAR(34)&amp;": "&amp;_xlfn.UNICHAR(34)&amp;H63&amp;_xlfn.UNICHAR(34)</f>
        <v>"IT_WEA_BOW_26___": "Source Yumi"</v>
      </c>
    </row>
    <row r="64" spans="2:12" x14ac:dyDescent="0.25">
      <c r="B64" t="s">
        <v>83</v>
      </c>
      <c r="E64" t="str">
        <f t="shared" si="0"/>
        <v>0x03E</v>
      </c>
      <c r="F64">
        <v>27</v>
      </c>
      <c r="G64">
        <v>2</v>
      </c>
      <c r="H64" t="s">
        <v>629</v>
      </c>
      <c r="J64" s="1">
        <f t="shared" si="1"/>
        <v>27</v>
      </c>
      <c r="K64" t="str">
        <f>WeaponNames__2[[#This Row],[Name]]&amp;","</f>
        <v>IT_WEA_BOW_27___,</v>
      </c>
      <c r="L64" t="str">
        <f>_xlfn.UNICHAR(34)&amp;VLOOKUP(G64,Prefix[],2)&amp;IF(G64&gt;19,"",IF(NOT(G64=0),J64&amp;REPT("_",16-LEN(VLOOKUP(G64,Prefix[],2)&amp;J64)),E64&amp;REPT("_",16-LEN(VLOOKUP(G64,Prefix[],2)&amp;E64))))&amp;_xlfn.UNICHAR(34)&amp;": "&amp;_xlfn.UNICHAR(34)&amp;H64&amp;_xlfn.UNICHAR(34)</f>
        <v>"IT_WEA_BOW_27___": "Unused"</v>
      </c>
    </row>
    <row r="65" spans="2:12" x14ac:dyDescent="0.25">
      <c r="B65" t="s">
        <v>83</v>
      </c>
      <c r="E65" t="str">
        <f t="shared" si="0"/>
        <v>0x03F</v>
      </c>
      <c r="F65">
        <v>28</v>
      </c>
      <c r="G65">
        <v>2</v>
      </c>
      <c r="H65" t="s">
        <v>629</v>
      </c>
      <c r="J65" s="1">
        <f t="shared" si="1"/>
        <v>28</v>
      </c>
      <c r="K65" t="str">
        <f>WeaponNames__2[[#This Row],[Name]]&amp;","</f>
        <v>IT_WEA_BOW_28___,</v>
      </c>
      <c r="L65" t="str">
        <f>_xlfn.UNICHAR(34)&amp;VLOOKUP(G65,Prefix[],2)&amp;IF(G65&gt;19,"",IF(NOT(G65=0),J65&amp;REPT("_",16-LEN(VLOOKUP(G65,Prefix[],2)&amp;J65)),E65&amp;REPT("_",16-LEN(VLOOKUP(G65,Prefix[],2)&amp;E65))))&amp;_xlfn.UNICHAR(34)&amp;": "&amp;_xlfn.UNICHAR(34)&amp;H65&amp;_xlfn.UNICHAR(34)</f>
        <v>"IT_WEA_BOW_28___": "Unused"</v>
      </c>
    </row>
    <row r="66" spans="2:12" x14ac:dyDescent="0.25">
      <c r="B66" t="s">
        <v>117</v>
      </c>
      <c r="E66" t="str">
        <f t="shared" si="0"/>
        <v>0x040</v>
      </c>
      <c r="F66">
        <v>29</v>
      </c>
      <c r="G66">
        <v>2</v>
      </c>
      <c r="H66" t="s">
        <v>661</v>
      </c>
      <c r="J66" s="1">
        <f t="shared" si="1"/>
        <v>29</v>
      </c>
      <c r="K66" t="str">
        <f>WeaponNames__2[[#This Row],[Name]]&amp;","</f>
        <v>IT_WEA_BOW_29___,</v>
      </c>
      <c r="L66" t="str">
        <f>_xlfn.UNICHAR(34)&amp;VLOOKUP(G66,Prefix[],2)&amp;IF(G66&gt;19,"",IF(NOT(G66=0),J66&amp;REPT("_",16-LEN(VLOOKUP(G66,Prefix[],2)&amp;J66)),E66&amp;REPT("_",16-LEN(VLOOKUP(G66,Prefix[],2)&amp;E66))))&amp;_xlfn.UNICHAR(34)&amp;": "&amp;_xlfn.UNICHAR(34)&amp;H66&amp;_xlfn.UNICHAR(34)</f>
        <v>"IT_WEA_BOW_29___": "Dreadnought"</v>
      </c>
    </row>
    <row r="67" spans="2:12" x14ac:dyDescent="0.25">
      <c r="B67" t="s">
        <v>118</v>
      </c>
      <c r="E67" t="str">
        <f t="shared" si="0"/>
        <v>0x041</v>
      </c>
      <c r="F67">
        <v>30</v>
      </c>
      <c r="G67">
        <v>2</v>
      </c>
      <c r="H67" t="s">
        <v>662</v>
      </c>
      <c r="J67" s="1">
        <f t="shared" si="1"/>
        <v>30</v>
      </c>
      <c r="K67" t="str">
        <f>WeaponNames__2[[#This Row],[Name]]&amp;","</f>
        <v>IT_WEA_BOW_30___,</v>
      </c>
      <c r="L67" t="str">
        <f>_xlfn.UNICHAR(34)&amp;VLOOKUP(G67,Prefix[],2)&amp;IF(G67&gt;19,"",IF(NOT(G67=0),J67&amp;REPT("_",16-LEN(VLOOKUP(G67,Prefix[],2)&amp;J67)),E67&amp;REPT("_",16-LEN(VLOOKUP(G67,Prefix[],2)&amp;E67))))&amp;_xlfn.UNICHAR(34)&amp;": "&amp;_xlfn.UNICHAR(34)&amp;H67&amp;_xlfn.UNICHAR(34)</f>
        <v>"IT_WEA_BOW_30___": "Kishin Bow"</v>
      </c>
    </row>
    <row r="68" spans="2:12" x14ac:dyDescent="0.25">
      <c r="B68" t="s">
        <v>119</v>
      </c>
      <c r="E68" t="str">
        <f t="shared" ref="E68:E131" si="2">"0x"&amp;DEC2HEX(ROW(H68)-2,3)</f>
        <v>0x042</v>
      </c>
      <c r="F68">
        <v>31</v>
      </c>
      <c r="G68">
        <v>2</v>
      </c>
      <c r="H68" t="s">
        <v>663</v>
      </c>
      <c r="J68" s="1">
        <f t="shared" ref="J68:J131" si="3">IF(LEN(F68)=1,"0"&amp;F68,F68)</f>
        <v>31</v>
      </c>
      <c r="K68" t="str">
        <f>WeaponNames__2[[#This Row],[Name]]&amp;","</f>
        <v>IT_WEA_BOW_31___,</v>
      </c>
      <c r="L68" t="str">
        <f>_xlfn.UNICHAR(34)&amp;VLOOKUP(G68,Prefix[],2)&amp;IF(G68&gt;19,"",IF(NOT(G68=0),J68&amp;REPT("_",16-LEN(VLOOKUP(G68,Prefix[],2)&amp;J68)),E68&amp;REPT("_",16-LEN(VLOOKUP(G68,Prefix[],2)&amp;E68))))&amp;_xlfn.UNICHAR(34)&amp;": "&amp;_xlfn.UNICHAR(34)&amp;H68&amp;_xlfn.UNICHAR(34)</f>
        <v>"IT_WEA_BOW_31___": "Circe's Bow"</v>
      </c>
    </row>
    <row r="69" spans="2:12" x14ac:dyDescent="0.25">
      <c r="B69" t="s">
        <v>120</v>
      </c>
      <c r="E69" t="str">
        <f t="shared" si="2"/>
        <v>0x043</v>
      </c>
      <c r="F69">
        <v>32</v>
      </c>
      <c r="G69">
        <v>2</v>
      </c>
      <c r="H69" t="s">
        <v>664</v>
      </c>
      <c r="J69" s="1">
        <f t="shared" si="3"/>
        <v>32</v>
      </c>
      <c r="K69" t="str">
        <f>WeaponNames__2[[#This Row],[Name]]&amp;","</f>
        <v>IT_WEA_BOW_32___,</v>
      </c>
      <c r="L69" t="str">
        <f>_xlfn.UNICHAR(34)&amp;VLOOKUP(G69,Prefix[],2)&amp;IF(G69&gt;19,"",IF(NOT(G69=0),J69&amp;REPT("_",16-LEN(VLOOKUP(G69,Prefix[],2)&amp;J69)),E69&amp;REPT("_",16-LEN(VLOOKUP(G69,Prefix[],2)&amp;E69))))&amp;_xlfn.UNICHAR(34)&amp;": "&amp;_xlfn.UNICHAR(34)&amp;H69&amp;_xlfn.UNICHAR(34)</f>
        <v>"IT_WEA_BOW_32___": "Whirlwind Bow"</v>
      </c>
    </row>
    <row r="70" spans="2:12" x14ac:dyDescent="0.25">
      <c r="B70" t="s">
        <v>121</v>
      </c>
      <c r="E70" t="str">
        <f t="shared" si="2"/>
        <v>0x044</v>
      </c>
      <c r="F70">
        <v>33</v>
      </c>
      <c r="G70">
        <v>2</v>
      </c>
      <c r="H70" t="s">
        <v>665</v>
      </c>
      <c r="J70" s="1">
        <f t="shared" si="3"/>
        <v>33</v>
      </c>
      <c r="K70" t="str">
        <f>WeaponNames__2[[#This Row],[Name]]&amp;","</f>
        <v>IT_WEA_BOW_33___,</v>
      </c>
      <c r="L70" t="str">
        <f>_xlfn.UNICHAR(34)&amp;VLOOKUP(G70,Prefix[],2)&amp;IF(G70&gt;19,"",IF(NOT(G70=0),J70&amp;REPT("_",16-LEN(VLOOKUP(G70,Prefix[],2)&amp;J70)),E70&amp;REPT("_",16-LEN(VLOOKUP(G70,Prefix[],2)&amp;E70))))&amp;_xlfn.UNICHAR(34)&amp;": "&amp;_xlfn.UNICHAR(34)&amp;H70&amp;_xlfn.UNICHAR(34)</f>
        <v>"IT_WEA_BOW_33___": "Gale Bow"</v>
      </c>
    </row>
    <row r="71" spans="2:12" x14ac:dyDescent="0.25">
      <c r="B71" t="s">
        <v>83</v>
      </c>
      <c r="E71" t="str">
        <f t="shared" si="2"/>
        <v>0x045</v>
      </c>
      <c r="F71">
        <v>34</v>
      </c>
      <c r="G71">
        <v>2</v>
      </c>
      <c r="H71" t="s">
        <v>629</v>
      </c>
      <c r="J71" s="1">
        <f t="shared" si="3"/>
        <v>34</v>
      </c>
      <c r="K71" t="str">
        <f>WeaponNames__2[[#This Row],[Name]]&amp;","</f>
        <v>IT_WEA_BOW_34___,</v>
      </c>
      <c r="L71" t="str">
        <f>_xlfn.UNICHAR(34)&amp;VLOOKUP(G71,Prefix[],2)&amp;IF(G71&gt;19,"",IF(NOT(G71=0),J71&amp;REPT("_",16-LEN(VLOOKUP(G71,Prefix[],2)&amp;J71)),E71&amp;REPT("_",16-LEN(VLOOKUP(G71,Prefix[],2)&amp;E71))))&amp;_xlfn.UNICHAR(34)&amp;": "&amp;_xlfn.UNICHAR(34)&amp;H71&amp;_xlfn.UNICHAR(34)</f>
        <v>"IT_WEA_BOW_34___": "Unused"</v>
      </c>
    </row>
    <row r="72" spans="2:12" x14ac:dyDescent="0.25">
      <c r="B72" t="s">
        <v>122</v>
      </c>
      <c r="E72" t="str">
        <f t="shared" si="2"/>
        <v>0x046</v>
      </c>
      <c r="F72">
        <v>35</v>
      </c>
      <c r="G72">
        <v>2</v>
      </c>
      <c r="H72" t="s">
        <v>666</v>
      </c>
      <c r="J72" s="1">
        <f t="shared" si="3"/>
        <v>35</v>
      </c>
      <c r="K72" t="str">
        <f>WeaponNames__2[[#This Row],[Name]]&amp;","</f>
        <v>IT_WEA_BOW_35___,</v>
      </c>
      <c r="L72" t="str">
        <f>_xlfn.UNICHAR(34)&amp;VLOOKUP(G72,Prefix[],2)&amp;IF(G72&gt;19,"",IF(NOT(G72=0),J72&amp;REPT("_",16-LEN(VLOOKUP(G72,Prefix[],2)&amp;J72)),E72&amp;REPT("_",16-LEN(VLOOKUP(G72,Prefix[],2)&amp;E72))))&amp;_xlfn.UNICHAR(34)&amp;": "&amp;_xlfn.UNICHAR(34)&amp;H72&amp;_xlfn.UNICHAR(34)</f>
        <v>"IT_WEA_BOW_35___": "Calamity Bow"</v>
      </c>
    </row>
    <row r="73" spans="2:12" x14ac:dyDescent="0.25">
      <c r="B73" t="s">
        <v>123</v>
      </c>
      <c r="E73" t="str">
        <f t="shared" si="2"/>
        <v>0x047</v>
      </c>
      <c r="F73">
        <v>1</v>
      </c>
      <c r="G73">
        <v>3</v>
      </c>
      <c r="H73" t="s">
        <v>667</v>
      </c>
      <c r="J73" s="1" t="str">
        <f t="shared" si="3"/>
        <v>01</v>
      </c>
      <c r="K73" t="str">
        <f>WeaponNames__2[[#This Row],[Name]]&amp;","</f>
        <v>IT_WEA_LSOWRD_01,</v>
      </c>
      <c r="L73" t="str">
        <f>_xlfn.UNICHAR(34)&amp;VLOOKUP(G73,Prefix[],2)&amp;IF(G73&gt;19,"",IF(NOT(G73=0),J73&amp;REPT("_",16-LEN(VLOOKUP(G73,Prefix[],2)&amp;J73)),E73&amp;REPT("_",16-LEN(VLOOKUP(G73,Prefix[],2)&amp;E73))))&amp;_xlfn.UNICHAR(34)&amp;": "&amp;_xlfn.UNICHAR(34)&amp;H73&amp;_xlfn.UNICHAR(34)</f>
        <v>"IT_WEA_LSOWRD_01": "Imitation Katana"</v>
      </c>
    </row>
    <row r="74" spans="2:12" x14ac:dyDescent="0.25">
      <c r="B74" t="s">
        <v>124</v>
      </c>
      <c r="E74" t="str">
        <f t="shared" si="2"/>
        <v>0x048</v>
      </c>
      <c r="F74">
        <v>2</v>
      </c>
      <c r="G74">
        <v>3</v>
      </c>
      <c r="H74" t="s">
        <v>668</v>
      </c>
      <c r="J74" s="1" t="str">
        <f t="shared" si="3"/>
        <v>02</v>
      </c>
      <c r="K74" t="str">
        <f>WeaponNames__2[[#This Row],[Name]]&amp;","</f>
        <v>IT_WEA_LSOWRD_02,</v>
      </c>
      <c r="L74" t="str">
        <f>_xlfn.UNICHAR(34)&amp;VLOOKUP(G74,Prefix[],2)&amp;IF(G74&gt;19,"",IF(NOT(G74=0),J74&amp;REPT("_",16-LEN(VLOOKUP(G74,Prefix[],2)&amp;J74)),E74&amp;REPT("_",16-LEN(VLOOKUP(G74,Prefix[],2)&amp;E74))))&amp;_xlfn.UNICHAR(34)&amp;": "&amp;_xlfn.UNICHAR(34)&amp;H74&amp;_xlfn.UNICHAR(34)</f>
        <v>"IT_WEA_LSOWRD_02": "Bastard Sword"</v>
      </c>
    </row>
    <row r="75" spans="2:12" x14ac:dyDescent="0.25">
      <c r="B75" t="s">
        <v>125</v>
      </c>
      <c r="E75" t="str">
        <f t="shared" si="2"/>
        <v>0x049</v>
      </c>
      <c r="F75">
        <v>3</v>
      </c>
      <c r="G75">
        <v>3</v>
      </c>
      <c r="H75" t="s">
        <v>669</v>
      </c>
      <c r="J75" s="1" t="str">
        <f t="shared" si="3"/>
        <v>03</v>
      </c>
      <c r="K75" t="str">
        <f>WeaponNames__2[[#This Row],[Name]]&amp;","</f>
        <v>IT_WEA_LSOWRD_03,</v>
      </c>
      <c r="L75" t="str">
        <f>_xlfn.UNICHAR(34)&amp;VLOOKUP(G75,Prefix[],2)&amp;IF(G75&gt;19,"",IF(NOT(G75=0),J75&amp;REPT("_",16-LEN(VLOOKUP(G75,Prefix[],2)&amp;J75)),E75&amp;REPT("_",16-LEN(VLOOKUP(G75,Prefix[],2)&amp;E75))))&amp;_xlfn.UNICHAR(34)&amp;": "&amp;_xlfn.UNICHAR(34)&amp;H75&amp;_xlfn.UNICHAR(34)</f>
        <v>"IT_WEA_LSOWRD_03": "Kishido Blade"</v>
      </c>
    </row>
    <row r="76" spans="2:12" x14ac:dyDescent="0.25">
      <c r="B76" t="s">
        <v>126</v>
      </c>
      <c r="E76" t="str">
        <f t="shared" si="2"/>
        <v>0x04A</v>
      </c>
      <c r="F76">
        <v>4</v>
      </c>
      <c r="G76">
        <v>3</v>
      </c>
      <c r="H76" t="s">
        <v>670</v>
      </c>
      <c r="J76" s="1" t="str">
        <f t="shared" si="3"/>
        <v>04</v>
      </c>
      <c r="K76" t="str">
        <f>WeaponNames__2[[#This Row],[Name]]&amp;","</f>
        <v>IT_WEA_LSOWRD_04,</v>
      </c>
      <c r="L76" t="str">
        <f>_xlfn.UNICHAR(34)&amp;VLOOKUP(G76,Prefix[],2)&amp;IF(G76&gt;19,"",IF(NOT(G76=0),J76&amp;REPT("_",16-LEN(VLOOKUP(G76,Prefix[],2)&amp;J76)),E76&amp;REPT("_",16-LEN(VLOOKUP(G76,Prefix[],2)&amp;E76))))&amp;_xlfn.UNICHAR(34)&amp;": "&amp;_xlfn.UNICHAR(34)&amp;H76&amp;_xlfn.UNICHAR(34)</f>
        <v>"IT_WEA_LSOWRD_04": "Great Sword"</v>
      </c>
    </row>
    <row r="77" spans="2:12" x14ac:dyDescent="0.25">
      <c r="B77" t="s">
        <v>127</v>
      </c>
      <c r="E77" t="str">
        <f t="shared" si="2"/>
        <v>0x04B</v>
      </c>
      <c r="F77">
        <v>5</v>
      </c>
      <c r="G77">
        <v>3</v>
      </c>
      <c r="H77" t="s">
        <v>671</v>
      </c>
      <c r="J77" s="1" t="str">
        <f t="shared" si="3"/>
        <v>05</v>
      </c>
      <c r="K77" t="str">
        <f>WeaponNames__2[[#This Row],[Name]]&amp;","</f>
        <v>IT_WEA_LSOWRD_05,</v>
      </c>
      <c r="L77" t="str">
        <f>_xlfn.UNICHAR(34)&amp;VLOOKUP(G77,Prefix[],2)&amp;IF(G77&gt;19,"",IF(NOT(G77=0),J77&amp;REPT("_",16-LEN(VLOOKUP(G77,Prefix[],2)&amp;J77)),E77&amp;REPT("_",16-LEN(VLOOKUP(G77,Prefix[],2)&amp;E77))))&amp;_xlfn.UNICHAR(34)&amp;": "&amp;_xlfn.UNICHAR(34)&amp;H77&amp;_xlfn.UNICHAR(34)</f>
        <v>"IT_WEA_LSOWRD_05": "Raikou"</v>
      </c>
    </row>
    <row r="78" spans="2:12" x14ac:dyDescent="0.25">
      <c r="B78" t="s">
        <v>128</v>
      </c>
      <c r="E78" t="str">
        <f t="shared" si="2"/>
        <v>0x04C</v>
      </c>
      <c r="F78">
        <v>6</v>
      </c>
      <c r="G78">
        <v>3</v>
      </c>
      <c r="H78" t="s">
        <v>672</v>
      </c>
      <c r="J78" s="1" t="str">
        <f t="shared" si="3"/>
        <v>06</v>
      </c>
      <c r="K78" t="str">
        <f>WeaponNames__2[[#This Row],[Name]]&amp;","</f>
        <v>IT_WEA_LSOWRD_06,</v>
      </c>
      <c r="L78" t="str">
        <f>_xlfn.UNICHAR(34)&amp;VLOOKUP(G78,Prefix[],2)&amp;IF(G78&gt;19,"",IF(NOT(G78=0),J78&amp;REPT("_",16-LEN(VLOOKUP(G78,Prefix[],2)&amp;J78)),E78&amp;REPT("_",16-LEN(VLOOKUP(G78,Prefix[],2)&amp;E78))))&amp;_xlfn.UNICHAR(34)&amp;": "&amp;_xlfn.UNICHAR(34)&amp;H78&amp;_xlfn.UNICHAR(34)</f>
        <v>"IT_WEA_LSOWRD_06": "Two-Handed Sword"</v>
      </c>
    </row>
    <row r="79" spans="2:12" x14ac:dyDescent="0.25">
      <c r="B79" t="s">
        <v>129</v>
      </c>
      <c r="E79" t="str">
        <f t="shared" si="2"/>
        <v>0x04D</v>
      </c>
      <c r="F79">
        <v>7</v>
      </c>
      <c r="G79">
        <v>3</v>
      </c>
      <c r="H79" t="s">
        <v>673</v>
      </c>
      <c r="J79" s="1" t="str">
        <f t="shared" si="3"/>
        <v>07</v>
      </c>
      <c r="K79" t="str">
        <f>WeaponNames__2[[#This Row],[Name]]&amp;","</f>
        <v>IT_WEA_LSOWRD_07,</v>
      </c>
      <c r="L79" t="str">
        <f>_xlfn.UNICHAR(34)&amp;VLOOKUP(G79,Prefix[],2)&amp;IF(G79&gt;19,"",IF(NOT(G79=0),J79&amp;REPT("_",16-LEN(VLOOKUP(G79,Prefix[],2)&amp;J79)),E79&amp;REPT("_",16-LEN(VLOOKUP(G79,Prefix[],2)&amp;E79))))&amp;_xlfn.UNICHAR(34)&amp;": "&amp;_xlfn.UNICHAR(34)&amp;H79&amp;_xlfn.UNICHAR(34)</f>
        <v>"IT_WEA_LSOWRD_07": "All-Purpose Katana"</v>
      </c>
    </row>
    <row r="80" spans="2:12" x14ac:dyDescent="0.25">
      <c r="B80" t="s">
        <v>83</v>
      </c>
      <c r="E80" t="str">
        <f t="shared" si="2"/>
        <v>0x04E</v>
      </c>
      <c r="F80">
        <v>8</v>
      </c>
      <c r="G80">
        <v>3</v>
      </c>
      <c r="H80" t="s">
        <v>629</v>
      </c>
      <c r="J80" s="1" t="str">
        <f t="shared" si="3"/>
        <v>08</v>
      </c>
      <c r="K80" t="str">
        <f>WeaponNames__2[[#This Row],[Name]]&amp;","</f>
        <v>IT_WEA_LSOWRD_08,</v>
      </c>
      <c r="L80" t="str">
        <f>_xlfn.UNICHAR(34)&amp;VLOOKUP(G80,Prefix[],2)&amp;IF(G80&gt;19,"",IF(NOT(G80=0),J80&amp;REPT("_",16-LEN(VLOOKUP(G80,Prefix[],2)&amp;J80)),E80&amp;REPT("_",16-LEN(VLOOKUP(G80,Prefix[],2)&amp;E80))))&amp;_xlfn.UNICHAR(34)&amp;": "&amp;_xlfn.UNICHAR(34)&amp;H80&amp;_xlfn.UNICHAR(34)</f>
        <v>"IT_WEA_LSOWRD_08": "Unused"</v>
      </c>
    </row>
    <row r="81" spans="2:12" x14ac:dyDescent="0.25">
      <c r="B81" t="s">
        <v>130</v>
      </c>
      <c r="E81" t="str">
        <f t="shared" si="2"/>
        <v>0x04F</v>
      </c>
      <c r="F81">
        <v>9</v>
      </c>
      <c r="G81">
        <v>3</v>
      </c>
      <c r="H81" t="s">
        <v>674</v>
      </c>
      <c r="J81" s="1" t="str">
        <f t="shared" si="3"/>
        <v>09</v>
      </c>
      <c r="K81" t="str">
        <f>WeaponNames__2[[#This Row],[Name]]&amp;","</f>
        <v>IT_WEA_LSOWRD_09,</v>
      </c>
      <c r="L81" t="str">
        <f>_xlfn.UNICHAR(34)&amp;VLOOKUP(G81,Prefix[],2)&amp;IF(G81&gt;19,"",IF(NOT(G81=0),J81&amp;REPT("_",16-LEN(VLOOKUP(G81,Prefix[],2)&amp;J81)),E81&amp;REPT("_",16-LEN(VLOOKUP(G81,Prefix[],2)&amp;E81))))&amp;_xlfn.UNICHAR(34)&amp;": "&amp;_xlfn.UNICHAR(34)&amp;H81&amp;_xlfn.UNICHAR(34)</f>
        <v>"IT_WEA_LSOWRD_09": "Spiked Bat"</v>
      </c>
    </row>
    <row r="82" spans="2:12" x14ac:dyDescent="0.25">
      <c r="B82" t="s">
        <v>131</v>
      </c>
      <c r="E82" t="str">
        <f t="shared" si="2"/>
        <v>0x050</v>
      </c>
      <c r="F82">
        <v>10</v>
      </c>
      <c r="G82">
        <v>3</v>
      </c>
      <c r="H82" t="s">
        <v>675</v>
      </c>
      <c r="J82" s="1">
        <f t="shared" si="3"/>
        <v>10</v>
      </c>
      <c r="K82" t="str">
        <f>WeaponNames__2[[#This Row],[Name]]&amp;","</f>
        <v>IT_WEA_LSOWRD_10,</v>
      </c>
      <c r="L82" t="str">
        <f>_xlfn.UNICHAR(34)&amp;VLOOKUP(G82,Prefix[],2)&amp;IF(G82&gt;19,"",IF(NOT(G82=0),J82&amp;REPT("_",16-LEN(VLOOKUP(G82,Prefix[],2)&amp;J82)),E82&amp;REPT("_",16-LEN(VLOOKUP(G82,Prefix[],2)&amp;E82))))&amp;_xlfn.UNICHAR(34)&amp;": "&amp;_xlfn.UNICHAR(34)&amp;H82&amp;_xlfn.UNICHAR(34)</f>
        <v>"IT_WEA_LSOWRD_10": "Zanbatou"</v>
      </c>
    </row>
    <row r="83" spans="2:12" x14ac:dyDescent="0.25">
      <c r="B83" t="s">
        <v>132</v>
      </c>
      <c r="E83" t="str">
        <f t="shared" si="2"/>
        <v>0x051</v>
      </c>
      <c r="F83">
        <v>11</v>
      </c>
      <c r="G83">
        <v>3</v>
      </c>
      <c r="H83" t="s">
        <v>676</v>
      </c>
      <c r="J83" s="1">
        <f t="shared" si="3"/>
        <v>11</v>
      </c>
      <c r="K83" t="str">
        <f>WeaponNames__2[[#This Row],[Name]]&amp;","</f>
        <v>IT_WEA_LSOWRD_11,</v>
      </c>
      <c r="L83" t="str">
        <f>_xlfn.UNICHAR(34)&amp;VLOOKUP(G83,Prefix[],2)&amp;IF(G83&gt;19,"",IF(NOT(G83=0),J83&amp;REPT("_",16-LEN(VLOOKUP(G83,Prefix[],2)&amp;J83)),E83&amp;REPT("_",16-LEN(VLOOKUP(G83,Prefix[],2)&amp;E83))))&amp;_xlfn.UNICHAR(34)&amp;": "&amp;_xlfn.UNICHAR(34)&amp;H83&amp;_xlfn.UNICHAR(34)</f>
        <v>"IT_WEA_LSOWRD_11": "Assassin's Blade"</v>
      </c>
    </row>
    <row r="84" spans="2:12" x14ac:dyDescent="0.25">
      <c r="B84" t="s">
        <v>133</v>
      </c>
      <c r="E84" t="str">
        <f t="shared" si="2"/>
        <v>0x052</v>
      </c>
      <c r="F84">
        <v>12</v>
      </c>
      <c r="G84">
        <v>3</v>
      </c>
      <c r="H84" t="s">
        <v>677</v>
      </c>
      <c r="J84" s="1">
        <f t="shared" si="3"/>
        <v>12</v>
      </c>
      <c r="K84" t="str">
        <f>WeaponNames__2[[#This Row],[Name]]&amp;","</f>
        <v>IT_WEA_LSOWRD_12,</v>
      </c>
      <c r="L84" t="str">
        <f>_xlfn.UNICHAR(34)&amp;VLOOKUP(G84,Prefix[],2)&amp;IF(G84&gt;19,"",IF(NOT(G84=0),J84&amp;REPT("_",16-LEN(VLOOKUP(G84,Prefix[],2)&amp;J84)),E84&amp;REPT("_",16-LEN(VLOOKUP(G84,Prefix[],2)&amp;E84))))&amp;_xlfn.UNICHAR(34)&amp;": "&amp;_xlfn.UNICHAR(34)&amp;H84&amp;_xlfn.UNICHAR(34)</f>
        <v>"IT_WEA_LSOWRD_12": "Tsubaki-maru"</v>
      </c>
    </row>
    <row r="85" spans="2:12" x14ac:dyDescent="0.25">
      <c r="B85" t="s">
        <v>83</v>
      </c>
      <c r="E85" t="str">
        <f t="shared" si="2"/>
        <v>0x053</v>
      </c>
      <c r="F85">
        <v>13</v>
      </c>
      <c r="G85">
        <v>3</v>
      </c>
      <c r="H85" t="s">
        <v>629</v>
      </c>
      <c r="J85" s="1">
        <f t="shared" si="3"/>
        <v>13</v>
      </c>
      <c r="K85" t="str">
        <f>WeaponNames__2[[#This Row],[Name]]&amp;","</f>
        <v>IT_WEA_LSOWRD_13,</v>
      </c>
      <c r="L85" t="str">
        <f>_xlfn.UNICHAR(34)&amp;VLOOKUP(G85,Prefix[],2)&amp;IF(G85&gt;19,"",IF(NOT(G85=0),J85&amp;REPT("_",16-LEN(VLOOKUP(G85,Prefix[],2)&amp;J85)),E85&amp;REPT("_",16-LEN(VLOOKUP(G85,Prefix[],2)&amp;E85))))&amp;_xlfn.UNICHAR(34)&amp;": "&amp;_xlfn.UNICHAR(34)&amp;H85&amp;_xlfn.UNICHAR(34)</f>
        <v>"IT_WEA_LSOWRD_13": "Unused"</v>
      </c>
    </row>
    <row r="86" spans="2:12" x14ac:dyDescent="0.25">
      <c r="B86" t="s">
        <v>134</v>
      </c>
      <c r="E86" t="str">
        <f t="shared" si="2"/>
        <v>0x054</v>
      </c>
      <c r="F86">
        <v>14</v>
      </c>
      <c r="G86">
        <v>3</v>
      </c>
      <c r="H86" t="s">
        <v>678</v>
      </c>
      <c r="J86" s="1">
        <f t="shared" si="3"/>
        <v>14</v>
      </c>
      <c r="K86" t="str">
        <f>WeaponNames__2[[#This Row],[Name]]&amp;","</f>
        <v>IT_WEA_LSOWRD_14,</v>
      </c>
      <c r="L86" t="str">
        <f>_xlfn.UNICHAR(34)&amp;VLOOKUP(G86,Prefix[],2)&amp;IF(G86&gt;19,"",IF(NOT(G86=0),J86&amp;REPT("_",16-LEN(VLOOKUP(G86,Prefix[],2)&amp;J86)),E86&amp;REPT("_",16-LEN(VLOOKUP(G86,Prefix[],2)&amp;E86))))&amp;_xlfn.UNICHAR(34)&amp;": "&amp;_xlfn.UNICHAR(34)&amp;H86&amp;_xlfn.UNICHAR(34)</f>
        <v>"IT_WEA_LSOWRD_14": "Buster Blade"</v>
      </c>
    </row>
    <row r="87" spans="2:12" x14ac:dyDescent="0.25">
      <c r="B87" t="s">
        <v>135</v>
      </c>
      <c r="E87" t="str">
        <f t="shared" si="2"/>
        <v>0x055</v>
      </c>
      <c r="F87">
        <v>15</v>
      </c>
      <c r="G87">
        <v>3</v>
      </c>
      <c r="H87" t="s">
        <v>679</v>
      </c>
      <c r="J87" s="1">
        <f t="shared" si="3"/>
        <v>15</v>
      </c>
      <c r="K87" t="str">
        <f>WeaponNames__2[[#This Row],[Name]]&amp;","</f>
        <v>IT_WEA_LSOWRD_15,</v>
      </c>
      <c r="L87" t="str">
        <f>_xlfn.UNICHAR(34)&amp;VLOOKUP(G87,Prefix[],2)&amp;IF(G87&gt;19,"",IF(NOT(G87=0),J87&amp;REPT("_",16-LEN(VLOOKUP(G87,Prefix[],2)&amp;J87)),E87&amp;REPT("_",16-LEN(VLOOKUP(G87,Prefix[],2)&amp;E87))))&amp;_xlfn.UNICHAR(34)&amp;": "&amp;_xlfn.UNICHAR(34)&amp;H87&amp;_xlfn.UNICHAR(34)</f>
        <v>"IT_WEA_LSOWRD_15": "Mikazuki Munechika"</v>
      </c>
    </row>
    <row r="88" spans="2:12" x14ac:dyDescent="0.25">
      <c r="B88" t="s">
        <v>136</v>
      </c>
      <c r="E88" t="str">
        <f t="shared" si="2"/>
        <v>0x056</v>
      </c>
      <c r="F88">
        <v>16</v>
      </c>
      <c r="G88">
        <v>3</v>
      </c>
      <c r="H88" t="s">
        <v>680</v>
      </c>
      <c r="J88" s="1">
        <f t="shared" si="3"/>
        <v>16</v>
      </c>
      <c r="K88" t="str">
        <f>WeaponNames__2[[#This Row],[Name]]&amp;","</f>
        <v>IT_WEA_LSOWRD_16,</v>
      </c>
      <c r="L88" t="str">
        <f>_xlfn.UNICHAR(34)&amp;VLOOKUP(G88,Prefix[],2)&amp;IF(G88&gt;19,"",IF(NOT(G88=0),J88&amp;REPT("_",16-LEN(VLOOKUP(G88,Prefix[],2)&amp;J88)),E88&amp;REPT("_",16-LEN(VLOOKUP(G88,Prefix[],2)&amp;E88))))&amp;_xlfn.UNICHAR(34)&amp;": "&amp;_xlfn.UNICHAR(34)&amp;H88&amp;_xlfn.UNICHAR(34)</f>
        <v>"IT_WEA_LSOWRD_16": "Kaketsushinto"</v>
      </c>
    </row>
    <row r="89" spans="2:12" x14ac:dyDescent="0.25">
      <c r="B89" t="s">
        <v>137</v>
      </c>
      <c r="E89" t="str">
        <f t="shared" si="2"/>
        <v>0x057</v>
      </c>
      <c r="F89">
        <v>17</v>
      </c>
      <c r="G89">
        <v>3</v>
      </c>
      <c r="H89" t="s">
        <v>681</v>
      </c>
      <c r="J89" s="1">
        <f t="shared" si="3"/>
        <v>17</v>
      </c>
      <c r="K89" t="str">
        <f>WeaponNames__2[[#This Row],[Name]]&amp;","</f>
        <v>IT_WEA_LSOWRD_17,</v>
      </c>
      <c r="L89" t="str">
        <f>_xlfn.UNICHAR(34)&amp;VLOOKUP(G89,Prefix[],2)&amp;IF(G89&gt;19,"",IF(NOT(G89=0),J89&amp;REPT("_",16-LEN(VLOOKUP(G89,Prefix[],2)&amp;J89)),E89&amp;REPT("_",16-LEN(VLOOKUP(G89,Prefix[],2)&amp;E89))))&amp;_xlfn.UNICHAR(34)&amp;": "&amp;_xlfn.UNICHAR(34)&amp;H89&amp;_xlfn.UNICHAR(34)</f>
        <v>"IT_WEA_LSOWRD_17": "Deathbringer"</v>
      </c>
    </row>
    <row r="90" spans="2:12" x14ac:dyDescent="0.25">
      <c r="B90" t="s">
        <v>138</v>
      </c>
      <c r="E90" t="str">
        <f t="shared" si="2"/>
        <v>0x058</v>
      </c>
      <c r="F90">
        <v>18</v>
      </c>
      <c r="G90">
        <v>3</v>
      </c>
      <c r="H90" t="s">
        <v>682</v>
      </c>
      <c r="J90" s="1">
        <f t="shared" si="3"/>
        <v>18</v>
      </c>
      <c r="K90" t="str">
        <f>WeaponNames__2[[#This Row],[Name]]&amp;","</f>
        <v>IT_WEA_LSOWRD_18,</v>
      </c>
      <c r="L90" t="str">
        <f>_xlfn.UNICHAR(34)&amp;VLOOKUP(G90,Prefix[],2)&amp;IF(G90&gt;19,"",IF(NOT(G90=0),J90&amp;REPT("_",16-LEN(VLOOKUP(G90,Prefix[],2)&amp;J90)),E90&amp;REPT("_",16-LEN(VLOOKUP(G90,Prefix[],2)&amp;E90))))&amp;_xlfn.UNICHAR(34)&amp;": "&amp;_xlfn.UNICHAR(34)&amp;H90&amp;_xlfn.UNICHAR(34)</f>
        <v>"IT_WEA_LSOWRD_18": "Caladbolg"</v>
      </c>
    </row>
    <row r="91" spans="2:12" x14ac:dyDescent="0.25">
      <c r="B91" t="s">
        <v>139</v>
      </c>
      <c r="E91" t="str">
        <f t="shared" si="2"/>
        <v>0x059</v>
      </c>
      <c r="F91">
        <v>19</v>
      </c>
      <c r="G91">
        <v>3</v>
      </c>
      <c r="H91" t="s">
        <v>683</v>
      </c>
      <c r="J91" s="1">
        <f t="shared" si="3"/>
        <v>19</v>
      </c>
      <c r="K91" t="str">
        <f>WeaponNames__2[[#This Row],[Name]]&amp;","</f>
        <v>IT_WEA_LSOWRD_19,</v>
      </c>
      <c r="L91" t="str">
        <f>_xlfn.UNICHAR(34)&amp;VLOOKUP(G91,Prefix[],2)&amp;IF(G91&gt;19,"",IF(NOT(G91=0),J91&amp;REPT("_",16-LEN(VLOOKUP(G91,Prefix[],2)&amp;J91)),E91&amp;REPT("_",16-LEN(VLOOKUP(G91,Prefix[],2)&amp;E91))))&amp;_xlfn.UNICHAR(34)&amp;": "&amp;_xlfn.UNICHAR(34)&amp;H91&amp;_xlfn.UNICHAR(34)</f>
        <v>"IT_WEA_LSOWRD_19": "Apocalypse"</v>
      </c>
    </row>
    <row r="92" spans="2:12" x14ac:dyDescent="0.25">
      <c r="B92" t="s">
        <v>140</v>
      </c>
      <c r="E92" t="str">
        <f t="shared" si="2"/>
        <v>0x05A</v>
      </c>
      <c r="F92">
        <v>20</v>
      </c>
      <c r="G92">
        <v>3</v>
      </c>
      <c r="H92" t="s">
        <v>684</v>
      </c>
      <c r="J92" s="1">
        <f t="shared" si="3"/>
        <v>20</v>
      </c>
      <c r="K92" t="str">
        <f>WeaponNames__2[[#This Row],[Name]]&amp;","</f>
        <v>IT_WEA_LSOWRD_20,</v>
      </c>
      <c r="L92" t="str">
        <f>_xlfn.UNICHAR(34)&amp;VLOOKUP(G92,Prefix[],2)&amp;IF(G92&gt;19,"",IF(NOT(G92=0),J92&amp;REPT("_",16-LEN(VLOOKUP(G92,Prefix[],2)&amp;J92)),E92&amp;REPT("_",16-LEN(VLOOKUP(G92,Prefix[],2)&amp;E92))))&amp;_xlfn.UNICHAR(34)&amp;": "&amp;_xlfn.UNICHAR(34)&amp;H92&amp;_xlfn.UNICHAR(34)</f>
        <v>"IT_WEA_LSOWRD_20": "Tobi-botaru"</v>
      </c>
    </row>
    <row r="93" spans="2:12" x14ac:dyDescent="0.25">
      <c r="B93" t="s">
        <v>141</v>
      </c>
      <c r="E93" t="str">
        <f t="shared" si="2"/>
        <v>0x05B</v>
      </c>
      <c r="F93">
        <v>21</v>
      </c>
      <c r="G93">
        <v>3</v>
      </c>
      <c r="H93" t="s">
        <v>685</v>
      </c>
      <c r="J93" s="1">
        <f t="shared" si="3"/>
        <v>21</v>
      </c>
      <c r="K93" t="str">
        <f>WeaponNames__2[[#This Row],[Name]]&amp;","</f>
        <v>IT_WEA_LSOWRD_21,</v>
      </c>
      <c r="L93" t="str">
        <f>_xlfn.UNICHAR(34)&amp;VLOOKUP(G93,Prefix[],2)&amp;IF(G93&gt;19,"",IF(NOT(G93=0),J93&amp;REPT("_",16-LEN(VLOOKUP(G93,Prefix[],2)&amp;J93)),E93&amp;REPT("_",16-LEN(VLOOKUP(G93,Prefix[],2)&amp;E93))))&amp;_xlfn.UNICHAR(34)&amp;": "&amp;_xlfn.UNICHAR(34)&amp;H93&amp;_xlfn.UNICHAR(34)</f>
        <v>"IT_WEA_LSOWRD_21": "Elixir Sword"</v>
      </c>
    </row>
    <row r="94" spans="2:12" x14ac:dyDescent="0.25">
      <c r="B94" t="s">
        <v>142</v>
      </c>
      <c r="E94" t="str">
        <f t="shared" si="2"/>
        <v>0x05C</v>
      </c>
      <c r="F94">
        <v>22</v>
      </c>
      <c r="G94">
        <v>3</v>
      </c>
      <c r="H94" t="s">
        <v>686</v>
      </c>
      <c r="J94" s="1">
        <f t="shared" si="3"/>
        <v>22</v>
      </c>
      <c r="K94" t="str">
        <f>WeaponNames__2[[#This Row],[Name]]&amp;","</f>
        <v>IT_WEA_LSOWRD_22,</v>
      </c>
      <c r="L94" t="str">
        <f>_xlfn.UNICHAR(34)&amp;VLOOKUP(G94,Prefix[],2)&amp;IF(G94&gt;19,"",IF(NOT(G94=0),J94&amp;REPT("_",16-LEN(VLOOKUP(G94,Prefix[],2)&amp;J94)),E94&amp;REPT("_",16-LEN(VLOOKUP(G94,Prefix[],2)&amp;E94))))&amp;_xlfn.UNICHAR(34)&amp;": "&amp;_xlfn.UNICHAR(34)&amp;H94&amp;_xlfn.UNICHAR(34)</f>
        <v>"IT_WEA_LSOWRD_22": "Orochito"</v>
      </c>
    </row>
    <row r="95" spans="2:12" x14ac:dyDescent="0.25">
      <c r="B95" t="s">
        <v>143</v>
      </c>
      <c r="E95" t="str">
        <f t="shared" si="2"/>
        <v>0x05D</v>
      </c>
      <c r="F95">
        <v>23</v>
      </c>
      <c r="G95">
        <v>3</v>
      </c>
      <c r="H95" t="s">
        <v>687</v>
      </c>
      <c r="J95" s="1">
        <f t="shared" si="3"/>
        <v>23</v>
      </c>
      <c r="K95" t="str">
        <f>WeaponNames__2[[#This Row],[Name]]&amp;","</f>
        <v>IT_WEA_LSOWRD_23,</v>
      </c>
      <c r="L95" t="str">
        <f>_xlfn.UNICHAR(34)&amp;VLOOKUP(G95,Prefix[],2)&amp;IF(G95&gt;19,"",IF(NOT(G95=0),J95&amp;REPT("_",16-LEN(VLOOKUP(G95,Prefix[],2)&amp;J95)),E95&amp;REPT("_",16-LEN(VLOOKUP(G95,Prefix[],2)&amp;E95))))&amp;_xlfn.UNICHAR(34)&amp;": "&amp;_xlfn.UNICHAR(34)&amp;H95&amp;_xlfn.UNICHAR(34)</f>
        <v>"IT_WEA_LSOWRD_23": "Balmung"</v>
      </c>
    </row>
    <row r="96" spans="2:12" x14ac:dyDescent="0.25">
      <c r="B96" t="s">
        <v>144</v>
      </c>
      <c r="E96" t="str">
        <f t="shared" si="2"/>
        <v>0x05E</v>
      </c>
      <c r="F96">
        <v>24</v>
      </c>
      <c r="G96">
        <v>3</v>
      </c>
      <c r="H96" t="s">
        <v>688</v>
      </c>
      <c r="J96" s="1">
        <f t="shared" si="3"/>
        <v>24</v>
      </c>
      <c r="K96" t="str">
        <f>WeaponNames__2[[#This Row],[Name]]&amp;","</f>
        <v>IT_WEA_LSOWRD_24,</v>
      </c>
      <c r="L96" t="str">
        <f>_xlfn.UNICHAR(34)&amp;VLOOKUP(G96,Prefix[],2)&amp;IF(G96&gt;19,"",IF(NOT(G96=0),J96&amp;REPT("_",16-LEN(VLOOKUP(G96,Prefix[],2)&amp;J96)),E96&amp;REPT("_",16-LEN(VLOOKUP(G96,Prefix[],2)&amp;E96))))&amp;_xlfn.UNICHAR(34)&amp;": "&amp;_xlfn.UNICHAR(34)&amp;H96&amp;_xlfn.UNICHAR(34)</f>
        <v>"IT_WEA_LSOWRD_24": "Laevateinn"</v>
      </c>
    </row>
    <row r="97" spans="2:12" x14ac:dyDescent="0.25">
      <c r="B97" t="s">
        <v>145</v>
      </c>
      <c r="E97" t="str">
        <f t="shared" si="2"/>
        <v>0x05F</v>
      </c>
      <c r="F97">
        <v>25</v>
      </c>
      <c r="G97">
        <v>3</v>
      </c>
      <c r="H97" t="s">
        <v>689</v>
      </c>
      <c r="J97" s="1">
        <f t="shared" si="3"/>
        <v>25</v>
      </c>
      <c r="K97" t="str">
        <f>WeaponNames__2[[#This Row],[Name]]&amp;","</f>
        <v>IT_WEA_LSOWRD_25,</v>
      </c>
      <c r="L97" t="str">
        <f>_xlfn.UNICHAR(34)&amp;VLOOKUP(G97,Prefix[],2)&amp;IF(G97&gt;19,"",IF(NOT(G97=0),J97&amp;REPT("_",16-LEN(VLOOKUP(G97,Prefix[],2)&amp;J97)),E97&amp;REPT("_",16-LEN(VLOOKUP(G97,Prefix[],2)&amp;E97))))&amp;_xlfn.UNICHAR(34)&amp;": "&amp;_xlfn.UNICHAR(34)&amp;H97&amp;_xlfn.UNICHAR(34)</f>
        <v>"IT_WEA_LSOWRD_25": "Masakado's Katana"</v>
      </c>
    </row>
    <row r="98" spans="2:12" x14ac:dyDescent="0.25">
      <c r="B98" t="s">
        <v>83</v>
      </c>
      <c r="E98" t="str">
        <f t="shared" si="2"/>
        <v>0x060</v>
      </c>
      <c r="F98">
        <v>26</v>
      </c>
      <c r="G98">
        <v>3</v>
      </c>
      <c r="H98" t="s">
        <v>629</v>
      </c>
      <c r="J98" s="1">
        <f t="shared" si="3"/>
        <v>26</v>
      </c>
      <c r="K98" t="str">
        <f>WeaponNames__2[[#This Row],[Name]]&amp;","</f>
        <v>IT_WEA_LSOWRD_26,</v>
      </c>
      <c r="L98" t="str">
        <f>_xlfn.UNICHAR(34)&amp;VLOOKUP(G98,Prefix[],2)&amp;IF(G98&gt;19,"",IF(NOT(G98=0),J98&amp;REPT("_",16-LEN(VLOOKUP(G98,Prefix[],2)&amp;J98)),E98&amp;REPT("_",16-LEN(VLOOKUP(G98,Prefix[],2)&amp;E98))))&amp;_xlfn.UNICHAR(34)&amp;": "&amp;_xlfn.UNICHAR(34)&amp;H98&amp;_xlfn.UNICHAR(34)</f>
        <v>"IT_WEA_LSOWRD_26": "Unused"</v>
      </c>
    </row>
    <row r="99" spans="2:12" x14ac:dyDescent="0.25">
      <c r="B99" t="s">
        <v>146</v>
      </c>
      <c r="E99" t="str">
        <f t="shared" si="2"/>
        <v>0x061</v>
      </c>
      <c r="F99">
        <v>27</v>
      </c>
      <c r="G99">
        <v>3</v>
      </c>
      <c r="H99" t="s">
        <v>690</v>
      </c>
      <c r="J99" s="1">
        <f t="shared" si="3"/>
        <v>27</v>
      </c>
      <c r="K99" t="str">
        <f>WeaponNames__2[[#This Row],[Name]]&amp;","</f>
        <v>IT_WEA_LSOWRD_27,</v>
      </c>
      <c r="L99" t="str">
        <f>_xlfn.UNICHAR(34)&amp;VLOOKUP(G99,Prefix[],2)&amp;IF(G99&gt;19,"",IF(NOT(G99=0),J99&amp;REPT("_",16-LEN(VLOOKUP(G99,Prefix[],2)&amp;J99)),E99&amp;REPT("_",16-LEN(VLOOKUP(G99,Prefix[],2)&amp;E99))))&amp;_xlfn.UNICHAR(34)&amp;": "&amp;_xlfn.UNICHAR(34)&amp;H99&amp;_xlfn.UNICHAR(34)</f>
        <v>"IT_WEA_LSOWRD_27": "Claymore"</v>
      </c>
    </row>
    <row r="100" spans="2:12" x14ac:dyDescent="0.25">
      <c r="B100" t="s">
        <v>83</v>
      </c>
      <c r="E100" t="str">
        <f t="shared" si="2"/>
        <v>0x062</v>
      </c>
      <c r="F100">
        <v>28</v>
      </c>
      <c r="G100">
        <v>3</v>
      </c>
      <c r="H100" t="s">
        <v>629</v>
      </c>
      <c r="J100" s="1">
        <f t="shared" si="3"/>
        <v>28</v>
      </c>
      <c r="K100" t="str">
        <f>WeaponNames__2[[#This Row],[Name]]&amp;","</f>
        <v>IT_WEA_LSOWRD_28,</v>
      </c>
      <c r="L100" t="str">
        <f>_xlfn.UNICHAR(34)&amp;VLOOKUP(G100,Prefix[],2)&amp;IF(G100&gt;19,"",IF(NOT(G100=0),J100&amp;REPT("_",16-LEN(VLOOKUP(G100,Prefix[],2)&amp;J100)),E100&amp;REPT("_",16-LEN(VLOOKUP(G100,Prefix[],2)&amp;E100))))&amp;_xlfn.UNICHAR(34)&amp;": "&amp;_xlfn.UNICHAR(34)&amp;H100&amp;_xlfn.UNICHAR(34)</f>
        <v>"IT_WEA_LSOWRD_28": "Unused"</v>
      </c>
    </row>
    <row r="101" spans="2:12" x14ac:dyDescent="0.25">
      <c r="B101" t="s">
        <v>147</v>
      </c>
      <c r="E101" t="str">
        <f t="shared" si="2"/>
        <v>0x063</v>
      </c>
      <c r="F101">
        <v>29</v>
      </c>
      <c r="G101">
        <v>3</v>
      </c>
      <c r="H101" t="s">
        <v>691</v>
      </c>
      <c r="J101" s="1">
        <f t="shared" si="3"/>
        <v>29</v>
      </c>
      <c r="K101" t="str">
        <f>WeaponNames__2[[#This Row],[Name]]&amp;","</f>
        <v>IT_WEA_LSOWRD_29,</v>
      </c>
      <c r="L101" t="str">
        <f>_xlfn.UNICHAR(34)&amp;VLOOKUP(G101,Prefix[],2)&amp;IF(G101&gt;19,"",IF(NOT(G101=0),J101&amp;REPT("_",16-LEN(VLOOKUP(G101,Prefix[],2)&amp;J101)),E101&amp;REPT("_",16-LEN(VLOOKUP(G101,Prefix[],2)&amp;E101))))&amp;_xlfn.UNICHAR(34)&amp;": "&amp;_xlfn.UNICHAR(34)&amp;H101&amp;_xlfn.UNICHAR(34)</f>
        <v>"IT_WEA_LSOWRD_29": "Juzumaru"</v>
      </c>
    </row>
    <row r="102" spans="2:12" x14ac:dyDescent="0.25">
      <c r="B102" t="s">
        <v>148</v>
      </c>
      <c r="E102" t="str">
        <f t="shared" si="2"/>
        <v>0x064</v>
      </c>
      <c r="F102">
        <v>30</v>
      </c>
      <c r="G102">
        <v>3</v>
      </c>
      <c r="H102" t="s">
        <v>692</v>
      </c>
      <c r="J102" s="1">
        <f t="shared" si="3"/>
        <v>30</v>
      </c>
      <c r="K102" t="str">
        <f>WeaponNames__2[[#This Row],[Name]]&amp;","</f>
        <v>IT_WEA_LSOWRD_30,</v>
      </c>
      <c r="L102" t="str">
        <f>_xlfn.UNICHAR(34)&amp;VLOOKUP(G102,Prefix[],2)&amp;IF(G102&gt;19,"",IF(NOT(G102=0),J102&amp;REPT("_",16-LEN(VLOOKUP(G102,Prefix[],2)&amp;J102)),E102&amp;REPT("_",16-LEN(VLOOKUP(G102,Prefix[],2)&amp;E102))))&amp;_xlfn.UNICHAR(34)&amp;": "&amp;_xlfn.UNICHAR(34)&amp;H102&amp;_xlfn.UNICHAR(34)</f>
        <v>"IT_WEA_LSOWRD_30": "Dojigiri Yasutsuna"</v>
      </c>
    </row>
    <row r="103" spans="2:12" x14ac:dyDescent="0.25">
      <c r="B103" t="s">
        <v>149</v>
      </c>
      <c r="E103" t="str">
        <f t="shared" si="2"/>
        <v>0x065</v>
      </c>
      <c r="F103">
        <v>31</v>
      </c>
      <c r="G103">
        <v>3</v>
      </c>
      <c r="H103" t="s">
        <v>693</v>
      </c>
      <c r="J103" s="1">
        <f t="shared" si="3"/>
        <v>31</v>
      </c>
      <c r="K103" t="str">
        <f>WeaponNames__2[[#This Row],[Name]]&amp;","</f>
        <v>IT_WEA_LSOWRD_31,</v>
      </c>
      <c r="L103" t="str">
        <f>_xlfn.UNICHAR(34)&amp;VLOOKUP(G103,Prefix[],2)&amp;IF(G103&gt;19,"",IF(NOT(G103=0),J103&amp;REPT("_",16-LEN(VLOOKUP(G103,Prefix[],2)&amp;J103)),E103&amp;REPT("_",16-LEN(VLOOKUP(G103,Prefix[],2)&amp;E103))))&amp;_xlfn.UNICHAR(34)&amp;": "&amp;_xlfn.UNICHAR(34)&amp;H103&amp;_xlfn.UNICHAR(34)</f>
        <v>"IT_WEA_LSOWRD_31": "Berserker"</v>
      </c>
    </row>
    <row r="104" spans="2:12" x14ac:dyDescent="0.25">
      <c r="B104" t="s">
        <v>150</v>
      </c>
      <c r="E104" t="str">
        <f t="shared" si="2"/>
        <v>0x066</v>
      </c>
      <c r="F104">
        <v>32</v>
      </c>
      <c r="G104">
        <v>3</v>
      </c>
      <c r="H104" t="s">
        <v>694</v>
      </c>
      <c r="J104" s="1">
        <f t="shared" si="3"/>
        <v>32</v>
      </c>
      <c r="K104" t="str">
        <f>WeaponNames__2[[#This Row],[Name]]&amp;","</f>
        <v>IT_WEA_LSOWRD_32,</v>
      </c>
      <c r="L104" t="str">
        <f>_xlfn.UNICHAR(34)&amp;VLOOKUP(G104,Prefix[],2)&amp;IF(G104&gt;19,"",IF(NOT(G104=0),J104&amp;REPT("_",16-LEN(VLOOKUP(G104,Prefix[],2)&amp;J104)),E104&amp;REPT("_",16-LEN(VLOOKUP(G104,Prefix[],2)&amp;E104))))&amp;_xlfn.UNICHAR(34)&amp;": "&amp;_xlfn.UNICHAR(34)&amp;H104&amp;_xlfn.UNICHAR(34)</f>
        <v>"IT_WEA_LSOWRD_32": "Crimson Greatsword"</v>
      </c>
    </row>
    <row r="105" spans="2:12" x14ac:dyDescent="0.25">
      <c r="B105" t="s">
        <v>151</v>
      </c>
      <c r="E105" t="str">
        <f t="shared" si="2"/>
        <v>0x067</v>
      </c>
      <c r="F105">
        <v>33</v>
      </c>
      <c r="G105">
        <v>3</v>
      </c>
      <c r="H105" t="s">
        <v>695</v>
      </c>
      <c r="J105" s="1">
        <f t="shared" si="3"/>
        <v>33</v>
      </c>
      <c r="K105" t="str">
        <f>WeaponNames__2[[#This Row],[Name]]&amp;","</f>
        <v>IT_WEA_LSOWRD_33,</v>
      </c>
      <c r="L105" t="str">
        <f>_xlfn.UNICHAR(34)&amp;VLOOKUP(G105,Prefix[],2)&amp;IF(G105&gt;19,"",IF(NOT(G105=0),J105&amp;REPT("_",16-LEN(VLOOKUP(G105,Prefix[],2)&amp;J105)),E105&amp;REPT("_",16-LEN(VLOOKUP(G105,Prefix[],2)&amp;E105))))&amp;_xlfn.UNICHAR(34)&amp;": "&amp;_xlfn.UNICHAR(34)&amp;H105&amp;_xlfn.UNICHAR(34)</f>
        <v>"IT_WEA_LSOWRD_33": "Blazing Greatsword"</v>
      </c>
    </row>
    <row r="106" spans="2:12" x14ac:dyDescent="0.25">
      <c r="B106" t="s">
        <v>152</v>
      </c>
      <c r="E106" t="str">
        <f t="shared" si="2"/>
        <v>0x068</v>
      </c>
      <c r="F106">
        <v>34</v>
      </c>
      <c r="G106">
        <v>3</v>
      </c>
      <c r="H106" t="s">
        <v>696</v>
      </c>
      <c r="J106" s="1">
        <f t="shared" si="3"/>
        <v>34</v>
      </c>
      <c r="K106" t="str">
        <f>WeaponNames__2[[#This Row],[Name]]&amp;","</f>
        <v>IT_WEA_LSOWRD_34,</v>
      </c>
      <c r="L106" t="str">
        <f>_xlfn.UNICHAR(34)&amp;VLOOKUP(G106,Prefix[],2)&amp;IF(G106&gt;19,"",IF(NOT(G106=0),J106&amp;REPT("_",16-LEN(VLOOKUP(G106,Prefix[],2)&amp;J106)),E106&amp;REPT("_",16-LEN(VLOOKUP(G106,Prefix[],2)&amp;E106))))&amp;_xlfn.UNICHAR(34)&amp;": "&amp;_xlfn.UNICHAR(34)&amp;H106&amp;_xlfn.UNICHAR(34)</f>
        <v>"IT_WEA_LSOWRD_34": "Qingdi Blade"</v>
      </c>
    </row>
    <row r="107" spans="2:12" x14ac:dyDescent="0.25">
      <c r="B107" t="s">
        <v>83</v>
      </c>
      <c r="E107" t="str">
        <f t="shared" si="2"/>
        <v>0x069</v>
      </c>
      <c r="F107">
        <v>35</v>
      </c>
      <c r="G107">
        <v>3</v>
      </c>
      <c r="H107" t="s">
        <v>629</v>
      </c>
      <c r="J107" s="1">
        <f t="shared" si="3"/>
        <v>35</v>
      </c>
      <c r="K107" t="str">
        <f>WeaponNames__2[[#This Row],[Name]]&amp;","</f>
        <v>IT_WEA_LSOWRD_35,</v>
      </c>
      <c r="L107" t="str">
        <f>_xlfn.UNICHAR(34)&amp;VLOOKUP(G107,Prefix[],2)&amp;IF(G107&gt;19,"",IF(NOT(G107=0),J107&amp;REPT("_",16-LEN(VLOOKUP(G107,Prefix[],2)&amp;J107)),E107&amp;REPT("_",16-LEN(VLOOKUP(G107,Prefix[],2)&amp;E107))))&amp;_xlfn.UNICHAR(34)&amp;": "&amp;_xlfn.UNICHAR(34)&amp;H107&amp;_xlfn.UNICHAR(34)</f>
        <v>"IT_WEA_LSOWRD_35": "Unused"</v>
      </c>
    </row>
    <row r="108" spans="2:12" x14ac:dyDescent="0.25">
      <c r="B108" t="s">
        <v>153</v>
      </c>
      <c r="E108" t="str">
        <f t="shared" si="2"/>
        <v>0x06A</v>
      </c>
      <c r="F108">
        <v>1</v>
      </c>
      <c r="G108">
        <v>4</v>
      </c>
      <c r="H108" t="s">
        <v>697</v>
      </c>
      <c r="J108" s="1" t="str">
        <f t="shared" si="3"/>
        <v>01</v>
      </c>
      <c r="K108" t="str">
        <f>WeaponNames__2[[#This Row],[Name]]&amp;","</f>
        <v>IT_WEA_KNUCKL_01,</v>
      </c>
      <c r="L108" t="str">
        <f>_xlfn.UNICHAR(34)&amp;VLOOKUP(G108,Prefix[],2)&amp;IF(G108&gt;19,"",IF(NOT(G108=0),J108&amp;REPT("_",16-LEN(VLOOKUP(G108,Prefix[],2)&amp;J108)),E108&amp;REPT("_",16-LEN(VLOOKUP(G108,Prefix[],2)&amp;E108))))&amp;_xlfn.UNICHAR(34)&amp;": "&amp;_xlfn.UNICHAR(34)&amp;H108&amp;_xlfn.UNICHAR(34)</f>
        <v>"IT_WEA_KNUCKL_01": "Brass Gloves"</v>
      </c>
    </row>
    <row r="109" spans="2:12" x14ac:dyDescent="0.25">
      <c r="B109" t="s">
        <v>154</v>
      </c>
      <c r="E109" t="str">
        <f t="shared" si="2"/>
        <v>0x06B</v>
      </c>
      <c r="F109">
        <v>2</v>
      </c>
      <c r="G109">
        <v>4</v>
      </c>
      <c r="H109" t="s">
        <v>698</v>
      </c>
      <c r="J109" s="1" t="str">
        <f t="shared" si="3"/>
        <v>02</v>
      </c>
      <c r="K109" t="str">
        <f>WeaponNames__2[[#This Row],[Name]]&amp;","</f>
        <v>IT_WEA_KNUCKL_02,</v>
      </c>
      <c r="L109" t="str">
        <f>_xlfn.UNICHAR(34)&amp;VLOOKUP(G109,Prefix[],2)&amp;IF(G109&gt;19,"",IF(NOT(G109=0),J109&amp;REPT("_",16-LEN(VLOOKUP(G109,Prefix[],2)&amp;J109)),E109&amp;REPT("_",16-LEN(VLOOKUP(G109,Prefix[],2)&amp;E109))))&amp;_xlfn.UNICHAR(34)&amp;": "&amp;_xlfn.UNICHAR(34)&amp;H109&amp;_xlfn.UNICHAR(34)</f>
        <v>"IT_WEA_KNUCKL_02": "Bladefist"</v>
      </c>
    </row>
    <row r="110" spans="2:12" x14ac:dyDescent="0.25">
      <c r="B110" t="s">
        <v>155</v>
      </c>
      <c r="E110" t="str">
        <f t="shared" si="2"/>
        <v>0x06C</v>
      </c>
      <c r="F110">
        <v>3</v>
      </c>
      <c r="G110">
        <v>4</v>
      </c>
      <c r="H110" t="s">
        <v>699</v>
      </c>
      <c r="J110" s="1" t="str">
        <f t="shared" si="3"/>
        <v>03</v>
      </c>
      <c r="K110" t="str">
        <f>WeaponNames__2[[#This Row],[Name]]&amp;","</f>
        <v>IT_WEA_KNUCKL_03,</v>
      </c>
      <c r="L110" t="str">
        <f>_xlfn.UNICHAR(34)&amp;VLOOKUP(G110,Prefix[],2)&amp;IF(G110&gt;19,"",IF(NOT(G110=0),J110&amp;REPT("_",16-LEN(VLOOKUP(G110,Prefix[],2)&amp;J110)),E110&amp;REPT("_",16-LEN(VLOOKUP(G110,Prefix[],2)&amp;E110))))&amp;_xlfn.UNICHAR(34)&amp;": "&amp;_xlfn.UNICHAR(34)&amp;H110&amp;_xlfn.UNICHAR(34)</f>
        <v>"IT_WEA_KNUCKL_03": "Sonic Fist"</v>
      </c>
    </row>
    <row r="111" spans="2:12" x14ac:dyDescent="0.25">
      <c r="B111" t="s">
        <v>156</v>
      </c>
      <c r="E111" t="str">
        <f t="shared" si="2"/>
        <v>0x06D</v>
      </c>
      <c r="F111">
        <v>4</v>
      </c>
      <c r="G111">
        <v>4</v>
      </c>
      <c r="H111" t="s">
        <v>700</v>
      </c>
      <c r="J111" s="1" t="str">
        <f t="shared" si="3"/>
        <v>04</v>
      </c>
      <c r="K111" t="str">
        <f>WeaponNames__2[[#This Row],[Name]]&amp;","</f>
        <v>IT_WEA_KNUCKL_04,</v>
      </c>
      <c r="L111" t="str">
        <f>_xlfn.UNICHAR(34)&amp;VLOOKUP(G111,Prefix[],2)&amp;IF(G111&gt;19,"",IF(NOT(G111=0),J111&amp;REPT("_",16-LEN(VLOOKUP(G111,Prefix[],2)&amp;J111)),E111&amp;REPT("_",16-LEN(VLOOKUP(G111,Prefix[],2)&amp;E111))))&amp;_xlfn.UNICHAR(34)&amp;": "&amp;_xlfn.UNICHAR(34)&amp;H111&amp;_xlfn.UNICHAR(34)</f>
        <v>"IT_WEA_KNUCKL_04": "Kaiser Knuckles"</v>
      </c>
    </row>
    <row r="112" spans="2:12" x14ac:dyDescent="0.25">
      <c r="B112" t="s">
        <v>157</v>
      </c>
      <c r="E112" t="str">
        <f t="shared" si="2"/>
        <v>0x06E</v>
      </c>
      <c r="F112">
        <v>5</v>
      </c>
      <c r="G112">
        <v>4</v>
      </c>
      <c r="H112" t="s">
        <v>701</v>
      </c>
      <c r="J112" s="1" t="str">
        <f t="shared" si="3"/>
        <v>05</v>
      </c>
      <c r="K112" t="str">
        <f>WeaponNames__2[[#This Row],[Name]]&amp;","</f>
        <v>IT_WEA_KNUCKL_05,</v>
      </c>
      <c r="L112" t="str">
        <f>_xlfn.UNICHAR(34)&amp;VLOOKUP(G112,Prefix[],2)&amp;IF(G112&gt;19,"",IF(NOT(G112=0),J112&amp;REPT("_",16-LEN(VLOOKUP(G112,Prefix[],2)&amp;J112)),E112&amp;REPT("_",16-LEN(VLOOKUP(G112,Prefix[],2)&amp;E112))))&amp;_xlfn.UNICHAR(34)&amp;": "&amp;_xlfn.UNICHAR(34)&amp;H112&amp;_xlfn.UNICHAR(34)</f>
        <v>"IT_WEA_KNUCKL_05": "Beast Fangs"</v>
      </c>
    </row>
    <row r="113" spans="2:12" x14ac:dyDescent="0.25">
      <c r="B113" t="s">
        <v>158</v>
      </c>
      <c r="E113" t="str">
        <f t="shared" si="2"/>
        <v>0x06F</v>
      </c>
      <c r="F113">
        <v>6</v>
      </c>
      <c r="G113">
        <v>4</v>
      </c>
      <c r="H113" t="s">
        <v>702</v>
      </c>
      <c r="J113" s="1" t="str">
        <f t="shared" si="3"/>
        <v>06</v>
      </c>
      <c r="K113" t="str">
        <f>WeaponNames__2[[#This Row],[Name]]&amp;","</f>
        <v>IT_WEA_KNUCKL_06,</v>
      </c>
      <c r="L113" t="str">
        <f>_xlfn.UNICHAR(34)&amp;VLOOKUP(G113,Prefix[],2)&amp;IF(G113&gt;19,"",IF(NOT(G113=0),J113&amp;REPT("_",16-LEN(VLOOKUP(G113,Prefix[],2)&amp;J113)),E113&amp;REPT("_",16-LEN(VLOOKUP(G113,Prefix[],2)&amp;E113))))&amp;_xlfn.UNICHAR(34)&amp;": "&amp;_xlfn.UNICHAR(34)&amp;H113&amp;_xlfn.UNICHAR(34)</f>
        <v>"IT_WEA_KNUCKL_06": "Champion Gloves"</v>
      </c>
    </row>
    <row r="114" spans="2:12" x14ac:dyDescent="0.25">
      <c r="B114" t="s">
        <v>159</v>
      </c>
      <c r="E114" t="str">
        <f t="shared" si="2"/>
        <v>0x070</v>
      </c>
      <c r="F114">
        <v>7</v>
      </c>
      <c r="G114">
        <v>4</v>
      </c>
      <c r="H114" t="s">
        <v>703</v>
      </c>
      <c r="J114" s="1" t="str">
        <f t="shared" si="3"/>
        <v>07</v>
      </c>
      <c r="K114" t="str">
        <f>WeaponNames__2[[#This Row],[Name]]&amp;","</f>
        <v>IT_WEA_KNUCKL_07,</v>
      </c>
      <c r="L114" t="str">
        <f>_xlfn.UNICHAR(34)&amp;VLOOKUP(G114,Prefix[],2)&amp;IF(G114&gt;19,"",IF(NOT(G114=0),J114&amp;REPT("_",16-LEN(VLOOKUP(G114,Prefix[],2)&amp;J114)),E114&amp;REPT("_",16-LEN(VLOOKUP(G114,Prefix[],2)&amp;E114))))&amp;_xlfn.UNICHAR(34)&amp;": "&amp;_xlfn.UNICHAR(34)&amp;H114&amp;_xlfn.UNICHAR(34)</f>
        <v>"IT_WEA_KNUCKL_07": "Jack's Gloves"</v>
      </c>
    </row>
    <row r="115" spans="2:12" x14ac:dyDescent="0.25">
      <c r="B115" t="s">
        <v>160</v>
      </c>
      <c r="E115" t="str">
        <f t="shared" si="2"/>
        <v>0x071</v>
      </c>
      <c r="F115">
        <v>8</v>
      </c>
      <c r="G115">
        <v>4</v>
      </c>
      <c r="H115" t="s">
        <v>704</v>
      </c>
      <c r="J115" s="1" t="str">
        <f t="shared" si="3"/>
        <v>08</v>
      </c>
      <c r="K115" t="str">
        <f>WeaponNames__2[[#This Row],[Name]]&amp;","</f>
        <v>IT_WEA_KNUCKL_08,</v>
      </c>
      <c r="L115" t="str">
        <f>_xlfn.UNICHAR(34)&amp;VLOOKUP(G115,Prefix[],2)&amp;IF(G115&gt;19,"",IF(NOT(G115=0),J115&amp;REPT("_",16-LEN(VLOOKUP(G115,Prefix[],2)&amp;J115)),E115&amp;REPT("_",16-LEN(VLOOKUP(G115,Prefix[],2)&amp;E115))))&amp;_xlfn.UNICHAR(34)&amp;": "&amp;_xlfn.UNICHAR(34)&amp;H115&amp;_xlfn.UNICHAR(34)</f>
        <v>"IT_WEA_KNUCKL_08": "Meteor Knuckles"</v>
      </c>
    </row>
    <row r="116" spans="2:12" x14ac:dyDescent="0.25">
      <c r="B116" t="s">
        <v>161</v>
      </c>
      <c r="E116" t="str">
        <f t="shared" si="2"/>
        <v>0x072</v>
      </c>
      <c r="F116">
        <v>9</v>
      </c>
      <c r="G116">
        <v>4</v>
      </c>
      <c r="H116" t="s">
        <v>705</v>
      </c>
      <c r="J116" s="1" t="str">
        <f t="shared" si="3"/>
        <v>09</v>
      </c>
      <c r="K116" t="str">
        <f>WeaponNames__2[[#This Row],[Name]]&amp;","</f>
        <v>IT_WEA_KNUCKL_09,</v>
      </c>
      <c r="L116" t="str">
        <f>_xlfn.UNICHAR(34)&amp;VLOOKUP(G116,Prefix[],2)&amp;IF(G116&gt;19,"",IF(NOT(G116=0),J116&amp;REPT("_",16-LEN(VLOOKUP(G116,Prefix[],2)&amp;J116)),E116&amp;REPT("_",16-LEN(VLOOKUP(G116,Prefix[],2)&amp;E116))))&amp;_xlfn.UNICHAR(34)&amp;": "&amp;_xlfn.UNICHAR(34)&amp;H116&amp;_xlfn.UNICHAR(34)</f>
        <v>"IT_WEA_KNUCKL_09": "Gusto Gloves"</v>
      </c>
    </row>
    <row r="117" spans="2:12" x14ac:dyDescent="0.25">
      <c r="B117" t="s">
        <v>162</v>
      </c>
      <c r="E117" t="str">
        <f t="shared" si="2"/>
        <v>0x073</v>
      </c>
      <c r="F117">
        <v>10</v>
      </c>
      <c r="G117">
        <v>4</v>
      </c>
      <c r="H117" t="s">
        <v>706</v>
      </c>
      <c r="J117" s="1">
        <f t="shared" si="3"/>
        <v>10</v>
      </c>
      <c r="K117" t="str">
        <f>WeaponNames__2[[#This Row],[Name]]&amp;","</f>
        <v>IT_WEA_KNUCKL_10,</v>
      </c>
      <c r="L117" t="str">
        <f>_xlfn.UNICHAR(34)&amp;VLOOKUP(G117,Prefix[],2)&amp;IF(G117&gt;19,"",IF(NOT(G117=0),J117&amp;REPT("_",16-LEN(VLOOKUP(G117,Prefix[],2)&amp;J117)),E117&amp;REPT("_",16-LEN(VLOOKUP(G117,Prefix[],2)&amp;E117))))&amp;_xlfn.UNICHAR(34)&amp;": "&amp;_xlfn.UNICHAR(34)&amp;H117&amp;_xlfn.UNICHAR(34)</f>
        <v>"IT_WEA_KNUCKL_10": "Fists of Fury"</v>
      </c>
    </row>
    <row r="118" spans="2:12" x14ac:dyDescent="0.25">
      <c r="B118" t="s">
        <v>163</v>
      </c>
      <c r="E118" t="str">
        <f t="shared" si="2"/>
        <v>0x074</v>
      </c>
      <c r="F118">
        <v>11</v>
      </c>
      <c r="G118">
        <v>4</v>
      </c>
      <c r="H118" t="s">
        <v>707</v>
      </c>
      <c r="J118" s="1">
        <f t="shared" si="3"/>
        <v>11</v>
      </c>
      <c r="K118" t="str">
        <f>WeaponNames__2[[#This Row],[Name]]&amp;","</f>
        <v>IT_WEA_KNUCKL_11,</v>
      </c>
      <c r="L118" t="str">
        <f>_xlfn.UNICHAR(34)&amp;VLOOKUP(G118,Prefix[],2)&amp;IF(G118&gt;19,"",IF(NOT(G118=0),J118&amp;REPT("_",16-LEN(VLOOKUP(G118,Prefix[],2)&amp;J118)),E118&amp;REPT("_",16-LEN(VLOOKUP(G118,Prefix[],2)&amp;E118))))&amp;_xlfn.UNICHAR(34)&amp;": "&amp;_xlfn.UNICHAR(34)&amp;H118&amp;_xlfn.UNICHAR(34)</f>
        <v>"IT_WEA_KNUCKL_11": "Wicked Cestus"</v>
      </c>
    </row>
    <row r="119" spans="2:12" x14ac:dyDescent="0.25">
      <c r="B119" t="s">
        <v>164</v>
      </c>
      <c r="E119" t="str">
        <f t="shared" si="2"/>
        <v>0x075</v>
      </c>
      <c r="F119">
        <v>12</v>
      </c>
      <c r="G119">
        <v>4</v>
      </c>
      <c r="H119" t="s">
        <v>708</v>
      </c>
      <c r="J119" s="1">
        <f t="shared" si="3"/>
        <v>12</v>
      </c>
      <c r="K119" t="str">
        <f>WeaponNames__2[[#This Row],[Name]]&amp;","</f>
        <v>IT_WEA_KNUCKL_12,</v>
      </c>
      <c r="L119" t="str">
        <f>_xlfn.UNICHAR(34)&amp;VLOOKUP(G119,Prefix[],2)&amp;IF(G119&gt;19,"",IF(NOT(G119=0),J119&amp;REPT("_",16-LEN(VLOOKUP(G119,Prefix[],2)&amp;J119)),E119&amp;REPT("_",16-LEN(VLOOKUP(G119,Prefix[],2)&amp;E119))))&amp;_xlfn.UNICHAR(34)&amp;": "&amp;_xlfn.UNICHAR(34)&amp;H119&amp;_xlfn.UNICHAR(34)</f>
        <v>"IT_WEA_KNUCKL_12": "Blood Baghnakh"</v>
      </c>
    </row>
    <row r="120" spans="2:12" x14ac:dyDescent="0.25">
      <c r="B120" t="s">
        <v>165</v>
      </c>
      <c r="E120" t="str">
        <f t="shared" si="2"/>
        <v>0x076</v>
      </c>
      <c r="F120">
        <v>13</v>
      </c>
      <c r="G120">
        <v>4</v>
      </c>
      <c r="H120" t="s">
        <v>709</v>
      </c>
      <c r="J120" s="1">
        <f t="shared" si="3"/>
        <v>13</v>
      </c>
      <c r="K120" t="str">
        <f>WeaponNames__2[[#This Row],[Name]]&amp;","</f>
        <v>IT_WEA_KNUCKL_13,</v>
      </c>
      <c r="L120" t="str">
        <f>_xlfn.UNICHAR(34)&amp;VLOOKUP(G120,Prefix[],2)&amp;IF(G120&gt;19,"",IF(NOT(G120=0),J120&amp;REPT("_",16-LEN(VLOOKUP(G120,Prefix[],2)&amp;J120)),E120&amp;REPT("_",16-LEN(VLOOKUP(G120,Prefix[],2)&amp;E120))))&amp;_xlfn.UNICHAR(34)&amp;": "&amp;_xlfn.UNICHAR(34)&amp;H120&amp;_xlfn.UNICHAR(34)</f>
        <v>"IT_WEA_KNUCKL_13": "Titanic Knuckles"</v>
      </c>
    </row>
    <row r="121" spans="2:12" x14ac:dyDescent="0.25">
      <c r="B121" t="s">
        <v>166</v>
      </c>
      <c r="E121" t="str">
        <f t="shared" si="2"/>
        <v>0x077</v>
      </c>
      <c r="F121">
        <v>14</v>
      </c>
      <c r="G121">
        <v>4</v>
      </c>
      <c r="H121" t="s">
        <v>710</v>
      </c>
      <c r="J121" s="1">
        <f t="shared" si="3"/>
        <v>14</v>
      </c>
      <c r="K121" t="str">
        <f>WeaponNames__2[[#This Row],[Name]]&amp;","</f>
        <v>IT_WEA_KNUCKL_14,</v>
      </c>
      <c r="L121" t="str">
        <f>_xlfn.UNICHAR(34)&amp;VLOOKUP(G121,Prefix[],2)&amp;IF(G121&gt;19,"",IF(NOT(G121=0),J121&amp;REPT("_",16-LEN(VLOOKUP(G121,Prefix[],2)&amp;J121)),E121&amp;REPT("_",16-LEN(VLOOKUP(G121,Prefix[],2)&amp;E121))))&amp;_xlfn.UNICHAR(34)&amp;": "&amp;_xlfn.UNICHAR(34)&amp;H121&amp;_xlfn.UNICHAR(34)</f>
        <v>"IT_WEA_KNUCKL_14": "Pugilist's Fists"</v>
      </c>
    </row>
    <row r="122" spans="2:12" x14ac:dyDescent="0.25">
      <c r="B122" t="s">
        <v>167</v>
      </c>
      <c r="E122" t="str">
        <f t="shared" si="2"/>
        <v>0x078</v>
      </c>
      <c r="F122">
        <v>15</v>
      </c>
      <c r="G122">
        <v>4</v>
      </c>
      <c r="H122" t="s">
        <v>711</v>
      </c>
      <c r="J122" s="1">
        <f t="shared" si="3"/>
        <v>15</v>
      </c>
      <c r="K122" t="str">
        <f>WeaponNames__2[[#This Row],[Name]]&amp;","</f>
        <v>IT_WEA_KNUCKL_15,</v>
      </c>
      <c r="L122" t="str">
        <f>_xlfn.UNICHAR(34)&amp;VLOOKUP(G122,Prefix[],2)&amp;IF(G122&gt;19,"",IF(NOT(G122=0),J122&amp;REPT("_",16-LEN(VLOOKUP(G122,Prefix[],2)&amp;J122)),E122&amp;REPT("_",16-LEN(VLOOKUP(G122,Prefix[],2)&amp;E122))))&amp;_xlfn.UNICHAR(34)&amp;": "&amp;_xlfn.UNICHAR(34)&amp;H122&amp;_xlfn.UNICHAR(34)</f>
        <v>"IT_WEA_KNUCKL_15": "Crusher Fist"</v>
      </c>
    </row>
    <row r="123" spans="2:12" x14ac:dyDescent="0.25">
      <c r="B123" t="s">
        <v>168</v>
      </c>
      <c r="E123" t="str">
        <f t="shared" si="2"/>
        <v>0x079</v>
      </c>
      <c r="F123">
        <v>16</v>
      </c>
      <c r="G123">
        <v>4</v>
      </c>
      <c r="H123" t="s">
        <v>712</v>
      </c>
      <c r="J123" s="1">
        <f t="shared" si="3"/>
        <v>16</v>
      </c>
      <c r="K123" t="str">
        <f>WeaponNames__2[[#This Row],[Name]]&amp;","</f>
        <v>IT_WEA_KNUCKL_16,</v>
      </c>
      <c r="L123" t="str">
        <f>_xlfn.UNICHAR(34)&amp;VLOOKUP(G123,Prefix[],2)&amp;IF(G123&gt;19,"",IF(NOT(G123=0),J123&amp;REPT("_",16-LEN(VLOOKUP(G123,Prefix[],2)&amp;J123)),E123&amp;REPT("_",16-LEN(VLOOKUP(G123,Prefix[],2)&amp;E123))))&amp;_xlfn.UNICHAR(34)&amp;": "&amp;_xlfn.UNICHAR(34)&amp;H123&amp;_xlfn.UNICHAR(34)</f>
        <v>"IT_WEA_KNUCKL_16": "Wings of Vanth"</v>
      </c>
    </row>
    <row r="124" spans="2:12" x14ac:dyDescent="0.25">
      <c r="B124" t="s">
        <v>169</v>
      </c>
      <c r="E124" t="str">
        <f t="shared" si="2"/>
        <v>0x07A</v>
      </c>
      <c r="F124">
        <v>17</v>
      </c>
      <c r="G124">
        <v>4</v>
      </c>
      <c r="H124" t="s">
        <v>713</v>
      </c>
      <c r="J124" s="1">
        <f t="shared" si="3"/>
        <v>17</v>
      </c>
      <c r="K124" t="str">
        <f>WeaponNames__2[[#This Row],[Name]]&amp;","</f>
        <v>IT_WEA_KNUCKL_17,</v>
      </c>
      <c r="L124" t="str">
        <f>_xlfn.UNICHAR(34)&amp;VLOOKUP(G124,Prefix[],2)&amp;IF(G124&gt;19,"",IF(NOT(G124=0),J124&amp;REPT("_",16-LEN(VLOOKUP(G124,Prefix[],2)&amp;J124)),E124&amp;REPT("_",16-LEN(VLOOKUP(G124,Prefix[],2)&amp;E124))))&amp;_xlfn.UNICHAR(34)&amp;": "&amp;_xlfn.UNICHAR(34)&amp;H124&amp;_xlfn.UNICHAR(34)</f>
        <v>"IT_WEA_KNUCKL_17": "Supreme Gloves"</v>
      </c>
    </row>
    <row r="125" spans="2:12" x14ac:dyDescent="0.25">
      <c r="B125" t="s">
        <v>170</v>
      </c>
      <c r="E125" t="str">
        <f t="shared" si="2"/>
        <v>0x07B</v>
      </c>
      <c r="F125">
        <v>18</v>
      </c>
      <c r="G125">
        <v>4</v>
      </c>
      <c r="H125" t="s">
        <v>714</v>
      </c>
      <c r="J125" s="1">
        <f t="shared" si="3"/>
        <v>18</v>
      </c>
      <c r="K125" t="str">
        <f>WeaponNames__2[[#This Row],[Name]]&amp;","</f>
        <v>IT_WEA_KNUCKL_18,</v>
      </c>
      <c r="L125" t="str">
        <f>_xlfn.UNICHAR(34)&amp;VLOOKUP(G125,Prefix[],2)&amp;IF(G125&gt;19,"",IF(NOT(G125=0),J125&amp;REPT("_",16-LEN(VLOOKUP(G125,Prefix[],2)&amp;J125)),E125&amp;REPT("_",16-LEN(VLOOKUP(G125,Prefix[],2)&amp;E125))))&amp;_xlfn.UNICHAR(34)&amp;": "&amp;_xlfn.UNICHAR(34)&amp;H125&amp;_xlfn.UNICHAR(34)</f>
        <v>"IT_WEA_KNUCKL_18": "Diamond Knuckles"</v>
      </c>
    </row>
    <row r="126" spans="2:12" x14ac:dyDescent="0.25">
      <c r="B126" t="s">
        <v>171</v>
      </c>
      <c r="E126" t="str">
        <f t="shared" si="2"/>
        <v>0x07C</v>
      </c>
      <c r="F126">
        <v>19</v>
      </c>
      <c r="G126">
        <v>4</v>
      </c>
      <c r="H126" t="s">
        <v>715</v>
      </c>
      <c r="J126" s="1">
        <f t="shared" si="3"/>
        <v>19</v>
      </c>
      <c r="K126" t="str">
        <f>WeaponNames__2[[#This Row],[Name]]&amp;","</f>
        <v>IT_WEA_KNUCKL_19,</v>
      </c>
      <c r="L126" t="str">
        <f>_xlfn.UNICHAR(34)&amp;VLOOKUP(G126,Prefix[],2)&amp;IF(G126&gt;19,"",IF(NOT(G126=0),J126&amp;REPT("_",16-LEN(VLOOKUP(G126,Prefix[],2)&amp;J126)),E126&amp;REPT("_",16-LEN(VLOOKUP(G126,Prefix[],2)&amp;E126))))&amp;_xlfn.UNICHAR(34)&amp;": "&amp;_xlfn.UNICHAR(34)&amp;H126&amp;_xlfn.UNICHAR(34)</f>
        <v>"IT_WEA_KNUCKL_19": "Golden Gloves"</v>
      </c>
    </row>
    <row r="127" spans="2:12" x14ac:dyDescent="0.25">
      <c r="B127" t="s">
        <v>172</v>
      </c>
      <c r="E127" t="str">
        <f t="shared" si="2"/>
        <v>0x07D</v>
      </c>
      <c r="F127">
        <v>20</v>
      </c>
      <c r="G127">
        <v>4</v>
      </c>
      <c r="H127" t="s">
        <v>716</v>
      </c>
      <c r="J127" s="1">
        <f t="shared" si="3"/>
        <v>20</v>
      </c>
      <c r="K127" t="str">
        <f>WeaponNames__2[[#This Row],[Name]]&amp;","</f>
        <v>IT_WEA_KNUCKL_20,</v>
      </c>
      <c r="L127" t="str">
        <f>_xlfn.UNICHAR(34)&amp;VLOOKUP(G127,Prefix[],2)&amp;IF(G127&gt;19,"",IF(NOT(G127=0),J127&amp;REPT("_",16-LEN(VLOOKUP(G127,Prefix[],2)&amp;J127)),E127&amp;REPT("_",16-LEN(VLOOKUP(G127,Prefix[],2)&amp;E127))))&amp;_xlfn.UNICHAR(34)&amp;": "&amp;_xlfn.UNICHAR(34)&amp;H127&amp;_xlfn.UNICHAR(34)</f>
        <v>"IT_WEA_KNUCKL_20": "Dragon Fangs"</v>
      </c>
    </row>
    <row r="128" spans="2:12" x14ac:dyDescent="0.25">
      <c r="B128" t="s">
        <v>173</v>
      </c>
      <c r="E128" t="str">
        <f t="shared" si="2"/>
        <v>0x07E</v>
      </c>
      <c r="F128">
        <v>21</v>
      </c>
      <c r="G128">
        <v>4</v>
      </c>
      <c r="H128" t="s">
        <v>717</v>
      </c>
      <c r="J128" s="1">
        <f t="shared" si="3"/>
        <v>21</v>
      </c>
      <c r="K128" t="str">
        <f>WeaponNames__2[[#This Row],[Name]]&amp;","</f>
        <v>IT_WEA_KNUCKL_21,</v>
      </c>
      <c r="L128" t="str">
        <f>_xlfn.UNICHAR(34)&amp;VLOOKUP(G128,Prefix[],2)&amp;IF(G128&gt;19,"",IF(NOT(G128=0),J128&amp;REPT("_",16-LEN(VLOOKUP(G128,Prefix[],2)&amp;J128)),E128&amp;REPT("_",16-LEN(VLOOKUP(G128,Prefix[],2)&amp;E128))))&amp;_xlfn.UNICHAR(34)&amp;": "&amp;_xlfn.UNICHAR(34)&amp;H128&amp;_xlfn.UNICHAR(34)</f>
        <v>"IT_WEA_KNUCKL_21": "Double Ziggurat"</v>
      </c>
    </row>
    <row r="129" spans="2:12" x14ac:dyDescent="0.25">
      <c r="B129" t="s">
        <v>174</v>
      </c>
      <c r="E129" t="str">
        <f t="shared" si="2"/>
        <v>0x07F</v>
      </c>
      <c r="F129">
        <v>22</v>
      </c>
      <c r="G129">
        <v>4</v>
      </c>
      <c r="H129" t="s">
        <v>718</v>
      </c>
      <c r="J129" s="1">
        <f t="shared" si="3"/>
        <v>22</v>
      </c>
      <c r="K129" t="str">
        <f>WeaponNames__2[[#This Row],[Name]]&amp;","</f>
        <v>IT_WEA_KNUCKL_22,</v>
      </c>
      <c r="L129" t="str">
        <f>_xlfn.UNICHAR(34)&amp;VLOOKUP(G129,Prefix[],2)&amp;IF(G129&gt;19,"",IF(NOT(G129=0),J129&amp;REPT("_",16-LEN(VLOOKUP(G129,Prefix[],2)&amp;J129)),E129&amp;REPT("_",16-LEN(VLOOKUP(G129,Prefix[],2)&amp;E129))))&amp;_xlfn.UNICHAR(34)&amp;": "&amp;_xlfn.UNICHAR(34)&amp;H129&amp;_xlfn.UNICHAR(34)</f>
        <v>"IT_WEA_KNUCKL_22": "Sabazios"</v>
      </c>
    </row>
    <row r="130" spans="2:12" x14ac:dyDescent="0.25">
      <c r="B130" t="s">
        <v>175</v>
      </c>
      <c r="E130" t="str">
        <f t="shared" si="2"/>
        <v>0x080</v>
      </c>
      <c r="F130">
        <v>23</v>
      </c>
      <c r="G130">
        <v>4</v>
      </c>
      <c r="H130" t="s">
        <v>719</v>
      </c>
      <c r="J130" s="1">
        <f t="shared" si="3"/>
        <v>23</v>
      </c>
      <c r="K130" t="str">
        <f>WeaponNames__2[[#This Row],[Name]]&amp;","</f>
        <v>IT_WEA_KNUCKL_23,</v>
      </c>
      <c r="L130" t="str">
        <f>_xlfn.UNICHAR(34)&amp;VLOOKUP(G130,Prefix[],2)&amp;IF(G130&gt;19,"",IF(NOT(G130=0),J130&amp;REPT("_",16-LEN(VLOOKUP(G130,Prefix[],2)&amp;J130)),E130&amp;REPT("_",16-LEN(VLOOKUP(G130,Prefix[],2)&amp;E130))))&amp;_xlfn.UNICHAR(34)&amp;": "&amp;_xlfn.UNICHAR(34)&amp;H130&amp;_xlfn.UNICHAR(34)</f>
        <v>"IT_WEA_KNUCKL_23": "Evil Gloves"</v>
      </c>
    </row>
    <row r="131" spans="2:12" x14ac:dyDescent="0.25">
      <c r="B131" t="s">
        <v>176</v>
      </c>
      <c r="E131" t="str">
        <f t="shared" si="2"/>
        <v>0x081</v>
      </c>
      <c r="F131">
        <v>24</v>
      </c>
      <c r="G131">
        <v>4</v>
      </c>
      <c r="H131" t="s">
        <v>720</v>
      </c>
      <c r="J131" s="1">
        <f t="shared" si="3"/>
        <v>24</v>
      </c>
      <c r="K131" t="str">
        <f>WeaponNames__2[[#This Row],[Name]]&amp;","</f>
        <v>IT_WEA_KNUCKL_24,</v>
      </c>
      <c r="L131" t="str">
        <f>_xlfn.UNICHAR(34)&amp;VLOOKUP(G131,Prefix[],2)&amp;IF(G131&gt;19,"",IF(NOT(G131=0),J131&amp;REPT("_",16-LEN(VLOOKUP(G131,Prefix[],2)&amp;J131)),E131&amp;REPT("_",16-LEN(VLOOKUP(G131,Prefix[],2)&amp;E131))))&amp;_xlfn.UNICHAR(34)&amp;": "&amp;_xlfn.UNICHAR(34)&amp;H131&amp;_xlfn.UNICHAR(34)</f>
        <v>"IT_WEA_KNUCKL_24": "Root Cestus"</v>
      </c>
    </row>
    <row r="132" spans="2:12" x14ac:dyDescent="0.25">
      <c r="B132" t="s">
        <v>83</v>
      </c>
      <c r="E132" t="str">
        <f t="shared" ref="E132:E195" si="4">"0x"&amp;DEC2HEX(ROW(H132)-2,3)</f>
        <v>0x082</v>
      </c>
      <c r="F132">
        <v>25</v>
      </c>
      <c r="G132">
        <v>4</v>
      </c>
      <c r="H132" t="s">
        <v>629</v>
      </c>
      <c r="J132" s="1">
        <f t="shared" ref="J132:J177" si="5">IF(LEN(F132)=1,"0"&amp;F132,F132)</f>
        <v>25</v>
      </c>
      <c r="K132" t="str">
        <f>WeaponNames__2[[#This Row],[Name]]&amp;","</f>
        <v>IT_WEA_KNUCKL_25,</v>
      </c>
      <c r="L132" t="str">
        <f>_xlfn.UNICHAR(34)&amp;VLOOKUP(G132,Prefix[],2)&amp;IF(G132&gt;19,"",IF(NOT(G132=0),J132&amp;REPT("_",16-LEN(VLOOKUP(G132,Prefix[],2)&amp;J132)),E132&amp;REPT("_",16-LEN(VLOOKUP(G132,Prefix[],2)&amp;E132))))&amp;_xlfn.UNICHAR(34)&amp;": "&amp;_xlfn.UNICHAR(34)&amp;H132&amp;_xlfn.UNICHAR(34)</f>
        <v>"IT_WEA_KNUCKL_25": "Unused"</v>
      </c>
    </row>
    <row r="133" spans="2:12" x14ac:dyDescent="0.25">
      <c r="B133" t="s">
        <v>83</v>
      </c>
      <c r="E133" t="str">
        <f t="shared" si="4"/>
        <v>0x083</v>
      </c>
      <c r="F133">
        <v>26</v>
      </c>
      <c r="G133">
        <v>4</v>
      </c>
      <c r="H133" t="s">
        <v>629</v>
      </c>
      <c r="J133" s="1">
        <f t="shared" si="5"/>
        <v>26</v>
      </c>
      <c r="K133" t="str">
        <f>WeaponNames__2[[#This Row],[Name]]&amp;","</f>
        <v>IT_WEA_KNUCKL_26,</v>
      </c>
      <c r="L133" t="str">
        <f>_xlfn.UNICHAR(34)&amp;VLOOKUP(G133,Prefix[],2)&amp;IF(G133&gt;19,"",IF(NOT(G133=0),J133&amp;REPT("_",16-LEN(VLOOKUP(G133,Prefix[],2)&amp;J133)),E133&amp;REPT("_",16-LEN(VLOOKUP(G133,Prefix[],2)&amp;E133))))&amp;_xlfn.UNICHAR(34)&amp;": "&amp;_xlfn.UNICHAR(34)&amp;H133&amp;_xlfn.UNICHAR(34)</f>
        <v>"IT_WEA_KNUCKL_26": "Unused"</v>
      </c>
    </row>
    <row r="134" spans="2:12" x14ac:dyDescent="0.25">
      <c r="B134" t="s">
        <v>177</v>
      </c>
      <c r="E134" t="str">
        <f t="shared" si="4"/>
        <v>0x084</v>
      </c>
      <c r="F134">
        <v>27</v>
      </c>
      <c r="G134">
        <v>4</v>
      </c>
      <c r="H134" t="s">
        <v>721</v>
      </c>
      <c r="J134" s="1">
        <f t="shared" si="5"/>
        <v>27</v>
      </c>
      <c r="K134" t="str">
        <f>WeaponNames__2[[#This Row],[Name]]&amp;","</f>
        <v>IT_WEA_KNUCKL_27,</v>
      </c>
      <c r="L134" t="str">
        <f>_xlfn.UNICHAR(34)&amp;VLOOKUP(G134,Prefix[],2)&amp;IF(G134&gt;19,"",IF(NOT(G134=0),J134&amp;REPT("_",16-LEN(VLOOKUP(G134,Prefix[],2)&amp;J134)),E134&amp;REPT("_",16-LEN(VLOOKUP(G134,Prefix[],2)&amp;E134))))&amp;_xlfn.UNICHAR(34)&amp;": "&amp;_xlfn.UNICHAR(34)&amp;H134&amp;_xlfn.UNICHAR(34)</f>
        <v>"IT_WEA_KNUCKL_27": "Heaven's Fists"</v>
      </c>
    </row>
    <row r="135" spans="2:12" x14ac:dyDescent="0.25">
      <c r="B135" t="s">
        <v>178</v>
      </c>
      <c r="E135" t="str">
        <f t="shared" si="4"/>
        <v>0x085</v>
      </c>
      <c r="F135">
        <v>28</v>
      </c>
      <c r="G135">
        <v>4</v>
      </c>
      <c r="H135" t="s">
        <v>722</v>
      </c>
      <c r="J135" s="1">
        <f t="shared" si="5"/>
        <v>28</v>
      </c>
      <c r="K135" t="str">
        <f>WeaponNames__2[[#This Row],[Name]]&amp;","</f>
        <v>IT_WEA_KNUCKL_28,</v>
      </c>
      <c r="L135" t="str">
        <f>_xlfn.UNICHAR(34)&amp;VLOOKUP(G135,Prefix[],2)&amp;IF(G135&gt;19,"",IF(NOT(G135=0),J135&amp;REPT("_",16-LEN(VLOOKUP(G135,Prefix[],2)&amp;J135)),E135&amp;REPT("_",16-LEN(VLOOKUP(G135,Prefix[],2)&amp;E135))))&amp;_xlfn.UNICHAR(34)&amp;": "&amp;_xlfn.UNICHAR(34)&amp;H135&amp;_xlfn.UNICHAR(34)</f>
        <v>"IT_WEA_KNUCKL_28": "Spirit Gloves"</v>
      </c>
    </row>
    <row r="136" spans="2:12" x14ac:dyDescent="0.25">
      <c r="B136" t="s">
        <v>179</v>
      </c>
      <c r="E136" t="str">
        <f t="shared" si="4"/>
        <v>0x086</v>
      </c>
      <c r="F136">
        <v>29</v>
      </c>
      <c r="G136">
        <v>4</v>
      </c>
      <c r="H136" t="s">
        <v>723</v>
      </c>
      <c r="J136" s="1">
        <f t="shared" si="5"/>
        <v>29</v>
      </c>
      <c r="K136" t="str">
        <f>WeaponNames__2[[#This Row],[Name]]&amp;","</f>
        <v>IT_WEA_KNUCKL_29,</v>
      </c>
      <c r="L136" t="str">
        <f>_xlfn.UNICHAR(34)&amp;VLOOKUP(G136,Prefix[],2)&amp;IF(G136&gt;19,"",IF(NOT(G136=0),J136&amp;REPT("_",16-LEN(VLOOKUP(G136,Prefix[],2)&amp;J136)),E136&amp;REPT("_",16-LEN(VLOOKUP(G136,Prefix[],2)&amp;E136))))&amp;_xlfn.UNICHAR(34)&amp;": "&amp;_xlfn.UNICHAR(34)&amp;H136&amp;_xlfn.UNICHAR(34)</f>
        <v>"IT_WEA_KNUCKL_29": "Rapid Bands"</v>
      </c>
    </row>
    <row r="137" spans="2:12" x14ac:dyDescent="0.25">
      <c r="B137" t="s">
        <v>180</v>
      </c>
      <c r="E137" t="str">
        <f t="shared" si="4"/>
        <v>0x087</v>
      </c>
      <c r="F137">
        <v>30</v>
      </c>
      <c r="G137">
        <v>4</v>
      </c>
      <c r="H137" t="s">
        <v>724</v>
      </c>
      <c r="J137" s="1">
        <f t="shared" si="5"/>
        <v>30</v>
      </c>
      <c r="K137" t="str">
        <f>WeaponNames__2[[#This Row],[Name]]&amp;","</f>
        <v>IT_WEA_KNUCKL_30,</v>
      </c>
      <c r="L137" t="str">
        <f>_xlfn.UNICHAR(34)&amp;VLOOKUP(G137,Prefix[],2)&amp;IF(G137&gt;19,"",IF(NOT(G137=0),J137&amp;REPT("_",16-LEN(VLOOKUP(G137,Prefix[],2)&amp;J137)),E137&amp;REPT("_",16-LEN(VLOOKUP(G137,Prefix[],2)&amp;E137))))&amp;_xlfn.UNICHAR(34)&amp;": "&amp;_xlfn.UNICHAR(34)&amp;H137&amp;_xlfn.UNICHAR(34)</f>
        <v>"IT_WEA_KNUCKL_30": "Thunder Knuckles"</v>
      </c>
    </row>
    <row r="138" spans="2:12" x14ac:dyDescent="0.25">
      <c r="B138" t="s">
        <v>181</v>
      </c>
      <c r="E138" t="str">
        <f t="shared" si="4"/>
        <v>0x088</v>
      </c>
      <c r="F138">
        <v>31</v>
      </c>
      <c r="G138">
        <v>4</v>
      </c>
      <c r="H138" t="s">
        <v>725</v>
      </c>
      <c r="J138" s="1">
        <f t="shared" si="5"/>
        <v>31</v>
      </c>
      <c r="K138" t="str">
        <f>WeaponNames__2[[#This Row],[Name]]&amp;","</f>
        <v>IT_WEA_KNUCKL_31,</v>
      </c>
      <c r="L138" t="str">
        <f>_xlfn.UNICHAR(34)&amp;VLOOKUP(G138,Prefix[],2)&amp;IF(G138&gt;19,"",IF(NOT(G138=0),J138&amp;REPT("_",16-LEN(VLOOKUP(G138,Prefix[],2)&amp;J138)),E138&amp;REPT("_",16-LEN(VLOOKUP(G138,Prefix[],2)&amp;E138))))&amp;_xlfn.UNICHAR(34)&amp;": "&amp;_xlfn.UNICHAR(34)&amp;H138&amp;_xlfn.UNICHAR(34)</f>
        <v>"IT_WEA_KNUCKL_31": "Jack's Gauntlets"</v>
      </c>
    </row>
    <row r="139" spans="2:12" x14ac:dyDescent="0.25">
      <c r="B139" t="s">
        <v>83</v>
      </c>
      <c r="E139" t="str">
        <f t="shared" si="4"/>
        <v>0x089</v>
      </c>
      <c r="F139">
        <v>32</v>
      </c>
      <c r="G139">
        <v>4</v>
      </c>
      <c r="H139" t="s">
        <v>629</v>
      </c>
      <c r="J139" s="1">
        <f t="shared" si="5"/>
        <v>32</v>
      </c>
      <c r="K139" t="str">
        <f>WeaponNames__2[[#This Row],[Name]]&amp;","</f>
        <v>IT_WEA_KNUCKL_32,</v>
      </c>
      <c r="L139" t="str">
        <f>_xlfn.UNICHAR(34)&amp;VLOOKUP(G139,Prefix[],2)&amp;IF(G139&gt;19,"",IF(NOT(G139=0),J139&amp;REPT("_",16-LEN(VLOOKUP(G139,Prefix[],2)&amp;J139)),E139&amp;REPT("_",16-LEN(VLOOKUP(G139,Prefix[],2)&amp;E139))))&amp;_xlfn.UNICHAR(34)&amp;": "&amp;_xlfn.UNICHAR(34)&amp;H139&amp;_xlfn.UNICHAR(34)</f>
        <v>"IT_WEA_KNUCKL_32": "Unused"</v>
      </c>
    </row>
    <row r="140" spans="2:12" x14ac:dyDescent="0.25">
      <c r="B140" t="s">
        <v>83</v>
      </c>
      <c r="E140" t="str">
        <f t="shared" si="4"/>
        <v>0x08A</v>
      </c>
      <c r="F140">
        <v>33</v>
      </c>
      <c r="G140">
        <v>4</v>
      </c>
      <c r="H140" t="s">
        <v>629</v>
      </c>
      <c r="J140" s="1">
        <f t="shared" si="5"/>
        <v>33</v>
      </c>
      <c r="K140" t="str">
        <f>WeaponNames__2[[#This Row],[Name]]&amp;","</f>
        <v>IT_WEA_KNUCKL_33,</v>
      </c>
      <c r="L140" t="str">
        <f>_xlfn.UNICHAR(34)&amp;VLOOKUP(G140,Prefix[],2)&amp;IF(G140&gt;19,"",IF(NOT(G140=0),J140&amp;REPT("_",16-LEN(VLOOKUP(G140,Prefix[],2)&amp;J140)),E140&amp;REPT("_",16-LEN(VLOOKUP(G140,Prefix[],2)&amp;E140))))&amp;_xlfn.UNICHAR(34)&amp;": "&amp;_xlfn.UNICHAR(34)&amp;H140&amp;_xlfn.UNICHAR(34)</f>
        <v>"IT_WEA_KNUCKL_33": "Unused"</v>
      </c>
    </row>
    <row r="141" spans="2:12" x14ac:dyDescent="0.25">
      <c r="B141" t="s">
        <v>83</v>
      </c>
      <c r="E141" t="str">
        <f t="shared" si="4"/>
        <v>0x08B</v>
      </c>
      <c r="F141">
        <v>34</v>
      </c>
      <c r="G141">
        <v>4</v>
      </c>
      <c r="H141" t="s">
        <v>629</v>
      </c>
      <c r="J141" s="1">
        <f t="shared" si="5"/>
        <v>34</v>
      </c>
      <c r="K141" t="str">
        <f>WeaponNames__2[[#This Row],[Name]]&amp;","</f>
        <v>IT_WEA_KNUCKL_34,</v>
      </c>
      <c r="L141" t="str">
        <f>_xlfn.UNICHAR(34)&amp;VLOOKUP(G141,Prefix[],2)&amp;IF(G141&gt;19,"",IF(NOT(G141=0),J141&amp;REPT("_",16-LEN(VLOOKUP(G141,Prefix[],2)&amp;J141)),E141&amp;REPT("_",16-LEN(VLOOKUP(G141,Prefix[],2)&amp;E141))))&amp;_xlfn.UNICHAR(34)&amp;": "&amp;_xlfn.UNICHAR(34)&amp;H141&amp;_xlfn.UNICHAR(34)</f>
        <v>"IT_WEA_KNUCKL_34": "Unused"</v>
      </c>
    </row>
    <row r="142" spans="2:12" x14ac:dyDescent="0.25">
      <c r="B142" t="s">
        <v>83</v>
      </c>
      <c r="E142" t="str">
        <f t="shared" si="4"/>
        <v>0x08C</v>
      </c>
      <c r="F142">
        <v>35</v>
      </c>
      <c r="G142">
        <v>4</v>
      </c>
      <c r="H142" t="s">
        <v>629</v>
      </c>
      <c r="J142" s="1">
        <f t="shared" si="5"/>
        <v>35</v>
      </c>
      <c r="K142" t="str">
        <f>WeaponNames__2[[#This Row],[Name]]&amp;","</f>
        <v>IT_WEA_KNUCKL_35,</v>
      </c>
      <c r="L142" t="str">
        <f>_xlfn.UNICHAR(34)&amp;VLOOKUP(G142,Prefix[],2)&amp;IF(G142&gt;19,"",IF(NOT(G142=0),J142&amp;REPT("_",16-LEN(VLOOKUP(G142,Prefix[],2)&amp;J142)),E142&amp;REPT("_",16-LEN(VLOOKUP(G142,Prefix[],2)&amp;E142))))&amp;_xlfn.UNICHAR(34)&amp;": "&amp;_xlfn.UNICHAR(34)&amp;H142&amp;_xlfn.UNICHAR(34)</f>
        <v>"IT_WEA_KNUCKL_35": "Unused"</v>
      </c>
    </row>
    <row r="143" spans="2:12" x14ac:dyDescent="0.25">
      <c r="B143" t="s">
        <v>182</v>
      </c>
      <c r="E143" t="str">
        <f t="shared" si="4"/>
        <v>0x08D</v>
      </c>
      <c r="F143">
        <v>1</v>
      </c>
      <c r="G143">
        <v>5</v>
      </c>
      <c r="H143" t="s">
        <v>726</v>
      </c>
      <c r="J143" s="1" t="str">
        <f t="shared" si="5"/>
        <v>01</v>
      </c>
      <c r="K143" t="str">
        <f>WeaponNames__2[[#This Row],[Name]]&amp;","</f>
        <v>IT_WEA_RAPIER_01,</v>
      </c>
      <c r="L143" t="str">
        <f>_xlfn.UNICHAR(34)&amp;VLOOKUP(G143,Prefix[],2)&amp;IF(G143&gt;19,"",IF(NOT(G143=0),J143&amp;REPT("_",16-LEN(VLOOKUP(G143,Prefix[],2)&amp;J143)),E143&amp;REPT("_",16-LEN(VLOOKUP(G143,Prefix[],2)&amp;E143))))&amp;_xlfn.UNICHAR(34)&amp;": "&amp;_xlfn.UNICHAR(34)&amp;H143&amp;_xlfn.UNICHAR(34)</f>
        <v>"IT_WEA_RAPIER_01": "SEES Rapier"</v>
      </c>
    </row>
    <row r="144" spans="2:12" x14ac:dyDescent="0.25">
      <c r="B144" t="s">
        <v>183</v>
      </c>
      <c r="E144" t="str">
        <f t="shared" si="4"/>
        <v>0x08E</v>
      </c>
      <c r="F144">
        <v>2</v>
      </c>
      <c r="G144">
        <v>5</v>
      </c>
      <c r="H144" t="s">
        <v>727</v>
      </c>
      <c r="J144" s="1" t="str">
        <f t="shared" si="5"/>
        <v>02</v>
      </c>
      <c r="K144" t="str">
        <f>WeaponNames__2[[#This Row],[Name]]&amp;","</f>
        <v>IT_WEA_RAPIER_02,</v>
      </c>
      <c r="L144" t="str">
        <f>_xlfn.UNICHAR(34)&amp;VLOOKUP(G144,Prefix[],2)&amp;IF(G144&gt;19,"",IF(NOT(G144=0),J144&amp;REPT("_",16-LEN(VLOOKUP(G144,Prefix[],2)&amp;J144)),E144&amp;REPT("_",16-LEN(VLOOKUP(G144,Prefix[],2)&amp;E144))))&amp;_xlfn.UNICHAR(34)&amp;": "&amp;_xlfn.UNICHAR(34)&amp;H144&amp;_xlfn.UNICHAR(34)</f>
        <v>"IT_WEA_RAPIER_02": "Quarter Pike"</v>
      </c>
    </row>
    <row r="145" spans="2:12" x14ac:dyDescent="0.25">
      <c r="B145" t="s">
        <v>184</v>
      </c>
      <c r="E145" t="str">
        <f t="shared" si="4"/>
        <v>0x08F</v>
      </c>
      <c r="F145">
        <v>3</v>
      </c>
      <c r="G145">
        <v>5</v>
      </c>
      <c r="H145" t="s">
        <v>728</v>
      </c>
      <c r="J145" s="1" t="str">
        <f t="shared" si="5"/>
        <v>03</v>
      </c>
      <c r="K145" t="str">
        <f>WeaponNames__2[[#This Row],[Name]]&amp;","</f>
        <v>IT_WEA_RAPIER_03,</v>
      </c>
      <c r="L145" t="str">
        <f>_xlfn.UNICHAR(34)&amp;VLOOKUP(G145,Prefix[],2)&amp;IF(G145&gt;19,"",IF(NOT(G145=0),J145&amp;REPT("_",16-LEN(VLOOKUP(G145,Prefix[],2)&amp;J145)),E145&amp;REPT("_",16-LEN(VLOOKUP(G145,Prefix[],2)&amp;E145))))&amp;_xlfn.UNICHAR(34)&amp;": "&amp;_xlfn.UNICHAR(34)&amp;H145&amp;_xlfn.UNICHAR(34)</f>
        <v>"IT_WEA_RAPIER_03": "Flamberge"</v>
      </c>
    </row>
    <row r="146" spans="2:12" x14ac:dyDescent="0.25">
      <c r="B146" t="s">
        <v>83</v>
      </c>
      <c r="E146" t="str">
        <f t="shared" si="4"/>
        <v>0x090</v>
      </c>
      <c r="F146">
        <v>4</v>
      </c>
      <c r="G146">
        <v>5</v>
      </c>
      <c r="H146" t="s">
        <v>629</v>
      </c>
      <c r="J146" s="1" t="str">
        <f t="shared" si="5"/>
        <v>04</v>
      </c>
      <c r="K146" t="str">
        <f>WeaponNames__2[[#This Row],[Name]]&amp;","</f>
        <v>IT_WEA_RAPIER_04,</v>
      </c>
      <c r="L146" t="str">
        <f>_xlfn.UNICHAR(34)&amp;VLOOKUP(G146,Prefix[],2)&amp;IF(G146&gt;19,"",IF(NOT(G146=0),J146&amp;REPT("_",16-LEN(VLOOKUP(G146,Prefix[],2)&amp;J146)),E146&amp;REPT("_",16-LEN(VLOOKUP(G146,Prefix[],2)&amp;E146))))&amp;_xlfn.UNICHAR(34)&amp;": "&amp;_xlfn.UNICHAR(34)&amp;H146&amp;_xlfn.UNICHAR(34)</f>
        <v>"IT_WEA_RAPIER_04": "Unused"</v>
      </c>
    </row>
    <row r="147" spans="2:12" x14ac:dyDescent="0.25">
      <c r="B147" t="s">
        <v>185</v>
      </c>
      <c r="E147" t="str">
        <f t="shared" si="4"/>
        <v>0x091</v>
      </c>
      <c r="F147">
        <v>5</v>
      </c>
      <c r="G147">
        <v>5</v>
      </c>
      <c r="H147" t="s">
        <v>729</v>
      </c>
      <c r="J147" s="1" t="str">
        <f t="shared" si="5"/>
        <v>05</v>
      </c>
      <c r="K147" t="str">
        <f>WeaponNames__2[[#This Row],[Name]]&amp;","</f>
        <v>IT_WEA_RAPIER_05,</v>
      </c>
      <c r="L147" t="str">
        <f>_xlfn.UNICHAR(34)&amp;VLOOKUP(G147,Prefix[],2)&amp;IF(G147&gt;19,"",IF(NOT(G147=0),J147&amp;REPT("_",16-LEN(VLOOKUP(G147,Prefix[],2)&amp;J147)),E147&amp;REPT("_",16-LEN(VLOOKUP(G147,Prefix[],2)&amp;E147))))&amp;_xlfn.UNICHAR(34)&amp;": "&amp;_xlfn.UNICHAR(34)&amp;H147&amp;_xlfn.UNICHAR(34)</f>
        <v>"IT_WEA_RAPIER_05": "Night Falcon"</v>
      </c>
    </row>
    <row r="148" spans="2:12" x14ac:dyDescent="0.25">
      <c r="B148" t="s">
        <v>186</v>
      </c>
      <c r="E148" t="str">
        <f t="shared" si="4"/>
        <v>0x092</v>
      </c>
      <c r="F148">
        <v>6</v>
      </c>
      <c r="G148">
        <v>5</v>
      </c>
      <c r="H148" t="s">
        <v>730</v>
      </c>
      <c r="J148" s="1" t="str">
        <f t="shared" si="5"/>
        <v>06</v>
      </c>
      <c r="K148" t="str">
        <f>WeaponNames__2[[#This Row],[Name]]&amp;","</f>
        <v>IT_WEA_RAPIER_06,</v>
      </c>
      <c r="L148" t="str">
        <f>_xlfn.UNICHAR(34)&amp;VLOOKUP(G148,Prefix[],2)&amp;IF(G148&gt;19,"",IF(NOT(G148=0),J148&amp;REPT("_",16-LEN(VLOOKUP(G148,Prefix[],2)&amp;J148)),E148&amp;REPT("_",16-LEN(VLOOKUP(G148,Prefix[],2)&amp;E148))))&amp;_xlfn.UNICHAR(34)&amp;": "&amp;_xlfn.UNICHAR(34)&amp;H148&amp;_xlfn.UNICHAR(34)</f>
        <v>"IT_WEA_RAPIER_06": "Elegant Fleuret"</v>
      </c>
    </row>
    <row r="149" spans="2:12" x14ac:dyDescent="0.25">
      <c r="B149" t="s">
        <v>187</v>
      </c>
      <c r="E149" t="str">
        <f t="shared" si="4"/>
        <v>0x093</v>
      </c>
      <c r="F149">
        <v>7</v>
      </c>
      <c r="G149">
        <v>5</v>
      </c>
      <c r="H149" t="s">
        <v>731</v>
      </c>
      <c r="J149" s="1" t="str">
        <f t="shared" si="5"/>
        <v>07</v>
      </c>
      <c r="K149" t="str">
        <f>WeaponNames__2[[#This Row],[Name]]&amp;","</f>
        <v>IT_WEA_RAPIER_07,</v>
      </c>
      <c r="L149" t="str">
        <f>_xlfn.UNICHAR(34)&amp;VLOOKUP(G149,Prefix[],2)&amp;IF(G149&gt;19,"",IF(NOT(G149=0),J149&amp;REPT("_",16-LEN(VLOOKUP(G149,Prefix[],2)&amp;J149)),E149&amp;REPT("_",16-LEN(VLOOKUP(G149,Prefix[],2)&amp;E149))))&amp;_xlfn.UNICHAR(34)&amp;": "&amp;_xlfn.UNICHAR(34)&amp;H149&amp;_xlfn.UNICHAR(34)</f>
        <v>"IT_WEA_RAPIER_07": "Ga Boo"</v>
      </c>
    </row>
    <row r="150" spans="2:12" x14ac:dyDescent="0.25">
      <c r="B150" t="s">
        <v>188</v>
      </c>
      <c r="E150" t="str">
        <f t="shared" si="4"/>
        <v>0x094</v>
      </c>
      <c r="F150">
        <v>8</v>
      </c>
      <c r="G150">
        <v>5</v>
      </c>
      <c r="H150" t="s">
        <v>732</v>
      </c>
      <c r="J150" s="1" t="str">
        <f t="shared" si="5"/>
        <v>08</v>
      </c>
      <c r="K150" t="str">
        <f>WeaponNames__2[[#This Row],[Name]]&amp;","</f>
        <v>IT_WEA_RAPIER_08,</v>
      </c>
      <c r="L150" t="str">
        <f>_xlfn.UNICHAR(34)&amp;VLOOKUP(G150,Prefix[],2)&amp;IF(G150&gt;19,"",IF(NOT(G150=0),J150&amp;REPT("_",16-LEN(VLOOKUP(G150,Prefix[],2)&amp;J150)),E150&amp;REPT("_",16-LEN(VLOOKUP(G150,Prefix[],2)&amp;E150))))&amp;_xlfn.UNICHAR(34)&amp;": "&amp;_xlfn.UNICHAR(34)&amp;H150&amp;_xlfn.UNICHAR(34)</f>
        <v>"IT_WEA_RAPIER_08": "Malice Mary"</v>
      </c>
    </row>
    <row r="151" spans="2:12" x14ac:dyDescent="0.25">
      <c r="B151" t="s">
        <v>189</v>
      </c>
      <c r="E151" t="str">
        <f t="shared" si="4"/>
        <v>0x095</v>
      </c>
      <c r="F151">
        <v>9</v>
      </c>
      <c r="G151">
        <v>5</v>
      </c>
      <c r="H151" t="s">
        <v>733</v>
      </c>
      <c r="J151" s="1" t="str">
        <f t="shared" si="5"/>
        <v>09</v>
      </c>
      <c r="K151" t="str">
        <f>WeaponNames__2[[#This Row],[Name]]&amp;","</f>
        <v>IT_WEA_RAPIER_09,</v>
      </c>
      <c r="L151" t="str">
        <f>_xlfn.UNICHAR(34)&amp;VLOOKUP(G151,Prefix[],2)&amp;IF(G151&gt;19,"",IF(NOT(G151=0),J151&amp;REPT("_",16-LEN(VLOOKUP(G151,Prefix[],2)&amp;J151)),E151&amp;REPT("_",16-LEN(VLOOKUP(G151,Prefix[],2)&amp;E151))))&amp;_xlfn.UNICHAR(34)&amp;": "&amp;_xlfn.UNICHAR(34)&amp;H151&amp;_xlfn.UNICHAR(34)</f>
        <v>"IT_WEA_RAPIER_09": "Serpent Sword"</v>
      </c>
    </row>
    <row r="152" spans="2:12" x14ac:dyDescent="0.25">
      <c r="B152" t="s">
        <v>190</v>
      </c>
      <c r="E152" t="str">
        <f t="shared" si="4"/>
        <v>0x096</v>
      </c>
      <c r="F152">
        <v>10</v>
      </c>
      <c r="G152">
        <v>5</v>
      </c>
      <c r="H152" t="s">
        <v>734</v>
      </c>
      <c r="J152" s="1">
        <f t="shared" si="5"/>
        <v>10</v>
      </c>
      <c r="K152" t="str">
        <f>WeaponNames__2[[#This Row],[Name]]&amp;","</f>
        <v>IT_WEA_RAPIER_10,</v>
      </c>
      <c r="L152" t="str">
        <f>_xlfn.UNICHAR(34)&amp;VLOOKUP(G152,Prefix[],2)&amp;IF(G152&gt;19,"",IF(NOT(G152=0),J152&amp;REPT("_",16-LEN(VLOOKUP(G152,Prefix[],2)&amp;J152)),E152&amp;REPT("_",16-LEN(VLOOKUP(G152,Prefix[],2)&amp;E152))))&amp;_xlfn.UNICHAR(34)&amp;": "&amp;_xlfn.UNICHAR(34)&amp;H152&amp;_xlfn.UNICHAR(34)</f>
        <v>"IT_WEA_RAPIER_10": "Skrep"</v>
      </c>
    </row>
    <row r="153" spans="2:12" x14ac:dyDescent="0.25">
      <c r="B153" t="s">
        <v>191</v>
      </c>
      <c r="E153" t="str">
        <f t="shared" si="4"/>
        <v>0x097</v>
      </c>
      <c r="F153">
        <v>11</v>
      </c>
      <c r="G153">
        <v>5</v>
      </c>
      <c r="H153" t="s">
        <v>735</v>
      </c>
      <c r="J153" s="1">
        <f t="shared" si="5"/>
        <v>11</v>
      </c>
      <c r="K153" t="str">
        <f>WeaponNames__2[[#This Row],[Name]]&amp;","</f>
        <v>IT_WEA_RAPIER_11,</v>
      </c>
      <c r="L153" t="str">
        <f>_xlfn.UNICHAR(34)&amp;VLOOKUP(G153,Prefix[],2)&amp;IF(G153&gt;19,"",IF(NOT(G153=0),J153&amp;REPT("_",16-LEN(VLOOKUP(G153,Prefix[],2)&amp;J153)),E153&amp;REPT("_",16-LEN(VLOOKUP(G153,Prefix[],2)&amp;E153))))&amp;_xlfn.UNICHAR(34)&amp;": "&amp;_xlfn.UNICHAR(34)&amp;H153&amp;_xlfn.UNICHAR(34)</f>
        <v>"IT_WEA_RAPIER_11": "Ithuriel Spear"</v>
      </c>
    </row>
    <row r="154" spans="2:12" x14ac:dyDescent="0.25">
      <c r="B154" t="s">
        <v>192</v>
      </c>
      <c r="E154" t="str">
        <f t="shared" si="4"/>
        <v>0x098</v>
      </c>
      <c r="F154">
        <v>12</v>
      </c>
      <c r="G154">
        <v>5</v>
      </c>
      <c r="H154" t="s">
        <v>736</v>
      </c>
      <c r="J154" s="1">
        <f t="shared" si="5"/>
        <v>12</v>
      </c>
      <c r="K154" t="str">
        <f>WeaponNames__2[[#This Row],[Name]]&amp;","</f>
        <v>IT_WEA_RAPIER_12,</v>
      </c>
      <c r="L154" t="str">
        <f>_xlfn.UNICHAR(34)&amp;VLOOKUP(G154,Prefix[],2)&amp;IF(G154&gt;19,"",IF(NOT(G154=0),J154&amp;REPT("_",16-LEN(VLOOKUP(G154,Prefix[],2)&amp;J154)),E154&amp;REPT("_",16-LEN(VLOOKUP(G154,Prefix[],2)&amp;E154))))&amp;_xlfn.UNICHAR(34)&amp;": "&amp;_xlfn.UNICHAR(34)&amp;H154&amp;_xlfn.UNICHAR(34)</f>
        <v>"IT_WEA_RAPIER_12": "Espada Ropera"</v>
      </c>
    </row>
    <row r="155" spans="2:12" x14ac:dyDescent="0.25">
      <c r="B155" t="s">
        <v>193</v>
      </c>
      <c r="E155" t="str">
        <f t="shared" si="4"/>
        <v>0x099</v>
      </c>
      <c r="F155">
        <v>13</v>
      </c>
      <c r="G155">
        <v>5</v>
      </c>
      <c r="H155" t="s">
        <v>737</v>
      </c>
      <c r="J155" s="1">
        <f t="shared" si="5"/>
        <v>13</v>
      </c>
      <c r="K155" t="str">
        <f>WeaponNames__2[[#This Row],[Name]]&amp;","</f>
        <v>IT_WEA_RAPIER_13,</v>
      </c>
      <c r="L155" t="str">
        <f>_xlfn.UNICHAR(34)&amp;VLOOKUP(G155,Prefix[],2)&amp;IF(G155&gt;19,"",IF(NOT(G155=0),J155&amp;REPT("_",16-LEN(VLOOKUP(G155,Prefix[],2)&amp;J155)),E155&amp;REPT("_",16-LEN(VLOOKUP(G155,Prefix[],2)&amp;E155))))&amp;_xlfn.UNICHAR(34)&amp;": "&amp;_xlfn.UNICHAR(34)&amp;H155&amp;_xlfn.UNICHAR(34)</f>
        <v>"IT_WEA_RAPIER_13": "Noble Saber"</v>
      </c>
    </row>
    <row r="156" spans="2:12" x14ac:dyDescent="0.25">
      <c r="B156" t="s">
        <v>194</v>
      </c>
      <c r="E156" t="str">
        <f t="shared" si="4"/>
        <v>0x09A</v>
      </c>
      <c r="F156">
        <v>14</v>
      </c>
      <c r="G156">
        <v>5</v>
      </c>
      <c r="H156" t="s">
        <v>738</v>
      </c>
      <c r="J156" s="1">
        <f t="shared" si="5"/>
        <v>14</v>
      </c>
      <c r="K156" t="str">
        <f>WeaponNames__2[[#This Row],[Name]]&amp;","</f>
        <v>IT_WEA_RAPIER_14,</v>
      </c>
      <c r="L156" t="str">
        <f>_xlfn.UNICHAR(34)&amp;VLOOKUP(G156,Prefix[],2)&amp;IF(G156&gt;19,"",IF(NOT(G156=0),J156&amp;REPT("_",16-LEN(VLOOKUP(G156,Prefix[],2)&amp;J156)),E156&amp;REPT("_",16-LEN(VLOOKUP(G156,Prefix[],2)&amp;E156))))&amp;_xlfn.UNICHAR(34)&amp;": "&amp;_xlfn.UNICHAR(34)&amp;H156&amp;_xlfn.UNICHAR(34)</f>
        <v>"IT_WEA_RAPIER_14": "Main Gauche"</v>
      </c>
    </row>
    <row r="157" spans="2:12" x14ac:dyDescent="0.25">
      <c r="B157" t="s">
        <v>195</v>
      </c>
      <c r="E157" t="str">
        <f t="shared" si="4"/>
        <v>0x09B</v>
      </c>
      <c r="F157">
        <v>15</v>
      </c>
      <c r="G157">
        <v>5</v>
      </c>
      <c r="H157" t="s">
        <v>739</v>
      </c>
      <c r="J157" s="1">
        <f t="shared" si="5"/>
        <v>15</v>
      </c>
      <c r="K157" t="str">
        <f>WeaponNames__2[[#This Row],[Name]]&amp;","</f>
        <v>IT_WEA_RAPIER_15,</v>
      </c>
      <c r="L157" t="str">
        <f>_xlfn.UNICHAR(34)&amp;VLOOKUP(G157,Prefix[],2)&amp;IF(G157&gt;19,"",IF(NOT(G157=0),J157&amp;REPT("_",16-LEN(VLOOKUP(G157,Prefix[],2)&amp;J157)),E157&amp;REPT("_",16-LEN(VLOOKUP(G157,Prefix[],2)&amp;E157))))&amp;_xlfn.UNICHAR(34)&amp;": "&amp;_xlfn.UNICHAR(34)&amp;H157&amp;_xlfn.UNICHAR(34)</f>
        <v>"IT_WEA_RAPIER_15": "Witch Saber"</v>
      </c>
    </row>
    <row r="158" spans="2:12" x14ac:dyDescent="0.25">
      <c r="B158" t="s">
        <v>196</v>
      </c>
      <c r="E158" t="str">
        <f t="shared" si="4"/>
        <v>0x09C</v>
      </c>
      <c r="F158">
        <v>16</v>
      </c>
      <c r="G158">
        <v>5</v>
      </c>
      <c r="H158" t="s">
        <v>740</v>
      </c>
      <c r="J158" s="1">
        <f t="shared" si="5"/>
        <v>16</v>
      </c>
      <c r="K158" t="str">
        <f>WeaponNames__2[[#This Row],[Name]]&amp;","</f>
        <v>IT_WEA_RAPIER_16,</v>
      </c>
      <c r="L158" t="str">
        <f>_xlfn.UNICHAR(34)&amp;VLOOKUP(G158,Prefix[],2)&amp;IF(G158&gt;19,"",IF(NOT(G158=0),J158&amp;REPT("_",16-LEN(VLOOKUP(G158,Prefix[],2)&amp;J158)),E158&amp;REPT("_",16-LEN(VLOOKUP(G158,Prefix[],2)&amp;E158))))&amp;_xlfn.UNICHAR(34)&amp;": "&amp;_xlfn.UNICHAR(34)&amp;H158&amp;_xlfn.UNICHAR(34)</f>
        <v>"IT_WEA_RAPIER_16": "Rose Flamberge"</v>
      </c>
    </row>
    <row r="159" spans="2:12" x14ac:dyDescent="0.25">
      <c r="B159" t="s">
        <v>197</v>
      </c>
      <c r="E159" t="str">
        <f t="shared" si="4"/>
        <v>0x09D</v>
      </c>
      <c r="F159">
        <v>17</v>
      </c>
      <c r="G159">
        <v>5</v>
      </c>
      <c r="H159" t="s">
        <v>741</v>
      </c>
      <c r="J159" s="1">
        <f t="shared" si="5"/>
        <v>17</v>
      </c>
      <c r="K159" t="str">
        <f>WeaponNames__2[[#This Row],[Name]]&amp;","</f>
        <v>IT_WEA_RAPIER_17,</v>
      </c>
      <c r="L159" t="str">
        <f>_xlfn.UNICHAR(34)&amp;VLOOKUP(G159,Prefix[],2)&amp;IF(G159&gt;19,"",IF(NOT(G159=0),J159&amp;REPT("_",16-LEN(VLOOKUP(G159,Prefix[],2)&amp;J159)),E159&amp;REPT("_",16-LEN(VLOOKUP(G159,Prefix[],2)&amp;E159))))&amp;_xlfn.UNICHAR(34)&amp;": "&amp;_xlfn.UNICHAR(34)&amp;H159&amp;_xlfn.UNICHAR(34)</f>
        <v>"IT_WEA_RAPIER_17": "Damascus Rapier"</v>
      </c>
    </row>
    <row r="160" spans="2:12" x14ac:dyDescent="0.25">
      <c r="B160" t="s">
        <v>198</v>
      </c>
      <c r="E160" t="str">
        <f t="shared" si="4"/>
        <v>0x09E</v>
      </c>
      <c r="F160">
        <v>18</v>
      </c>
      <c r="G160">
        <v>5</v>
      </c>
      <c r="H160" t="s">
        <v>742</v>
      </c>
      <c r="J160" s="1">
        <f t="shared" si="5"/>
        <v>18</v>
      </c>
      <c r="K160" t="str">
        <f>WeaponNames__2[[#This Row],[Name]]&amp;","</f>
        <v>IT_WEA_RAPIER_18,</v>
      </c>
      <c r="L160" t="str">
        <f>_xlfn.UNICHAR(34)&amp;VLOOKUP(G160,Prefix[],2)&amp;IF(G160&gt;19,"",IF(NOT(G160=0),J160&amp;REPT("_",16-LEN(VLOOKUP(G160,Prefix[],2)&amp;J160)),E160&amp;REPT("_",16-LEN(VLOOKUP(G160,Prefix[],2)&amp;E160))))&amp;_xlfn.UNICHAR(34)&amp;": "&amp;_xlfn.UNICHAR(34)&amp;H160&amp;_xlfn.UNICHAR(34)</f>
        <v>"IT_WEA_RAPIER_18": "Brionac"</v>
      </c>
    </row>
    <row r="161" spans="2:12" x14ac:dyDescent="0.25">
      <c r="B161" t="s">
        <v>199</v>
      </c>
      <c r="E161" t="str">
        <f t="shared" si="4"/>
        <v>0x09F</v>
      </c>
      <c r="F161">
        <v>19</v>
      </c>
      <c r="G161">
        <v>5</v>
      </c>
      <c r="H161" t="s">
        <v>743</v>
      </c>
      <c r="J161" s="1">
        <f t="shared" si="5"/>
        <v>19</v>
      </c>
      <c r="K161" t="str">
        <f>WeaponNames__2[[#This Row],[Name]]&amp;","</f>
        <v>IT_WEA_RAPIER_19,</v>
      </c>
      <c r="L161" t="str">
        <f>_xlfn.UNICHAR(34)&amp;VLOOKUP(G161,Prefix[],2)&amp;IF(G161&gt;19,"",IF(NOT(G161=0),J161&amp;REPT("_",16-LEN(VLOOKUP(G161,Prefix[],2)&amp;J161)),E161&amp;REPT("_",16-LEN(VLOOKUP(G161,Prefix[],2)&amp;E161))))&amp;_xlfn.UNICHAR(34)&amp;": "&amp;_xlfn.UNICHAR(34)&amp;H161&amp;_xlfn.UNICHAR(34)</f>
        <v>"IT_WEA_RAPIER_19": "Longinus"</v>
      </c>
    </row>
    <row r="162" spans="2:12" x14ac:dyDescent="0.25">
      <c r="B162" t="s">
        <v>200</v>
      </c>
      <c r="E162" t="str">
        <f t="shared" si="4"/>
        <v>0x0A0</v>
      </c>
      <c r="F162">
        <v>20</v>
      </c>
      <c r="G162">
        <v>5</v>
      </c>
      <c r="H162" t="s">
        <v>744</v>
      </c>
      <c r="J162" s="1">
        <f t="shared" si="5"/>
        <v>20</v>
      </c>
      <c r="K162" t="str">
        <f>WeaponNames__2[[#This Row],[Name]]&amp;","</f>
        <v>IT_WEA_RAPIER_20,</v>
      </c>
      <c r="L162" t="str">
        <f>_xlfn.UNICHAR(34)&amp;VLOOKUP(G162,Prefix[],2)&amp;IF(G162&gt;19,"",IF(NOT(G162=0),J162&amp;REPT("_",16-LEN(VLOOKUP(G162,Prefix[],2)&amp;J162)),E162&amp;REPT("_",16-LEN(VLOOKUP(G162,Prefix[],2)&amp;E162))))&amp;_xlfn.UNICHAR(34)&amp;": "&amp;_xlfn.UNICHAR(34)&amp;H162&amp;_xlfn.UNICHAR(34)</f>
        <v>"IT_WEA_RAPIER_20": "Kokuseki Senjin"</v>
      </c>
    </row>
    <row r="163" spans="2:12" x14ac:dyDescent="0.25">
      <c r="B163" t="s">
        <v>201</v>
      </c>
      <c r="E163" t="str">
        <f t="shared" si="4"/>
        <v>0x0A1</v>
      </c>
      <c r="F163">
        <v>21</v>
      </c>
      <c r="G163">
        <v>5</v>
      </c>
      <c r="H163" t="s">
        <v>745</v>
      </c>
      <c r="J163" s="1">
        <f t="shared" si="5"/>
        <v>21</v>
      </c>
      <c r="K163" t="str">
        <f>WeaponNames__2[[#This Row],[Name]]&amp;","</f>
        <v>IT_WEA_RAPIER_21,</v>
      </c>
      <c r="L163" t="str">
        <f>_xlfn.UNICHAR(34)&amp;VLOOKUP(G163,Prefix[],2)&amp;IF(G163&gt;19,"",IF(NOT(G163=0),J163&amp;REPT("_",16-LEN(VLOOKUP(G163,Prefix[],2)&amp;J163)),E163&amp;REPT("_",16-LEN(VLOOKUP(G163,Prefix[],2)&amp;E163))))&amp;_xlfn.UNICHAR(34)&amp;": "&amp;_xlfn.UNICHAR(34)&amp;H163&amp;_xlfn.UNICHAR(34)</f>
        <v>"IT_WEA_RAPIER_21": "Snow Queen Whip"</v>
      </c>
    </row>
    <row r="164" spans="2:12" x14ac:dyDescent="0.25">
      <c r="B164" t="s">
        <v>202</v>
      </c>
      <c r="E164" t="str">
        <f t="shared" si="4"/>
        <v>0x0A2</v>
      </c>
      <c r="F164">
        <v>22</v>
      </c>
      <c r="G164">
        <v>5</v>
      </c>
      <c r="H164" t="s">
        <v>746</v>
      </c>
      <c r="J164" s="1">
        <f t="shared" si="5"/>
        <v>22</v>
      </c>
      <c r="K164" t="str">
        <f>WeaponNames__2[[#This Row],[Name]]&amp;","</f>
        <v>IT_WEA_RAPIER_22,</v>
      </c>
      <c r="L164" t="str">
        <f>_xlfn.UNICHAR(34)&amp;VLOOKUP(G164,Prefix[],2)&amp;IF(G164&gt;19,"",IF(NOT(G164=0),J164&amp;REPT("_",16-LEN(VLOOKUP(G164,Prefix[],2)&amp;J164)),E164&amp;REPT("_",16-LEN(VLOOKUP(G164,Prefix[],2)&amp;E164))))&amp;_xlfn.UNICHAR(34)&amp;": "&amp;_xlfn.UNICHAR(34)&amp;H164&amp;_xlfn.UNICHAR(34)</f>
        <v>"IT_WEA_RAPIER_22": "Cocytus"</v>
      </c>
    </row>
    <row r="165" spans="2:12" x14ac:dyDescent="0.25">
      <c r="B165" t="s">
        <v>83</v>
      </c>
      <c r="E165" t="str">
        <f t="shared" si="4"/>
        <v>0x0A3</v>
      </c>
      <c r="F165">
        <v>23</v>
      </c>
      <c r="G165">
        <v>5</v>
      </c>
      <c r="H165" t="s">
        <v>629</v>
      </c>
      <c r="J165" s="1">
        <f t="shared" si="5"/>
        <v>23</v>
      </c>
      <c r="K165" t="str">
        <f>WeaponNames__2[[#This Row],[Name]]&amp;","</f>
        <v>IT_WEA_RAPIER_23,</v>
      </c>
      <c r="L165" t="str">
        <f>_xlfn.UNICHAR(34)&amp;VLOOKUP(G165,Prefix[],2)&amp;IF(G165&gt;19,"",IF(NOT(G165=0),J165&amp;REPT("_",16-LEN(VLOOKUP(G165,Prefix[],2)&amp;J165)),E165&amp;REPT("_",16-LEN(VLOOKUP(G165,Prefix[],2)&amp;E165))))&amp;_xlfn.UNICHAR(34)&amp;": "&amp;_xlfn.UNICHAR(34)&amp;H165&amp;_xlfn.UNICHAR(34)</f>
        <v>"IT_WEA_RAPIER_23": "Unused"</v>
      </c>
    </row>
    <row r="166" spans="2:12" x14ac:dyDescent="0.25">
      <c r="B166" t="s">
        <v>83</v>
      </c>
      <c r="E166" t="str">
        <f t="shared" si="4"/>
        <v>0x0A4</v>
      </c>
      <c r="F166">
        <v>24</v>
      </c>
      <c r="G166">
        <v>5</v>
      </c>
      <c r="H166" t="s">
        <v>629</v>
      </c>
      <c r="J166" s="1">
        <f t="shared" si="5"/>
        <v>24</v>
      </c>
      <c r="K166" t="str">
        <f>WeaponNames__2[[#This Row],[Name]]&amp;","</f>
        <v>IT_WEA_RAPIER_24,</v>
      </c>
      <c r="L166" t="str">
        <f>_xlfn.UNICHAR(34)&amp;VLOOKUP(G166,Prefix[],2)&amp;IF(G166&gt;19,"",IF(NOT(G166=0),J166&amp;REPT("_",16-LEN(VLOOKUP(G166,Prefix[],2)&amp;J166)),E166&amp;REPT("_",16-LEN(VLOOKUP(G166,Prefix[],2)&amp;E166))))&amp;_xlfn.UNICHAR(34)&amp;": "&amp;_xlfn.UNICHAR(34)&amp;H166&amp;_xlfn.UNICHAR(34)</f>
        <v>"IT_WEA_RAPIER_24": "Unused"</v>
      </c>
    </row>
    <row r="167" spans="2:12" x14ac:dyDescent="0.25">
      <c r="B167" t="s">
        <v>83</v>
      </c>
      <c r="E167" t="str">
        <f t="shared" si="4"/>
        <v>0x0A5</v>
      </c>
      <c r="F167">
        <v>25</v>
      </c>
      <c r="G167">
        <v>5</v>
      </c>
      <c r="H167" t="s">
        <v>629</v>
      </c>
      <c r="J167" s="1">
        <f t="shared" si="5"/>
        <v>25</v>
      </c>
      <c r="K167" t="str">
        <f>WeaponNames__2[[#This Row],[Name]]&amp;","</f>
        <v>IT_WEA_RAPIER_25,</v>
      </c>
      <c r="L167" t="str">
        <f>_xlfn.UNICHAR(34)&amp;VLOOKUP(G167,Prefix[],2)&amp;IF(G167&gt;19,"",IF(NOT(G167=0),J167&amp;REPT("_",16-LEN(VLOOKUP(G167,Prefix[],2)&amp;J167)),E167&amp;REPT("_",16-LEN(VLOOKUP(G167,Prefix[],2)&amp;E167))))&amp;_xlfn.UNICHAR(34)&amp;": "&amp;_xlfn.UNICHAR(34)&amp;H167&amp;_xlfn.UNICHAR(34)</f>
        <v>"IT_WEA_RAPIER_25": "Unused"</v>
      </c>
    </row>
    <row r="168" spans="2:12" x14ac:dyDescent="0.25">
      <c r="B168" t="s">
        <v>83</v>
      </c>
      <c r="E168" t="str">
        <f t="shared" si="4"/>
        <v>0x0A6</v>
      </c>
      <c r="F168">
        <v>26</v>
      </c>
      <c r="G168">
        <v>5</v>
      </c>
      <c r="H168" t="s">
        <v>629</v>
      </c>
      <c r="J168" s="1">
        <f t="shared" si="5"/>
        <v>26</v>
      </c>
      <c r="K168" t="str">
        <f>WeaponNames__2[[#This Row],[Name]]&amp;","</f>
        <v>IT_WEA_RAPIER_26,</v>
      </c>
      <c r="L168" t="str">
        <f>_xlfn.UNICHAR(34)&amp;VLOOKUP(G168,Prefix[],2)&amp;IF(G168&gt;19,"",IF(NOT(G168=0),J168&amp;REPT("_",16-LEN(VLOOKUP(G168,Prefix[],2)&amp;J168)),E168&amp;REPT("_",16-LEN(VLOOKUP(G168,Prefix[],2)&amp;E168))))&amp;_xlfn.UNICHAR(34)&amp;": "&amp;_xlfn.UNICHAR(34)&amp;H168&amp;_xlfn.UNICHAR(34)</f>
        <v>"IT_WEA_RAPIER_26": "Unused"</v>
      </c>
    </row>
    <row r="169" spans="2:12" x14ac:dyDescent="0.25">
      <c r="B169" t="s">
        <v>83</v>
      </c>
      <c r="E169" t="str">
        <f t="shared" si="4"/>
        <v>0x0A7</v>
      </c>
      <c r="F169">
        <v>27</v>
      </c>
      <c r="G169">
        <v>5</v>
      </c>
      <c r="H169" t="s">
        <v>629</v>
      </c>
      <c r="J169" s="1">
        <f t="shared" si="5"/>
        <v>27</v>
      </c>
      <c r="K169" t="str">
        <f>WeaponNames__2[[#This Row],[Name]]&amp;","</f>
        <v>IT_WEA_RAPIER_27,</v>
      </c>
      <c r="L169" t="str">
        <f>_xlfn.UNICHAR(34)&amp;VLOOKUP(G169,Prefix[],2)&amp;IF(G169&gt;19,"",IF(NOT(G169=0),J169&amp;REPT("_",16-LEN(VLOOKUP(G169,Prefix[],2)&amp;J169)),E169&amp;REPT("_",16-LEN(VLOOKUP(G169,Prefix[],2)&amp;E169))))&amp;_xlfn.UNICHAR(34)&amp;": "&amp;_xlfn.UNICHAR(34)&amp;H169&amp;_xlfn.UNICHAR(34)</f>
        <v>"IT_WEA_RAPIER_27": "Unused"</v>
      </c>
    </row>
    <row r="170" spans="2:12" x14ac:dyDescent="0.25">
      <c r="B170" t="s">
        <v>203</v>
      </c>
      <c r="E170" t="str">
        <f t="shared" si="4"/>
        <v>0x0A8</v>
      </c>
      <c r="F170">
        <v>28</v>
      </c>
      <c r="G170">
        <v>5</v>
      </c>
      <c r="H170" t="s">
        <v>747</v>
      </c>
      <c r="J170" s="1">
        <f t="shared" si="5"/>
        <v>28</v>
      </c>
      <c r="K170" t="str">
        <f>WeaponNames__2[[#This Row],[Name]]&amp;","</f>
        <v>IT_WEA_RAPIER_28,</v>
      </c>
      <c r="L170" t="str">
        <f>_xlfn.UNICHAR(34)&amp;VLOOKUP(G170,Prefix[],2)&amp;IF(G170&gt;19,"",IF(NOT(G170=0),J170&amp;REPT("_",16-LEN(VLOOKUP(G170,Prefix[],2)&amp;J170)),E170&amp;REPT("_",16-LEN(VLOOKUP(G170,Prefix[],2)&amp;E170))))&amp;_xlfn.UNICHAR(34)&amp;": "&amp;_xlfn.UNICHAR(34)&amp;H170&amp;_xlfn.UNICHAR(34)</f>
        <v>"IT_WEA_RAPIER_28": "Ice Saber"</v>
      </c>
    </row>
    <row r="171" spans="2:12" x14ac:dyDescent="0.25">
      <c r="B171" t="s">
        <v>204</v>
      </c>
      <c r="E171" t="str">
        <f t="shared" si="4"/>
        <v>0x0A9</v>
      </c>
      <c r="F171">
        <v>29</v>
      </c>
      <c r="G171">
        <v>5</v>
      </c>
      <c r="H171" t="s">
        <v>748</v>
      </c>
      <c r="J171" s="1">
        <f t="shared" si="5"/>
        <v>29</v>
      </c>
      <c r="K171" t="str">
        <f>WeaponNames__2[[#This Row],[Name]]&amp;","</f>
        <v>IT_WEA_RAPIER_29,</v>
      </c>
      <c r="L171" t="str">
        <f>_xlfn.UNICHAR(34)&amp;VLOOKUP(G171,Prefix[],2)&amp;IF(G171&gt;19,"",IF(NOT(G171=0),J171&amp;REPT("_",16-LEN(VLOOKUP(G171,Prefix[],2)&amp;J171)),E171&amp;REPT("_",16-LEN(VLOOKUP(G171,Prefix[],2)&amp;E171))))&amp;_xlfn.UNICHAR(34)&amp;": "&amp;_xlfn.UNICHAR(34)&amp;H171&amp;_xlfn.UNICHAR(34)</f>
        <v>"IT_WEA_RAPIER_29": "Charlotte"</v>
      </c>
    </row>
    <row r="172" spans="2:12" x14ac:dyDescent="0.25">
      <c r="B172" t="s">
        <v>205</v>
      </c>
      <c r="E172" t="str">
        <f t="shared" si="4"/>
        <v>0x0AA</v>
      </c>
      <c r="F172">
        <v>30</v>
      </c>
      <c r="G172">
        <v>5</v>
      </c>
      <c r="H172" t="s">
        <v>749</v>
      </c>
      <c r="J172" s="1">
        <f t="shared" si="5"/>
        <v>30</v>
      </c>
      <c r="K172" t="str">
        <f>WeaponNames__2[[#This Row],[Name]]&amp;","</f>
        <v>IT_WEA_RAPIER_30,</v>
      </c>
      <c r="L172" t="str">
        <f>_xlfn.UNICHAR(34)&amp;VLOOKUP(G172,Prefix[],2)&amp;IF(G172&gt;19,"",IF(NOT(G172=0),J172&amp;REPT("_",16-LEN(VLOOKUP(G172,Prefix[],2)&amp;J172)),E172&amp;REPT("_",16-LEN(VLOOKUP(G172,Prefix[],2)&amp;E172))))&amp;_xlfn.UNICHAR(34)&amp;": "&amp;_xlfn.UNICHAR(34)&amp;H172&amp;_xlfn.UNICHAR(34)</f>
        <v>"IT_WEA_RAPIER_30": "Illuminati"</v>
      </c>
    </row>
    <row r="173" spans="2:12" x14ac:dyDescent="0.25">
      <c r="B173" t="s">
        <v>206</v>
      </c>
      <c r="E173" t="str">
        <f t="shared" si="4"/>
        <v>0x0AB</v>
      </c>
      <c r="F173">
        <v>31</v>
      </c>
      <c r="G173">
        <v>5</v>
      </c>
      <c r="H173" t="s">
        <v>750</v>
      </c>
      <c r="J173" s="1">
        <f t="shared" si="5"/>
        <v>31</v>
      </c>
      <c r="K173" t="str">
        <f>WeaponNames__2[[#This Row],[Name]]&amp;","</f>
        <v>IT_WEA_RAPIER_31,</v>
      </c>
      <c r="L173" t="str">
        <f>_xlfn.UNICHAR(34)&amp;VLOOKUP(G173,Prefix[],2)&amp;IF(G173&gt;19,"",IF(NOT(G173=0),J173&amp;REPT("_",16-LEN(VLOOKUP(G173,Prefix[],2)&amp;J173)),E173&amp;REPT("_",16-LEN(VLOOKUP(G173,Prefix[],2)&amp;E173))))&amp;_xlfn.UNICHAR(34)&amp;": "&amp;_xlfn.UNICHAR(34)&amp;H173&amp;_xlfn.UNICHAR(34)</f>
        <v>"IT_WEA_RAPIER_31": "Aristocracy"</v>
      </c>
    </row>
    <row r="174" spans="2:12" x14ac:dyDescent="0.25">
      <c r="B174" t="s">
        <v>83</v>
      </c>
      <c r="E174" t="str">
        <f t="shared" si="4"/>
        <v>0x0AC</v>
      </c>
      <c r="F174">
        <v>32</v>
      </c>
      <c r="G174">
        <v>5</v>
      </c>
      <c r="H174" t="s">
        <v>629</v>
      </c>
      <c r="J174" s="1">
        <f t="shared" si="5"/>
        <v>32</v>
      </c>
      <c r="K174" t="str">
        <f>WeaponNames__2[[#This Row],[Name]]&amp;","</f>
        <v>IT_WEA_RAPIER_32,</v>
      </c>
      <c r="L174" t="str">
        <f>_xlfn.UNICHAR(34)&amp;VLOOKUP(G174,Prefix[],2)&amp;IF(G174&gt;19,"",IF(NOT(G174=0),J174&amp;REPT("_",16-LEN(VLOOKUP(G174,Prefix[],2)&amp;J174)),E174&amp;REPT("_",16-LEN(VLOOKUP(G174,Prefix[],2)&amp;E174))))&amp;_xlfn.UNICHAR(34)&amp;": "&amp;_xlfn.UNICHAR(34)&amp;H174&amp;_xlfn.UNICHAR(34)</f>
        <v>"IT_WEA_RAPIER_32": "Unused"</v>
      </c>
    </row>
    <row r="175" spans="2:12" x14ac:dyDescent="0.25">
      <c r="B175" t="s">
        <v>207</v>
      </c>
      <c r="E175" t="str">
        <f t="shared" si="4"/>
        <v>0x0AD</v>
      </c>
      <c r="F175">
        <v>33</v>
      </c>
      <c r="G175">
        <v>5</v>
      </c>
      <c r="H175" t="s">
        <v>751</v>
      </c>
      <c r="J175" s="1">
        <f t="shared" si="5"/>
        <v>33</v>
      </c>
      <c r="K175" t="str">
        <f>WeaponNames__2[[#This Row],[Name]]&amp;","</f>
        <v>IT_WEA_RAPIER_33,</v>
      </c>
      <c r="L175" t="str">
        <f>_xlfn.UNICHAR(34)&amp;VLOOKUP(G175,Prefix[],2)&amp;IF(G175&gt;19,"",IF(NOT(G175=0),J175&amp;REPT("_",16-LEN(VLOOKUP(G175,Prefix[],2)&amp;J175)),E175&amp;REPT("_",16-LEN(VLOOKUP(G175,Prefix[],2)&amp;E175))))&amp;_xlfn.UNICHAR(34)&amp;": "&amp;_xlfn.UNICHAR(34)&amp;H175&amp;_xlfn.UNICHAR(34)</f>
        <v>"IT_WEA_RAPIER_33": "Erinys"</v>
      </c>
    </row>
    <row r="176" spans="2:12" x14ac:dyDescent="0.25">
      <c r="B176" t="s">
        <v>83</v>
      </c>
      <c r="E176" t="str">
        <f t="shared" si="4"/>
        <v>0x0AE</v>
      </c>
      <c r="F176">
        <v>34</v>
      </c>
      <c r="G176">
        <v>5</v>
      </c>
      <c r="H176" t="s">
        <v>629</v>
      </c>
      <c r="J176" s="1">
        <f t="shared" si="5"/>
        <v>34</v>
      </c>
      <c r="K176" t="str">
        <f>WeaponNames__2[[#This Row],[Name]]&amp;","</f>
        <v>IT_WEA_RAPIER_34,</v>
      </c>
      <c r="L176" t="str">
        <f>_xlfn.UNICHAR(34)&amp;VLOOKUP(G176,Prefix[],2)&amp;IF(G176&gt;19,"",IF(NOT(G176=0),J176&amp;REPT("_",16-LEN(VLOOKUP(G176,Prefix[],2)&amp;J176)),E176&amp;REPT("_",16-LEN(VLOOKUP(G176,Prefix[],2)&amp;E176))))&amp;_xlfn.UNICHAR(34)&amp;": "&amp;_xlfn.UNICHAR(34)&amp;H176&amp;_xlfn.UNICHAR(34)</f>
        <v>"IT_WEA_RAPIER_34": "Unused"</v>
      </c>
    </row>
    <row r="177" spans="2:12" x14ac:dyDescent="0.25">
      <c r="B177" t="s">
        <v>83</v>
      </c>
      <c r="E177" t="str">
        <f t="shared" si="4"/>
        <v>0x0AF</v>
      </c>
      <c r="F177">
        <v>35</v>
      </c>
      <c r="G177">
        <v>5</v>
      </c>
      <c r="H177" t="s">
        <v>629</v>
      </c>
      <c r="J177" s="1">
        <f t="shared" si="5"/>
        <v>35</v>
      </c>
      <c r="K177" t="str">
        <f>WeaponNames__2[[#This Row],[Name]]&amp;","</f>
        <v>IT_WEA_RAPIER_35,</v>
      </c>
      <c r="L177" t="str">
        <f>_xlfn.UNICHAR(34)&amp;VLOOKUP(G177,Prefix[],2)&amp;IF(G177&gt;19,"",IF(NOT(G177=0),J177&amp;REPT("_",16-LEN(VLOOKUP(G177,Prefix[],2)&amp;J177)),E177&amp;REPT("_",16-LEN(VLOOKUP(G177,Prefix[],2)&amp;E177))))&amp;_xlfn.UNICHAR(34)&amp;": "&amp;_xlfn.UNICHAR(34)&amp;H177&amp;_xlfn.UNICHAR(34)</f>
        <v>"IT_WEA_RAPIER_35": "Unused"</v>
      </c>
    </row>
    <row r="178" spans="2:12" x14ac:dyDescent="0.25">
      <c r="B178" t="s">
        <v>208</v>
      </c>
      <c r="E178" t="str">
        <f t="shared" si="4"/>
        <v>0x0B0</v>
      </c>
      <c r="F178">
        <v>1</v>
      </c>
      <c r="G178">
        <v>7</v>
      </c>
      <c r="H178" t="s">
        <v>752</v>
      </c>
      <c r="J178" s="1" t="str">
        <f t="shared" ref="J178:J214" si="6">IF(LEN(F178)=1,"0"&amp;F178,F178)</f>
        <v>01</v>
      </c>
      <c r="K178" t="str">
        <f>WeaponNames__2[[#This Row],[Name]]&amp;","</f>
        <v>IT_WEA_ARMAS_01_,</v>
      </c>
      <c r="L178" t="str">
        <f>_xlfn.UNICHAR(34)&amp;VLOOKUP(G178,Prefix[],2)&amp;IF(G178&gt;19,"",IF(NOT(G178=0),J178&amp;REPT("_",16-LEN(VLOOKUP(G178,Prefix[],2)&amp;J178)),E178&amp;REPT("_",16-LEN(VLOOKUP(G178,Prefix[],2)&amp;E178))))&amp;_xlfn.UNICHAR(34)&amp;": "&amp;_xlfn.UNICHAR(34)&amp;H178&amp;_xlfn.UNICHAR(34)</f>
        <v>"IT_WEA_ARMAS_01_": "Albireo"</v>
      </c>
    </row>
    <row r="179" spans="2:12" x14ac:dyDescent="0.25">
      <c r="B179" t="s">
        <v>209</v>
      </c>
      <c r="E179" t="str">
        <f t="shared" si="4"/>
        <v>0x0B1</v>
      </c>
      <c r="F179">
        <v>2</v>
      </c>
      <c r="G179">
        <v>7</v>
      </c>
      <c r="H179" t="s">
        <v>753</v>
      </c>
      <c r="J179" s="1" t="str">
        <f t="shared" si="6"/>
        <v>02</v>
      </c>
      <c r="K179" t="str">
        <f>WeaponNames__2[[#This Row],[Name]]&amp;","</f>
        <v>IT_WEA_ARMAS_02_,</v>
      </c>
      <c r="L179" t="str">
        <f>_xlfn.UNICHAR(34)&amp;VLOOKUP(G179,Prefix[],2)&amp;IF(G179&gt;19,"",IF(NOT(G179=0),J179&amp;REPT("_",16-LEN(VLOOKUP(G179,Prefix[],2)&amp;J179)),E179&amp;REPT("_",16-LEN(VLOOKUP(G179,Prefix[],2)&amp;E179))))&amp;_xlfn.UNICHAR(34)&amp;": "&amp;_xlfn.UNICHAR(34)&amp;H179&amp;_xlfn.UNICHAR(34)</f>
        <v>"IT_WEA_ARMAS_02_": "Six-Shot"</v>
      </c>
    </row>
    <row r="180" spans="2:12" x14ac:dyDescent="0.25">
      <c r="B180" t="s">
        <v>210</v>
      </c>
      <c r="E180" t="str">
        <f t="shared" si="4"/>
        <v>0x0B2</v>
      </c>
      <c r="F180">
        <v>3</v>
      </c>
      <c r="G180">
        <v>7</v>
      </c>
      <c r="H180" t="s">
        <v>754</v>
      </c>
      <c r="J180" s="1" t="str">
        <f t="shared" si="6"/>
        <v>03</v>
      </c>
      <c r="K180" t="str">
        <f>WeaponNames__2[[#This Row],[Name]]&amp;","</f>
        <v>IT_WEA_ARMAS_03_,</v>
      </c>
      <c r="L180" t="str">
        <f>_xlfn.UNICHAR(34)&amp;VLOOKUP(G180,Prefix[],2)&amp;IF(G180&gt;19,"",IF(NOT(G180=0),J180&amp;REPT("_",16-LEN(VLOOKUP(G180,Prefix[],2)&amp;J180)),E180&amp;REPT("_",16-LEN(VLOOKUP(G180,Prefix[],2)&amp;E180))))&amp;_xlfn.UNICHAR(34)&amp;": "&amp;_xlfn.UNICHAR(34)&amp;H180&amp;_xlfn.UNICHAR(34)</f>
        <v>"IT_WEA_ARMAS_03_": "Grenade Launcher"</v>
      </c>
    </row>
    <row r="181" spans="2:12" x14ac:dyDescent="0.25">
      <c r="B181" t="s">
        <v>211</v>
      </c>
      <c r="E181" t="str">
        <f t="shared" si="4"/>
        <v>0x0B3</v>
      </c>
      <c r="F181">
        <v>4</v>
      </c>
      <c r="G181">
        <v>7</v>
      </c>
      <c r="H181" t="s">
        <v>755</v>
      </c>
      <c r="J181" s="1" t="str">
        <f t="shared" si="6"/>
        <v>04</v>
      </c>
      <c r="K181" t="str">
        <f>WeaponNames__2[[#This Row],[Name]]&amp;","</f>
        <v>IT_WEA_ARMAS_04_,</v>
      </c>
      <c r="L181" t="str">
        <f>_xlfn.UNICHAR(34)&amp;VLOOKUP(G181,Prefix[],2)&amp;IF(G181&gt;19,"",IF(NOT(G181=0),J181&amp;REPT("_",16-LEN(VLOOKUP(G181,Prefix[],2)&amp;J181)),E181&amp;REPT("_",16-LEN(VLOOKUP(G181,Prefix[],2)&amp;E181))))&amp;_xlfn.UNICHAR(34)&amp;": "&amp;_xlfn.UNICHAR(34)&amp;H181&amp;_xlfn.UNICHAR(34)</f>
        <v>"IT_WEA_ARMAS_04_": "Orgone Rifle"</v>
      </c>
    </row>
    <row r="182" spans="2:12" x14ac:dyDescent="0.25">
      <c r="B182" t="s">
        <v>212</v>
      </c>
      <c r="E182" t="str">
        <f t="shared" si="4"/>
        <v>0x0B4</v>
      </c>
      <c r="F182">
        <v>5</v>
      </c>
      <c r="G182">
        <v>7</v>
      </c>
      <c r="H182" t="s">
        <v>756</v>
      </c>
      <c r="J182" s="1" t="str">
        <f t="shared" si="6"/>
        <v>05</v>
      </c>
      <c r="K182" t="str">
        <f>WeaponNames__2[[#This Row],[Name]]&amp;","</f>
        <v>IT_WEA_ARMAS_05_,</v>
      </c>
      <c r="L182" t="str">
        <f>_xlfn.UNICHAR(34)&amp;VLOOKUP(G182,Prefix[],2)&amp;IF(G182&gt;19,"",IF(NOT(G182=0),J182&amp;REPT("_",16-LEN(VLOOKUP(G182,Prefix[],2)&amp;J182)),E182&amp;REPT("_",16-LEN(VLOOKUP(G182,Prefix[],2)&amp;E182))))&amp;_xlfn.UNICHAR(34)&amp;": "&amp;_xlfn.UNICHAR(34)&amp;H182&amp;_xlfn.UNICHAR(34)</f>
        <v>"IT_WEA_ARMAS_05_": "Heavy Cannon X"</v>
      </c>
    </row>
    <row r="183" spans="2:12" x14ac:dyDescent="0.25">
      <c r="B183" t="s">
        <v>213</v>
      </c>
      <c r="E183" t="str">
        <f t="shared" si="4"/>
        <v>0x0B5</v>
      </c>
      <c r="F183">
        <v>6</v>
      </c>
      <c r="G183">
        <v>7</v>
      </c>
      <c r="H183" t="s">
        <v>757</v>
      </c>
      <c r="J183" s="1" t="str">
        <f t="shared" si="6"/>
        <v>06</v>
      </c>
      <c r="K183" t="str">
        <f>WeaponNames__2[[#This Row],[Name]]&amp;","</f>
        <v>IT_WEA_ARMAS_06_,</v>
      </c>
      <c r="L183" t="str">
        <f>_xlfn.UNICHAR(34)&amp;VLOOKUP(G183,Prefix[],2)&amp;IF(G183&gt;19,"",IF(NOT(G183=0),J183&amp;REPT("_",16-LEN(VLOOKUP(G183,Prefix[],2)&amp;J183)),E183&amp;REPT("_",16-LEN(VLOOKUP(G183,Prefix[],2)&amp;E183))))&amp;_xlfn.UNICHAR(34)&amp;": "&amp;_xlfn.UNICHAR(34)&amp;H183&amp;_xlfn.UNICHAR(34)</f>
        <v>"IT_WEA_ARMAS_06_": "Ingels Cannon"</v>
      </c>
    </row>
    <row r="184" spans="2:12" x14ac:dyDescent="0.25">
      <c r="B184" t="s">
        <v>214</v>
      </c>
      <c r="E184" t="str">
        <f t="shared" si="4"/>
        <v>0x0B6</v>
      </c>
      <c r="F184">
        <v>7</v>
      </c>
      <c r="G184">
        <v>7</v>
      </c>
      <c r="H184" t="s">
        <v>758</v>
      </c>
      <c r="J184" s="1" t="str">
        <f t="shared" si="6"/>
        <v>07</v>
      </c>
      <c r="K184" t="str">
        <f>WeaponNames__2[[#This Row],[Name]]&amp;","</f>
        <v>IT_WEA_ARMAS_07_,</v>
      </c>
      <c r="L184" t="str">
        <f>_xlfn.UNICHAR(34)&amp;VLOOKUP(G184,Prefix[],2)&amp;IF(G184&gt;19,"",IF(NOT(G184=0),J184&amp;REPT("_",16-LEN(VLOOKUP(G184,Prefix[],2)&amp;J184)),E184&amp;REPT("_",16-LEN(VLOOKUP(G184,Prefix[],2)&amp;E184))))&amp;_xlfn.UNICHAR(34)&amp;": "&amp;_xlfn.UNICHAR(34)&amp;H184&amp;_xlfn.UNICHAR(34)</f>
        <v>"IT_WEA_ARMAS_07_": "Five-Barrel Medusa"</v>
      </c>
    </row>
    <row r="185" spans="2:12" x14ac:dyDescent="0.25">
      <c r="B185" t="s">
        <v>215</v>
      </c>
      <c r="E185" t="str">
        <f t="shared" si="4"/>
        <v>0x0B7</v>
      </c>
      <c r="F185">
        <v>8</v>
      </c>
      <c r="G185">
        <v>7</v>
      </c>
      <c r="H185" t="s">
        <v>759</v>
      </c>
      <c r="J185" s="1" t="str">
        <f t="shared" si="6"/>
        <v>08</v>
      </c>
      <c r="K185" t="str">
        <f>WeaponNames__2[[#This Row],[Name]]&amp;","</f>
        <v>IT_WEA_ARMAS_08_,</v>
      </c>
      <c r="L185" t="str">
        <f>_xlfn.UNICHAR(34)&amp;VLOOKUP(G185,Prefix[],2)&amp;IF(G185&gt;19,"",IF(NOT(G185=0),J185&amp;REPT("_",16-LEN(VLOOKUP(G185,Prefix[],2)&amp;J185)),E185&amp;REPT("_",16-LEN(VLOOKUP(G185,Prefix[],2)&amp;E185))))&amp;_xlfn.UNICHAR(34)&amp;": "&amp;_xlfn.UNICHAR(34)&amp;H185&amp;_xlfn.UNICHAR(34)</f>
        <v>"IT_WEA_ARMAS_08_": "Railgun"</v>
      </c>
    </row>
    <row r="186" spans="2:12" x14ac:dyDescent="0.25">
      <c r="B186" t="s">
        <v>216</v>
      </c>
      <c r="E186" t="str">
        <f t="shared" si="4"/>
        <v>0x0B8</v>
      </c>
      <c r="F186">
        <v>9</v>
      </c>
      <c r="G186">
        <v>7</v>
      </c>
      <c r="H186" t="s">
        <v>760</v>
      </c>
      <c r="J186" s="1" t="str">
        <f t="shared" si="6"/>
        <v>09</v>
      </c>
      <c r="K186" t="str">
        <f>WeaponNames__2[[#This Row],[Name]]&amp;","</f>
        <v>IT_WEA_ARMAS_09_,</v>
      </c>
      <c r="L186" t="str">
        <f>_xlfn.UNICHAR(34)&amp;VLOOKUP(G186,Prefix[],2)&amp;IF(G186&gt;19,"",IF(NOT(G186=0),J186&amp;REPT("_",16-LEN(VLOOKUP(G186,Prefix[],2)&amp;J186)),E186&amp;REPT("_",16-LEN(VLOOKUP(G186,Prefix[],2)&amp;E186))))&amp;_xlfn.UNICHAR(34)&amp;": "&amp;_xlfn.UNICHAR(34)&amp;H186&amp;_xlfn.UNICHAR(34)</f>
        <v>"IT_WEA_ARMAS_09_": "Supersonic Minigun"</v>
      </c>
    </row>
    <row r="187" spans="2:12" x14ac:dyDescent="0.25">
      <c r="B187" t="s">
        <v>217</v>
      </c>
      <c r="E187" t="str">
        <f t="shared" si="4"/>
        <v>0x0B9</v>
      </c>
      <c r="F187">
        <v>10</v>
      </c>
      <c r="G187">
        <v>7</v>
      </c>
      <c r="H187" t="s">
        <v>761</v>
      </c>
      <c r="J187" s="1">
        <f t="shared" si="6"/>
        <v>10</v>
      </c>
      <c r="K187" t="str">
        <f>WeaponNames__2[[#This Row],[Name]]&amp;","</f>
        <v>IT_WEA_ARMAS_10_,</v>
      </c>
      <c r="L187" t="str">
        <f>_xlfn.UNICHAR(34)&amp;VLOOKUP(G187,Prefix[],2)&amp;IF(G187&gt;19,"",IF(NOT(G187=0),J187&amp;REPT("_",16-LEN(VLOOKUP(G187,Prefix[],2)&amp;J187)),E187&amp;REPT("_",16-LEN(VLOOKUP(G187,Prefix[],2)&amp;E187))))&amp;_xlfn.UNICHAR(34)&amp;": "&amp;_xlfn.UNICHAR(34)&amp;H187&amp;_xlfn.UNICHAR(34)</f>
        <v>"IT_WEA_ARMAS_10_": "Rocket Punch"</v>
      </c>
    </row>
    <row r="188" spans="2:12" x14ac:dyDescent="0.25">
      <c r="B188" t="s">
        <v>218</v>
      </c>
      <c r="E188" t="str">
        <f t="shared" si="4"/>
        <v>0x0BA</v>
      </c>
      <c r="F188">
        <v>11</v>
      </c>
      <c r="G188">
        <v>7</v>
      </c>
      <c r="H188" t="s">
        <v>762</v>
      </c>
      <c r="J188" s="1">
        <f t="shared" si="6"/>
        <v>11</v>
      </c>
      <c r="K188" t="str">
        <f>WeaponNames__2[[#This Row],[Name]]&amp;","</f>
        <v>IT_WEA_ARMAS_11_,</v>
      </c>
      <c r="L188" t="str">
        <f>_xlfn.UNICHAR(34)&amp;VLOOKUP(G188,Prefix[],2)&amp;IF(G188&gt;19,"",IF(NOT(G188=0),J188&amp;REPT("_",16-LEN(VLOOKUP(G188,Prefix[],2)&amp;J188)),E188&amp;REPT("_",16-LEN(VLOOKUP(G188,Prefix[],2)&amp;E188))))&amp;_xlfn.UNICHAR(34)&amp;": "&amp;_xlfn.UNICHAR(34)&amp;H188&amp;_xlfn.UNICHAR(34)</f>
        <v>"IT_WEA_ARMAS_11_": "Maxima Sniper"</v>
      </c>
    </row>
    <row r="189" spans="2:12" x14ac:dyDescent="0.25">
      <c r="B189" t="s">
        <v>219</v>
      </c>
      <c r="E189" t="str">
        <f t="shared" si="4"/>
        <v>0x0BB</v>
      </c>
      <c r="F189">
        <v>12</v>
      </c>
      <c r="G189">
        <v>7</v>
      </c>
      <c r="H189" t="s">
        <v>763</v>
      </c>
      <c r="J189" s="1">
        <f t="shared" si="6"/>
        <v>12</v>
      </c>
      <c r="K189" t="str">
        <f>WeaponNames__2[[#This Row],[Name]]&amp;","</f>
        <v>IT_WEA_ARMAS_12_,</v>
      </c>
      <c r="L189" t="str">
        <f>_xlfn.UNICHAR(34)&amp;VLOOKUP(G189,Prefix[],2)&amp;IF(G189&gt;19,"",IF(NOT(G189=0),J189&amp;REPT("_",16-LEN(VLOOKUP(G189,Prefix[],2)&amp;J189)),E189&amp;REPT("_",16-LEN(VLOOKUP(G189,Prefix[],2)&amp;E189))))&amp;_xlfn.UNICHAR(34)&amp;": "&amp;_xlfn.UNICHAR(34)&amp;H189&amp;_xlfn.UNICHAR(34)</f>
        <v>"IT_WEA_ARMAS_12_": "Angel Shot"</v>
      </c>
    </row>
    <row r="190" spans="2:12" x14ac:dyDescent="0.25">
      <c r="B190" t="s">
        <v>220</v>
      </c>
      <c r="E190" t="str">
        <f t="shared" si="4"/>
        <v>0x0BC</v>
      </c>
      <c r="F190">
        <v>13</v>
      </c>
      <c r="G190">
        <v>7</v>
      </c>
      <c r="H190" t="s">
        <v>764</v>
      </c>
      <c r="J190" s="1">
        <f t="shared" si="6"/>
        <v>13</v>
      </c>
      <c r="K190" t="str">
        <f>WeaponNames__2[[#This Row],[Name]]&amp;","</f>
        <v>IT_WEA_ARMAS_13_,</v>
      </c>
      <c r="L190" t="str">
        <f>_xlfn.UNICHAR(34)&amp;VLOOKUP(G190,Prefix[],2)&amp;IF(G190&gt;19,"",IF(NOT(G190=0),J190&amp;REPT("_",16-LEN(VLOOKUP(G190,Prefix[],2)&amp;J190)),E190&amp;REPT("_",16-LEN(VLOOKUP(G190,Prefix[],2)&amp;E190))))&amp;_xlfn.UNICHAR(34)&amp;": "&amp;_xlfn.UNICHAR(34)&amp;H190&amp;_xlfn.UNICHAR(34)</f>
        <v>"IT_WEA_ARMAS_13_": "Infanterie"</v>
      </c>
    </row>
    <row r="191" spans="2:12" x14ac:dyDescent="0.25">
      <c r="B191" t="s">
        <v>221</v>
      </c>
      <c r="E191" t="str">
        <f t="shared" si="4"/>
        <v>0x0BD</v>
      </c>
      <c r="F191">
        <v>14</v>
      </c>
      <c r="G191">
        <v>7</v>
      </c>
      <c r="H191" t="s">
        <v>765</v>
      </c>
      <c r="J191" s="1">
        <f t="shared" si="6"/>
        <v>14</v>
      </c>
      <c r="K191" t="str">
        <f>WeaponNames__2[[#This Row],[Name]]&amp;","</f>
        <v>IT_WEA_ARMAS_14_,</v>
      </c>
      <c r="L191" t="str">
        <f>_xlfn.UNICHAR(34)&amp;VLOOKUP(G191,Prefix[],2)&amp;IF(G191&gt;19,"",IF(NOT(G191=0),J191&amp;REPT("_",16-LEN(VLOOKUP(G191,Prefix[],2)&amp;J191)),E191&amp;REPT("_",16-LEN(VLOOKUP(G191,Prefix[],2)&amp;E191))))&amp;_xlfn.UNICHAR(34)&amp;": "&amp;_xlfn.UNICHAR(34)&amp;H191&amp;_xlfn.UNICHAR(34)</f>
        <v>"IT_WEA_ARMAS_14_": "Megido Fire"</v>
      </c>
    </row>
    <row r="192" spans="2:12" x14ac:dyDescent="0.25">
      <c r="B192" t="s">
        <v>222</v>
      </c>
      <c r="E192" t="str">
        <f t="shared" si="4"/>
        <v>0x0BE</v>
      </c>
      <c r="F192">
        <v>15</v>
      </c>
      <c r="G192">
        <v>7</v>
      </c>
      <c r="H192" t="s">
        <v>766</v>
      </c>
      <c r="J192" s="1">
        <f t="shared" si="6"/>
        <v>15</v>
      </c>
      <c r="K192" t="str">
        <f>WeaponNames__2[[#This Row],[Name]]&amp;","</f>
        <v>IT_WEA_ARMAS_15_,</v>
      </c>
      <c r="L192" t="str">
        <f>_xlfn.UNICHAR(34)&amp;VLOOKUP(G192,Prefix[],2)&amp;IF(G192&gt;19,"",IF(NOT(G192=0),J192&amp;REPT("_",16-LEN(VLOOKUP(G192,Prefix[],2)&amp;J192)),E192&amp;REPT("_",16-LEN(VLOOKUP(G192,Prefix[],2)&amp;E192))))&amp;_xlfn.UNICHAR(34)&amp;": "&amp;_xlfn.UNICHAR(34)&amp;H192&amp;_xlfn.UNICHAR(34)</f>
        <v>"IT_WEA_ARMAS_15_": "Antimatter Cannon"</v>
      </c>
    </row>
    <row r="193" spans="2:12" x14ac:dyDescent="0.25">
      <c r="B193" t="s">
        <v>223</v>
      </c>
      <c r="E193" t="str">
        <f t="shared" si="4"/>
        <v>0x0BF</v>
      </c>
      <c r="F193">
        <v>16</v>
      </c>
      <c r="G193">
        <v>7</v>
      </c>
      <c r="H193" t="s">
        <v>767</v>
      </c>
      <c r="J193" s="1">
        <f t="shared" si="6"/>
        <v>16</v>
      </c>
      <c r="K193" t="str">
        <f>WeaponNames__2[[#This Row],[Name]]&amp;","</f>
        <v>IT_WEA_ARMAS_16_,</v>
      </c>
      <c r="L193" t="str">
        <f>_xlfn.UNICHAR(34)&amp;VLOOKUP(G193,Prefix[],2)&amp;IF(G193&gt;19,"",IF(NOT(G193=0),J193&amp;REPT("_",16-LEN(VLOOKUP(G193,Prefix[],2)&amp;J193)),E193&amp;REPT("_",16-LEN(VLOOKUP(G193,Prefix[],2)&amp;E193))))&amp;_xlfn.UNICHAR(34)&amp;": "&amp;_xlfn.UNICHAR(34)&amp;H193&amp;_xlfn.UNICHAR(34)</f>
        <v>"IT_WEA_ARMAS_16_": "Metatronius"</v>
      </c>
    </row>
    <row r="194" spans="2:12" x14ac:dyDescent="0.25">
      <c r="B194" t="s">
        <v>224</v>
      </c>
      <c r="E194" t="str">
        <f t="shared" si="4"/>
        <v>0x0C0</v>
      </c>
      <c r="F194">
        <v>17</v>
      </c>
      <c r="G194">
        <v>7</v>
      </c>
      <c r="H194" t="s">
        <v>768</v>
      </c>
      <c r="J194" s="1">
        <f t="shared" si="6"/>
        <v>17</v>
      </c>
      <c r="K194" t="str">
        <f>WeaponNames__2[[#This Row],[Name]]&amp;","</f>
        <v>IT_WEA_ARMAS_17_,</v>
      </c>
      <c r="L194" t="str">
        <f>_xlfn.UNICHAR(34)&amp;VLOOKUP(G194,Prefix[],2)&amp;IF(G194&gt;19,"",IF(NOT(G194=0),J194&amp;REPT("_",16-LEN(VLOOKUP(G194,Prefix[],2)&amp;J194)),E194&amp;REPT("_",16-LEN(VLOOKUP(G194,Prefix[],2)&amp;E194))))&amp;_xlfn.UNICHAR(34)&amp;": "&amp;_xlfn.UNICHAR(34)&amp;H194&amp;_xlfn.UNICHAR(34)</f>
        <v>"IT_WEA_ARMAS_17_": "Flash Grenade"</v>
      </c>
    </row>
    <row r="195" spans="2:12" x14ac:dyDescent="0.25">
      <c r="B195" t="s">
        <v>225</v>
      </c>
      <c r="E195" t="str">
        <f t="shared" si="4"/>
        <v>0x0C1</v>
      </c>
      <c r="F195">
        <v>18</v>
      </c>
      <c r="G195">
        <v>7</v>
      </c>
      <c r="H195" t="s">
        <v>769</v>
      </c>
      <c r="J195" s="1">
        <f t="shared" si="6"/>
        <v>18</v>
      </c>
      <c r="K195" t="str">
        <f>WeaponNames__2[[#This Row],[Name]]&amp;","</f>
        <v>IT_WEA_ARMAS_18_,</v>
      </c>
      <c r="L195" t="str">
        <f>_xlfn.UNICHAR(34)&amp;VLOOKUP(G195,Prefix[],2)&amp;IF(G195&gt;19,"",IF(NOT(G195=0),J195&amp;REPT("_",16-LEN(VLOOKUP(G195,Prefix[],2)&amp;J195)),E195&amp;REPT("_",16-LEN(VLOOKUP(G195,Prefix[],2)&amp;E195))))&amp;_xlfn.UNICHAR(34)&amp;": "&amp;_xlfn.UNICHAR(34)&amp;H195&amp;_xlfn.UNICHAR(34)</f>
        <v>"IT_WEA_ARMAS_18_": "Kiss of Athena"</v>
      </c>
    </row>
    <row r="196" spans="2:12" x14ac:dyDescent="0.25">
      <c r="B196" t="s">
        <v>226</v>
      </c>
      <c r="E196" t="str">
        <f t="shared" ref="E196:E259" si="7">"0x"&amp;DEC2HEX(ROW(H196)-2,3)</f>
        <v>0x0C2</v>
      </c>
      <c r="F196">
        <v>19</v>
      </c>
      <c r="G196">
        <v>7</v>
      </c>
      <c r="H196" t="s">
        <v>770</v>
      </c>
      <c r="J196" s="1">
        <f t="shared" si="6"/>
        <v>19</v>
      </c>
      <c r="K196" t="str">
        <f>WeaponNames__2[[#This Row],[Name]]&amp;","</f>
        <v>IT_WEA_ARMAS_19_,</v>
      </c>
      <c r="L196" t="str">
        <f>_xlfn.UNICHAR(34)&amp;VLOOKUP(G196,Prefix[],2)&amp;IF(G196&gt;19,"",IF(NOT(G196=0),J196&amp;REPT("_",16-LEN(VLOOKUP(G196,Prefix[],2)&amp;J196)),E196&amp;REPT("_",16-LEN(VLOOKUP(G196,Prefix[],2)&amp;E196))))&amp;_xlfn.UNICHAR(34)&amp;": "&amp;_xlfn.UNICHAR(34)&amp;H196&amp;_xlfn.UNICHAR(34)</f>
        <v>"IT_WEA_ARMAS_19_": "Frigid Grenade"</v>
      </c>
    </row>
    <row r="197" spans="2:12" x14ac:dyDescent="0.25">
      <c r="B197" t="s">
        <v>227</v>
      </c>
      <c r="E197" t="str">
        <f t="shared" si="7"/>
        <v>0x0C3</v>
      </c>
      <c r="F197">
        <v>20</v>
      </c>
      <c r="G197">
        <v>7</v>
      </c>
      <c r="H197" t="s">
        <v>771</v>
      </c>
      <c r="J197" s="1">
        <f t="shared" si="6"/>
        <v>20</v>
      </c>
      <c r="K197" t="str">
        <f>WeaponNames__2[[#This Row],[Name]]&amp;","</f>
        <v>IT_WEA_ARMAS_20_,</v>
      </c>
      <c r="L197" t="str">
        <f>_xlfn.UNICHAR(34)&amp;VLOOKUP(G197,Prefix[],2)&amp;IF(G197&gt;19,"",IF(NOT(G197=0),J197&amp;REPT("_",16-LEN(VLOOKUP(G197,Prefix[],2)&amp;J197)),E197&amp;REPT("_",16-LEN(VLOOKUP(G197,Prefix[],2)&amp;E197))))&amp;_xlfn.UNICHAR(34)&amp;": "&amp;_xlfn.UNICHAR(34)&amp;H197&amp;_xlfn.UNICHAR(34)</f>
        <v>"IT_WEA_ARMAS_20_": "Blast Magnum"</v>
      </c>
    </row>
    <row r="198" spans="2:12" x14ac:dyDescent="0.25">
      <c r="B198" t="s">
        <v>228</v>
      </c>
      <c r="E198" t="str">
        <f t="shared" si="7"/>
        <v>0x0C4</v>
      </c>
      <c r="F198">
        <v>21</v>
      </c>
      <c r="G198">
        <v>7</v>
      </c>
      <c r="H198" t="s">
        <v>772</v>
      </c>
      <c r="J198" s="1">
        <f t="shared" si="6"/>
        <v>21</v>
      </c>
      <c r="K198" t="str">
        <f>WeaponNames__2[[#This Row],[Name]]&amp;","</f>
        <v>IT_WEA_ARMAS_21_,</v>
      </c>
      <c r="L198" t="str">
        <f>_xlfn.UNICHAR(34)&amp;VLOOKUP(G198,Prefix[],2)&amp;IF(G198&gt;19,"",IF(NOT(G198=0),J198&amp;REPT("_",16-LEN(VLOOKUP(G198,Prefix[],2)&amp;J198)),E198&amp;REPT("_",16-LEN(VLOOKUP(G198,Prefix[],2)&amp;E198))))&amp;_xlfn.UNICHAR(34)&amp;": "&amp;_xlfn.UNICHAR(34)&amp;H198&amp;_xlfn.UNICHAR(34)</f>
        <v>"IT_WEA_ARMAS_21_": "Pandemonium"</v>
      </c>
    </row>
    <row r="199" spans="2:12" x14ac:dyDescent="0.25">
      <c r="B199" t="s">
        <v>229</v>
      </c>
      <c r="E199" t="str">
        <f t="shared" si="7"/>
        <v>0x0C5</v>
      </c>
      <c r="F199">
        <v>22</v>
      </c>
      <c r="G199">
        <v>7</v>
      </c>
      <c r="H199" t="s">
        <v>773</v>
      </c>
      <c r="J199" s="1">
        <f t="shared" si="6"/>
        <v>22</v>
      </c>
      <c r="K199" t="str">
        <f>WeaponNames__2[[#This Row],[Name]]&amp;","</f>
        <v>IT_WEA_ARMAS_22_,</v>
      </c>
      <c r="L199" t="str">
        <f>_xlfn.UNICHAR(34)&amp;VLOOKUP(G199,Prefix[],2)&amp;IF(G199&gt;19,"",IF(NOT(G199=0),J199&amp;REPT("_",16-LEN(VLOOKUP(G199,Prefix[],2)&amp;J199)),E199&amp;REPT("_",16-LEN(VLOOKUP(G199,Prefix[],2)&amp;E199))))&amp;_xlfn.UNICHAR(34)&amp;": "&amp;_xlfn.UNICHAR(34)&amp;H199&amp;_xlfn.UNICHAR(34)</f>
        <v>"IT_WEA_ARMAS_22_": "Nucleus Rifle"</v>
      </c>
    </row>
    <row r="200" spans="2:12" x14ac:dyDescent="0.25">
      <c r="B200" t="s">
        <v>83</v>
      </c>
      <c r="E200" t="str">
        <f t="shared" si="7"/>
        <v>0x0C6</v>
      </c>
      <c r="F200">
        <v>23</v>
      </c>
      <c r="G200">
        <v>7</v>
      </c>
      <c r="H200" t="s">
        <v>629</v>
      </c>
      <c r="J200" s="1">
        <f t="shared" si="6"/>
        <v>23</v>
      </c>
      <c r="K200" t="str">
        <f>WeaponNames__2[[#This Row],[Name]]&amp;","</f>
        <v>IT_WEA_ARMAS_23_,</v>
      </c>
      <c r="L200" t="str">
        <f>_xlfn.UNICHAR(34)&amp;VLOOKUP(G200,Prefix[],2)&amp;IF(G200&gt;19,"",IF(NOT(G200=0),J200&amp;REPT("_",16-LEN(VLOOKUP(G200,Prefix[],2)&amp;J200)),E200&amp;REPT("_",16-LEN(VLOOKUP(G200,Prefix[],2)&amp;E200))))&amp;_xlfn.UNICHAR(34)&amp;": "&amp;_xlfn.UNICHAR(34)&amp;H200&amp;_xlfn.UNICHAR(34)</f>
        <v>"IT_WEA_ARMAS_23_": "Unused"</v>
      </c>
    </row>
    <row r="201" spans="2:12" x14ac:dyDescent="0.25">
      <c r="B201" t="s">
        <v>83</v>
      </c>
      <c r="E201" t="str">
        <f t="shared" si="7"/>
        <v>0x0C7</v>
      </c>
      <c r="F201">
        <v>24</v>
      </c>
      <c r="G201">
        <v>7</v>
      </c>
      <c r="H201" t="s">
        <v>629</v>
      </c>
      <c r="J201" s="1">
        <f t="shared" si="6"/>
        <v>24</v>
      </c>
      <c r="K201" t="str">
        <f>WeaponNames__2[[#This Row],[Name]]&amp;","</f>
        <v>IT_WEA_ARMAS_24_,</v>
      </c>
      <c r="L201" t="str">
        <f>_xlfn.UNICHAR(34)&amp;VLOOKUP(G201,Prefix[],2)&amp;IF(G201&gt;19,"",IF(NOT(G201=0),J201&amp;REPT("_",16-LEN(VLOOKUP(G201,Prefix[],2)&amp;J201)),E201&amp;REPT("_",16-LEN(VLOOKUP(G201,Prefix[],2)&amp;E201))))&amp;_xlfn.UNICHAR(34)&amp;": "&amp;_xlfn.UNICHAR(34)&amp;H201&amp;_xlfn.UNICHAR(34)</f>
        <v>"IT_WEA_ARMAS_24_": "Unused"</v>
      </c>
    </row>
    <row r="202" spans="2:12" x14ac:dyDescent="0.25">
      <c r="B202" t="s">
        <v>230</v>
      </c>
      <c r="E202" t="str">
        <f t="shared" si="7"/>
        <v>0x0C8</v>
      </c>
      <c r="F202">
        <v>25</v>
      </c>
      <c r="G202">
        <v>7</v>
      </c>
      <c r="H202" t="s">
        <v>774</v>
      </c>
      <c r="J202" s="1">
        <f t="shared" si="6"/>
        <v>25</v>
      </c>
      <c r="K202" t="str">
        <f>WeaponNames__2[[#This Row],[Name]]&amp;","</f>
        <v>IT_WEA_ARMAS_25_,</v>
      </c>
      <c r="L202" t="str">
        <f>_xlfn.UNICHAR(34)&amp;VLOOKUP(G202,Prefix[],2)&amp;IF(G202&gt;19,"",IF(NOT(G202=0),J202&amp;REPT("_",16-LEN(VLOOKUP(G202,Prefix[],2)&amp;J202)),E202&amp;REPT("_",16-LEN(VLOOKUP(G202,Prefix[],2)&amp;E202))))&amp;_xlfn.UNICHAR(34)&amp;": "&amp;_xlfn.UNICHAR(34)&amp;H202&amp;_xlfn.UNICHAR(34)</f>
        <v>"IT_WEA_ARMAS_25_": "Kyriotes"</v>
      </c>
    </row>
    <row r="203" spans="2:12" x14ac:dyDescent="0.25">
      <c r="B203" t="s">
        <v>231</v>
      </c>
      <c r="E203" t="str">
        <f t="shared" si="7"/>
        <v>0x0C9</v>
      </c>
      <c r="F203">
        <v>1</v>
      </c>
      <c r="G203">
        <v>8</v>
      </c>
      <c r="H203" t="s">
        <v>775</v>
      </c>
      <c r="J203" s="1" t="str">
        <f t="shared" si="6"/>
        <v>01</v>
      </c>
      <c r="K203" t="str">
        <f>WeaponNames__2[[#This Row],[Name]]&amp;","</f>
        <v>IT_WEA_DAGGER_01,</v>
      </c>
      <c r="L203" t="str">
        <f>_xlfn.UNICHAR(34)&amp;VLOOKUP(G203,Prefix[],2)&amp;IF(G203&gt;19,"",IF(NOT(G203=0),J203&amp;REPT("_",16-LEN(VLOOKUP(G203,Prefix[],2)&amp;J203)),E203&amp;REPT("_",16-LEN(VLOOKUP(G203,Prefix[],2)&amp;E203))))&amp;_xlfn.UNICHAR(34)&amp;": "&amp;_xlfn.UNICHAR(34)&amp;H203&amp;_xlfn.UNICHAR(34)</f>
        <v>"IT_WEA_DAGGER_01": "SEES Knife"</v>
      </c>
    </row>
    <row r="204" spans="2:12" x14ac:dyDescent="0.25">
      <c r="B204" t="s">
        <v>232</v>
      </c>
      <c r="E204" t="str">
        <f t="shared" si="7"/>
        <v>0x0CA</v>
      </c>
      <c r="F204">
        <v>2</v>
      </c>
      <c r="G204">
        <v>8</v>
      </c>
      <c r="H204" t="s">
        <v>776</v>
      </c>
      <c r="J204" s="1" t="str">
        <f t="shared" si="6"/>
        <v>02</v>
      </c>
      <c r="K204" t="str">
        <f>WeaponNames__2[[#This Row],[Name]]&amp;","</f>
        <v>IT_WEA_DAGGER_02,</v>
      </c>
      <c r="L204" t="str">
        <f>_xlfn.UNICHAR(34)&amp;VLOOKUP(G204,Prefix[],2)&amp;IF(G204&gt;19,"",IF(NOT(G204=0),J204&amp;REPT("_",16-LEN(VLOOKUP(G204,Prefix[],2)&amp;J204)),E204&amp;REPT("_",16-LEN(VLOOKUP(G204,Prefix[],2)&amp;E204))))&amp;_xlfn.UNICHAR(34)&amp;": "&amp;_xlfn.UNICHAR(34)&amp;H204&amp;_xlfn.UNICHAR(34)</f>
        <v>"IT_WEA_DAGGER_02": "Bone"</v>
      </c>
    </row>
    <row r="205" spans="2:12" x14ac:dyDescent="0.25">
      <c r="B205" t="s">
        <v>233</v>
      </c>
      <c r="E205" t="str">
        <f t="shared" si="7"/>
        <v>0x0CB</v>
      </c>
      <c r="F205">
        <v>3</v>
      </c>
      <c r="G205">
        <v>8</v>
      </c>
      <c r="H205" t="s">
        <v>777</v>
      </c>
      <c r="J205" s="1" t="str">
        <f t="shared" si="6"/>
        <v>03</v>
      </c>
      <c r="K205" t="str">
        <f>WeaponNames__2[[#This Row],[Name]]&amp;","</f>
        <v>IT_WEA_DAGGER_03,</v>
      </c>
      <c r="L205" t="str">
        <f>_xlfn.UNICHAR(34)&amp;VLOOKUP(G205,Prefix[],2)&amp;IF(G205&gt;19,"",IF(NOT(G205=0),J205&amp;REPT("_",16-LEN(VLOOKUP(G205,Prefix[],2)&amp;J205)),E205&amp;REPT("_",16-LEN(VLOOKUP(G205,Prefix[],2)&amp;E205))))&amp;_xlfn.UNICHAR(34)&amp;": "&amp;_xlfn.UNICHAR(34)&amp;H205&amp;_xlfn.UNICHAR(34)</f>
        <v>"IT_WEA_DAGGER_03": "Blitz Kunai"</v>
      </c>
    </row>
    <row r="206" spans="2:12" x14ac:dyDescent="0.25">
      <c r="B206" t="s">
        <v>234</v>
      </c>
      <c r="E206" t="str">
        <f t="shared" si="7"/>
        <v>0x0CC</v>
      </c>
      <c r="F206">
        <v>4</v>
      </c>
      <c r="G206">
        <v>8</v>
      </c>
      <c r="H206" t="s">
        <v>778</v>
      </c>
      <c r="J206" s="1" t="str">
        <f t="shared" si="6"/>
        <v>04</v>
      </c>
      <c r="K206" t="str">
        <f>WeaponNames__2[[#This Row],[Name]]&amp;","</f>
        <v>IT_WEA_DAGGER_04,</v>
      </c>
      <c r="L206" t="str">
        <f>_xlfn.UNICHAR(34)&amp;VLOOKUP(G206,Prefix[],2)&amp;IF(G206&gt;19,"",IF(NOT(G206=0),J206&amp;REPT("_",16-LEN(VLOOKUP(G206,Prefix[],2)&amp;J206)),E206&amp;REPT("_",16-LEN(VLOOKUP(G206,Prefix[],2)&amp;E206))))&amp;_xlfn.UNICHAR(34)&amp;": "&amp;_xlfn.UNICHAR(34)&amp;H206&amp;_xlfn.UNICHAR(34)</f>
        <v>"IT_WEA_DAGGER_04": "Lucky Knife"</v>
      </c>
    </row>
    <row r="207" spans="2:12" x14ac:dyDescent="0.25">
      <c r="B207" t="s">
        <v>235</v>
      </c>
      <c r="E207" t="str">
        <f t="shared" si="7"/>
        <v>0x0CD</v>
      </c>
      <c r="F207">
        <v>5</v>
      </c>
      <c r="G207">
        <v>8</v>
      </c>
      <c r="H207" t="s">
        <v>779</v>
      </c>
      <c r="J207" s="1" t="str">
        <f t="shared" si="6"/>
        <v>05</v>
      </c>
      <c r="K207" t="str">
        <f>WeaponNames__2[[#This Row],[Name]]&amp;","</f>
        <v>IT_WEA_DAGGER_05,</v>
      </c>
      <c r="L207" t="str">
        <f>_xlfn.UNICHAR(34)&amp;VLOOKUP(G207,Prefix[],2)&amp;IF(G207&gt;19,"",IF(NOT(G207=0),J207&amp;REPT("_",16-LEN(VLOOKUP(G207,Prefix[],2)&amp;J207)),E207&amp;REPT("_",16-LEN(VLOOKUP(G207,Prefix[],2)&amp;E207))))&amp;_xlfn.UNICHAR(34)&amp;": "&amp;_xlfn.UNICHAR(34)&amp;H207&amp;_xlfn.UNICHAR(34)</f>
        <v>"IT_WEA_DAGGER_05": "Silver Moon"</v>
      </c>
    </row>
    <row r="208" spans="2:12" x14ac:dyDescent="0.25">
      <c r="B208" t="s">
        <v>236</v>
      </c>
      <c r="E208" t="str">
        <f t="shared" si="7"/>
        <v>0x0CE</v>
      </c>
      <c r="F208">
        <v>6</v>
      </c>
      <c r="G208">
        <v>8</v>
      </c>
      <c r="H208" t="s">
        <v>780</v>
      </c>
      <c r="J208" s="1" t="str">
        <f t="shared" si="6"/>
        <v>06</v>
      </c>
      <c r="K208" t="str">
        <f>WeaponNames__2[[#This Row],[Name]]&amp;","</f>
        <v>IT_WEA_DAGGER_06,</v>
      </c>
      <c r="L208" t="str">
        <f>_xlfn.UNICHAR(34)&amp;VLOOKUP(G208,Prefix[],2)&amp;IF(G208&gt;19,"",IF(NOT(G208=0),J208&amp;REPT("_",16-LEN(VLOOKUP(G208,Prefix[],2)&amp;J208)),E208&amp;REPT("_",16-LEN(VLOOKUP(G208,Prefix[],2)&amp;E208))))&amp;_xlfn.UNICHAR(34)&amp;": "&amp;_xlfn.UNICHAR(34)&amp;H208&amp;_xlfn.UNICHAR(34)</f>
        <v>"IT_WEA_DAGGER_06": "Karasu-maru"</v>
      </c>
    </row>
    <row r="209" spans="2:12" x14ac:dyDescent="0.25">
      <c r="B209" t="s">
        <v>237</v>
      </c>
      <c r="E209" t="str">
        <f t="shared" si="7"/>
        <v>0x0CF</v>
      </c>
      <c r="F209">
        <v>7</v>
      </c>
      <c r="G209">
        <v>8</v>
      </c>
      <c r="H209" t="s">
        <v>781</v>
      </c>
      <c r="J209" s="1" t="str">
        <f t="shared" si="6"/>
        <v>07</v>
      </c>
      <c r="K209" t="str">
        <f>WeaponNames__2[[#This Row],[Name]]&amp;","</f>
        <v>IT_WEA_DAGGER_07,</v>
      </c>
      <c r="L209" t="str">
        <f>_xlfn.UNICHAR(34)&amp;VLOOKUP(G209,Prefix[],2)&amp;IF(G209&gt;19,"",IF(NOT(G209=0),J209&amp;REPT("_",16-LEN(VLOOKUP(G209,Prefix[],2)&amp;J209)),E209&amp;REPT("_",16-LEN(VLOOKUP(G209,Prefix[],2)&amp;E209))))&amp;_xlfn.UNICHAR(34)&amp;": "&amp;_xlfn.UNICHAR(34)&amp;H209&amp;_xlfn.UNICHAR(34)</f>
        <v>"IT_WEA_DAGGER_07": "Sword Breaker"</v>
      </c>
    </row>
    <row r="210" spans="2:12" x14ac:dyDescent="0.25">
      <c r="B210" t="s">
        <v>238</v>
      </c>
      <c r="E210" t="str">
        <f t="shared" si="7"/>
        <v>0x0D0</v>
      </c>
      <c r="F210">
        <v>8</v>
      </c>
      <c r="G210">
        <v>8</v>
      </c>
      <c r="H210" t="s">
        <v>782</v>
      </c>
      <c r="J210" s="1" t="str">
        <f t="shared" si="6"/>
        <v>08</v>
      </c>
      <c r="K210" t="str">
        <f>WeaponNames__2[[#This Row],[Name]]&amp;","</f>
        <v>IT_WEA_DAGGER_08,</v>
      </c>
      <c r="L210" t="str">
        <f>_xlfn.UNICHAR(34)&amp;VLOOKUP(G210,Prefix[],2)&amp;IF(G210&gt;19,"",IF(NOT(G210=0),J210&amp;REPT("_",16-LEN(VLOOKUP(G210,Prefix[],2)&amp;J210)),E210&amp;REPT("_",16-LEN(VLOOKUP(G210,Prefix[],2)&amp;E210))))&amp;_xlfn.UNICHAR(34)&amp;": "&amp;_xlfn.UNICHAR(34)&amp;H210&amp;_xlfn.UNICHAR(34)</f>
        <v>"IT_WEA_DAGGER_08": "Raven Claw"</v>
      </c>
    </row>
    <row r="211" spans="2:12" x14ac:dyDescent="0.25">
      <c r="B211" t="s">
        <v>239</v>
      </c>
      <c r="E211" t="str">
        <f t="shared" si="7"/>
        <v>0x0D1</v>
      </c>
      <c r="F211">
        <v>9</v>
      </c>
      <c r="G211">
        <v>8</v>
      </c>
      <c r="H211" t="s">
        <v>783</v>
      </c>
      <c r="J211" s="1" t="str">
        <f t="shared" si="6"/>
        <v>09</v>
      </c>
      <c r="K211" t="str">
        <f>WeaponNames__2[[#This Row],[Name]]&amp;","</f>
        <v>IT_WEA_DAGGER_09,</v>
      </c>
      <c r="L211" t="str">
        <f>_xlfn.UNICHAR(34)&amp;VLOOKUP(G211,Prefix[],2)&amp;IF(G211&gt;19,"",IF(NOT(G211=0),J211&amp;REPT("_",16-LEN(VLOOKUP(G211,Prefix[],2)&amp;J211)),E211&amp;REPT("_",16-LEN(VLOOKUP(G211,Prefix[],2)&amp;E211))))&amp;_xlfn.UNICHAR(34)&amp;": "&amp;_xlfn.UNICHAR(34)&amp;H211&amp;_xlfn.UNICHAR(34)</f>
        <v>"IT_WEA_DAGGER_09": "Shadowrend"</v>
      </c>
    </row>
    <row r="212" spans="2:12" x14ac:dyDescent="0.25">
      <c r="B212" t="s">
        <v>240</v>
      </c>
      <c r="E212" t="str">
        <f t="shared" si="7"/>
        <v>0x0D2</v>
      </c>
      <c r="F212">
        <v>10</v>
      </c>
      <c r="G212">
        <v>8</v>
      </c>
      <c r="H212" t="s">
        <v>784</v>
      </c>
      <c r="J212" s="1">
        <f t="shared" si="6"/>
        <v>10</v>
      </c>
      <c r="K212" t="str">
        <f>WeaponNames__2[[#This Row],[Name]]&amp;","</f>
        <v>IT_WEA_DAGGER_10,</v>
      </c>
      <c r="L212" t="str">
        <f>_xlfn.UNICHAR(34)&amp;VLOOKUP(G212,Prefix[],2)&amp;IF(G212&gt;19,"",IF(NOT(G212=0),J212&amp;REPT("_",16-LEN(VLOOKUP(G212,Prefix[],2)&amp;J212)),E212&amp;REPT("_",16-LEN(VLOOKUP(G212,Prefix[],2)&amp;E212))))&amp;_xlfn.UNICHAR(34)&amp;": "&amp;_xlfn.UNICHAR(34)&amp;H212&amp;_xlfn.UNICHAR(34)</f>
        <v>"IT_WEA_DAGGER_10": "Pesh Kabz"</v>
      </c>
    </row>
    <row r="213" spans="2:12" x14ac:dyDescent="0.25">
      <c r="B213" t="s">
        <v>241</v>
      </c>
      <c r="E213" t="str">
        <f t="shared" si="7"/>
        <v>0x0D3</v>
      </c>
      <c r="F213">
        <v>11</v>
      </c>
      <c r="G213">
        <v>8</v>
      </c>
      <c r="H213" t="s">
        <v>785</v>
      </c>
      <c r="J213" s="1">
        <f t="shared" si="6"/>
        <v>11</v>
      </c>
      <c r="K213" t="str">
        <f>WeaponNames__2[[#This Row],[Name]]&amp;","</f>
        <v>IT_WEA_DAGGER_11,</v>
      </c>
      <c r="L213" t="str">
        <f>_xlfn.UNICHAR(34)&amp;VLOOKUP(G213,Prefix[],2)&amp;IF(G213&gt;19,"",IF(NOT(G213=0),J213&amp;REPT("_",16-LEN(VLOOKUP(G213,Prefix[],2)&amp;J213)),E213&amp;REPT("_",16-LEN(VLOOKUP(G213,Prefix[],2)&amp;E213))))&amp;_xlfn.UNICHAR(34)&amp;": "&amp;_xlfn.UNICHAR(34)&amp;H213&amp;_xlfn.UNICHAR(34)</f>
        <v>"IT_WEA_DAGGER_11": "Howl"</v>
      </c>
    </row>
    <row r="214" spans="2:12" x14ac:dyDescent="0.25">
      <c r="B214" t="s">
        <v>242</v>
      </c>
      <c r="E214" t="str">
        <f t="shared" si="7"/>
        <v>0x0D4</v>
      </c>
      <c r="F214">
        <v>12</v>
      </c>
      <c r="G214">
        <v>8</v>
      </c>
      <c r="H214" t="s">
        <v>786</v>
      </c>
      <c r="J214" s="1">
        <f t="shared" si="6"/>
        <v>12</v>
      </c>
      <c r="K214" t="str">
        <f>WeaponNames__2[[#This Row],[Name]]&amp;","</f>
        <v>IT_WEA_DAGGER_12,</v>
      </c>
      <c r="L214" t="str">
        <f>_xlfn.UNICHAR(34)&amp;VLOOKUP(G214,Prefix[],2)&amp;IF(G214&gt;19,"",IF(NOT(G214=0),J214&amp;REPT("_",16-LEN(VLOOKUP(G214,Prefix[],2)&amp;J214)),E214&amp;REPT("_",16-LEN(VLOOKUP(G214,Prefix[],2)&amp;E214))))&amp;_xlfn.UNICHAR(34)&amp;": "&amp;_xlfn.UNICHAR(34)&amp;H214&amp;_xlfn.UNICHAR(34)</f>
        <v>"IT_WEA_DAGGER_12": "Athame"</v>
      </c>
    </row>
    <row r="215" spans="2:12" x14ac:dyDescent="0.25">
      <c r="B215" t="s">
        <v>243</v>
      </c>
      <c r="E215" t="str">
        <f t="shared" si="7"/>
        <v>0x0D5</v>
      </c>
      <c r="F215">
        <v>13</v>
      </c>
      <c r="G215">
        <v>8</v>
      </c>
      <c r="H215" t="s">
        <v>787</v>
      </c>
      <c r="J215" s="1">
        <f t="shared" ref="J215:J258" si="8">IF(LEN(F215)=1,"0"&amp;F215,F215)</f>
        <v>13</v>
      </c>
      <c r="K215" t="str">
        <f>WeaponNames__2[[#This Row],[Name]]&amp;","</f>
        <v>IT_WEA_DAGGER_13,</v>
      </c>
      <c r="L215" t="str">
        <f>_xlfn.UNICHAR(34)&amp;VLOOKUP(G215,Prefix[],2)&amp;IF(G215&gt;19,"",IF(NOT(G215=0),J215&amp;REPT("_",16-LEN(VLOOKUP(G215,Prefix[],2)&amp;J215)),E215&amp;REPT("_",16-LEN(VLOOKUP(G215,Prefix[],2)&amp;E215))))&amp;_xlfn.UNICHAR(34)&amp;": "&amp;_xlfn.UNICHAR(34)&amp;H215&amp;_xlfn.UNICHAR(34)</f>
        <v>"IT_WEA_DAGGER_13": "Full Moon Kunai"</v>
      </c>
    </row>
    <row r="216" spans="2:12" x14ac:dyDescent="0.25">
      <c r="B216" t="s">
        <v>244</v>
      </c>
      <c r="E216" t="str">
        <f t="shared" si="7"/>
        <v>0x0D6</v>
      </c>
      <c r="F216">
        <v>14</v>
      </c>
      <c r="G216">
        <v>8</v>
      </c>
      <c r="H216" t="s">
        <v>788</v>
      </c>
      <c r="J216" s="1">
        <f t="shared" si="8"/>
        <v>14</v>
      </c>
      <c r="K216" t="str">
        <f>WeaponNames__2[[#This Row],[Name]]&amp;","</f>
        <v>IT_WEA_DAGGER_14,</v>
      </c>
      <c r="L216" t="str">
        <f>_xlfn.UNICHAR(34)&amp;VLOOKUP(G216,Prefix[],2)&amp;IF(G216&gt;19,"",IF(NOT(G216=0),J216&amp;REPT("_",16-LEN(VLOOKUP(G216,Prefix[],2)&amp;J216)),E216&amp;REPT("_",16-LEN(VLOOKUP(G216,Prefix[],2)&amp;E216))))&amp;_xlfn.UNICHAR(34)&amp;": "&amp;_xlfn.UNICHAR(34)&amp;H216&amp;_xlfn.UNICHAR(34)</f>
        <v>"IT_WEA_DAGGER_14": "Grand Slasher"</v>
      </c>
    </row>
    <row r="217" spans="2:12" x14ac:dyDescent="0.25">
      <c r="B217" t="s">
        <v>245</v>
      </c>
      <c r="E217" t="str">
        <f t="shared" si="7"/>
        <v>0x0D7</v>
      </c>
      <c r="F217">
        <v>15</v>
      </c>
      <c r="G217">
        <v>8</v>
      </c>
      <c r="H217" t="s">
        <v>789</v>
      </c>
      <c r="J217" s="1">
        <f t="shared" si="8"/>
        <v>15</v>
      </c>
      <c r="K217" t="str">
        <f>WeaponNames__2[[#This Row],[Name]]&amp;","</f>
        <v>IT_WEA_DAGGER_15,</v>
      </c>
      <c r="L217" t="str">
        <f>_xlfn.UNICHAR(34)&amp;VLOOKUP(G217,Prefix[],2)&amp;IF(G217&gt;19,"",IF(NOT(G217=0),J217&amp;REPT("_",16-LEN(VLOOKUP(G217,Prefix[],2)&amp;J217)),E217&amp;REPT("_",16-LEN(VLOOKUP(G217,Prefix[],2)&amp;E217))))&amp;_xlfn.UNICHAR(34)&amp;": "&amp;_xlfn.UNICHAR(34)&amp;H217&amp;_xlfn.UNICHAR(34)</f>
        <v>"IT_WEA_DAGGER_15": "Vajra"</v>
      </c>
    </row>
    <row r="218" spans="2:12" x14ac:dyDescent="0.25">
      <c r="B218" t="s">
        <v>246</v>
      </c>
      <c r="E218" t="str">
        <f t="shared" si="7"/>
        <v>0x0D8</v>
      </c>
      <c r="F218">
        <v>16</v>
      </c>
      <c r="G218">
        <v>8</v>
      </c>
      <c r="H218" t="s">
        <v>790</v>
      </c>
      <c r="J218" s="1">
        <f t="shared" si="8"/>
        <v>16</v>
      </c>
      <c r="K218" t="str">
        <f>WeaponNames__2[[#This Row],[Name]]&amp;","</f>
        <v>IT_WEA_DAGGER_16,</v>
      </c>
      <c r="L218" t="str">
        <f>_xlfn.UNICHAR(34)&amp;VLOOKUP(G218,Prefix[],2)&amp;IF(G218&gt;19,"",IF(NOT(G218=0),J218&amp;REPT("_",16-LEN(VLOOKUP(G218,Prefix[],2)&amp;J218)),E218&amp;REPT("_",16-LEN(VLOOKUP(G218,Prefix[],2)&amp;E218))))&amp;_xlfn.UNICHAR(34)&amp;": "&amp;_xlfn.UNICHAR(34)&amp;H218&amp;_xlfn.UNICHAR(34)</f>
        <v>"IT_WEA_DAGGER_16": "Elementary Mask"</v>
      </c>
    </row>
    <row r="219" spans="2:12" x14ac:dyDescent="0.25">
      <c r="B219" t="s">
        <v>83</v>
      </c>
      <c r="E219" t="str">
        <f t="shared" si="7"/>
        <v>0x0D9</v>
      </c>
      <c r="F219">
        <v>17</v>
      </c>
      <c r="G219">
        <v>8</v>
      </c>
      <c r="H219" t="s">
        <v>629</v>
      </c>
      <c r="J219" s="1">
        <f t="shared" si="8"/>
        <v>17</v>
      </c>
      <c r="K219" t="str">
        <f>WeaponNames__2[[#This Row],[Name]]&amp;","</f>
        <v>IT_WEA_DAGGER_17,</v>
      </c>
      <c r="L219" t="str">
        <f>_xlfn.UNICHAR(34)&amp;VLOOKUP(G219,Prefix[],2)&amp;IF(G219&gt;19,"",IF(NOT(G219=0),J219&amp;REPT("_",16-LEN(VLOOKUP(G219,Prefix[],2)&amp;J219)),E219&amp;REPT("_",16-LEN(VLOOKUP(G219,Prefix[],2)&amp;E219))))&amp;_xlfn.UNICHAR(34)&amp;": "&amp;_xlfn.UNICHAR(34)&amp;H219&amp;_xlfn.UNICHAR(34)</f>
        <v>"IT_WEA_DAGGER_17": "Unused"</v>
      </c>
    </row>
    <row r="220" spans="2:12" x14ac:dyDescent="0.25">
      <c r="B220" t="s">
        <v>83</v>
      </c>
      <c r="E220" t="str">
        <f t="shared" si="7"/>
        <v>0x0DA</v>
      </c>
      <c r="F220">
        <v>18</v>
      </c>
      <c r="G220">
        <v>8</v>
      </c>
      <c r="H220" t="s">
        <v>629</v>
      </c>
      <c r="J220" s="1">
        <f t="shared" si="8"/>
        <v>18</v>
      </c>
      <c r="K220" t="str">
        <f>WeaponNames__2[[#This Row],[Name]]&amp;","</f>
        <v>IT_WEA_DAGGER_18,</v>
      </c>
      <c r="L220" t="str">
        <f>_xlfn.UNICHAR(34)&amp;VLOOKUP(G220,Prefix[],2)&amp;IF(G220&gt;19,"",IF(NOT(G220=0),J220&amp;REPT("_",16-LEN(VLOOKUP(G220,Prefix[],2)&amp;J220)),E220&amp;REPT("_",16-LEN(VLOOKUP(G220,Prefix[],2)&amp;E220))))&amp;_xlfn.UNICHAR(34)&amp;": "&amp;_xlfn.UNICHAR(34)&amp;H220&amp;_xlfn.UNICHAR(34)</f>
        <v>"IT_WEA_DAGGER_18": "Unused"</v>
      </c>
    </row>
    <row r="221" spans="2:12" x14ac:dyDescent="0.25">
      <c r="B221" t="s">
        <v>247</v>
      </c>
      <c r="E221" t="str">
        <f t="shared" si="7"/>
        <v>0x0DB</v>
      </c>
      <c r="F221">
        <v>19</v>
      </c>
      <c r="G221">
        <v>8</v>
      </c>
      <c r="H221" t="s">
        <v>791</v>
      </c>
      <c r="J221" s="1">
        <f t="shared" si="8"/>
        <v>19</v>
      </c>
      <c r="K221" t="str">
        <f>WeaponNames__2[[#This Row],[Name]]&amp;","</f>
        <v>IT_WEA_DAGGER_19,</v>
      </c>
      <c r="L221" t="str">
        <f>_xlfn.UNICHAR(34)&amp;VLOOKUP(G221,Prefix[],2)&amp;IF(G221&gt;19,"",IF(NOT(G221=0),J221&amp;REPT("_",16-LEN(VLOOKUP(G221,Prefix[],2)&amp;J221)),E221&amp;REPT("_",16-LEN(VLOOKUP(G221,Prefix[],2)&amp;E221))))&amp;_xlfn.UNICHAR(34)&amp;": "&amp;_xlfn.UNICHAR(34)&amp;H221&amp;_xlfn.UNICHAR(34)</f>
        <v>"IT_WEA_DAGGER_19": "Carnage Knife"</v>
      </c>
    </row>
    <row r="222" spans="2:12" x14ac:dyDescent="0.25">
      <c r="B222" t="s">
        <v>248</v>
      </c>
      <c r="E222" t="str">
        <f t="shared" si="7"/>
        <v>0x0DC</v>
      </c>
      <c r="F222">
        <v>20</v>
      </c>
      <c r="G222">
        <v>8</v>
      </c>
      <c r="H222" t="s">
        <v>792</v>
      </c>
      <c r="J222" s="1">
        <f t="shared" si="8"/>
        <v>20</v>
      </c>
      <c r="K222" t="str">
        <f>WeaponNames__2[[#This Row],[Name]]&amp;","</f>
        <v>IT_WEA_DAGGER_20,</v>
      </c>
      <c r="L222" t="str">
        <f>_xlfn.UNICHAR(34)&amp;VLOOKUP(G222,Prefix[],2)&amp;IF(G222&gt;19,"",IF(NOT(G222=0),J222&amp;REPT("_",16-LEN(VLOOKUP(G222,Prefix[],2)&amp;J222)),E222&amp;REPT("_",16-LEN(VLOOKUP(G222,Prefix[],2)&amp;E222))))&amp;_xlfn.UNICHAR(34)&amp;": "&amp;_xlfn.UNICHAR(34)&amp;H222&amp;_xlfn.UNICHAR(34)</f>
        <v>"IT_WEA_DAGGER_20": "Dagger of Protection"</v>
      </c>
    </row>
    <row r="223" spans="2:12" x14ac:dyDescent="0.25">
      <c r="B223" t="s">
        <v>249</v>
      </c>
      <c r="E223" t="str">
        <f t="shared" si="7"/>
        <v>0x0DD</v>
      </c>
      <c r="F223">
        <v>21</v>
      </c>
      <c r="G223">
        <v>8</v>
      </c>
      <c r="H223" t="s">
        <v>793</v>
      </c>
      <c r="J223" s="1">
        <f t="shared" si="8"/>
        <v>21</v>
      </c>
      <c r="K223" t="str">
        <f>WeaponNames__2[[#This Row],[Name]]&amp;","</f>
        <v>IT_WEA_DAGGER_21,</v>
      </c>
      <c r="L223" t="str">
        <f>_xlfn.UNICHAR(34)&amp;VLOOKUP(G223,Prefix[],2)&amp;IF(G223&gt;19,"",IF(NOT(G223=0),J223&amp;REPT("_",16-LEN(VLOOKUP(G223,Prefix[],2)&amp;J223)),E223&amp;REPT("_",16-LEN(VLOOKUP(G223,Prefix[],2)&amp;E223))))&amp;_xlfn.UNICHAR(34)&amp;": "&amp;_xlfn.UNICHAR(34)&amp;H223&amp;_xlfn.UNICHAR(34)</f>
        <v>"IT_WEA_DAGGER_21": "Rai Kunimitsu"</v>
      </c>
    </row>
    <row r="224" spans="2:12" x14ac:dyDescent="0.25">
      <c r="B224" t="s">
        <v>250</v>
      </c>
      <c r="E224" t="str">
        <f t="shared" si="7"/>
        <v>0x0DE</v>
      </c>
      <c r="F224">
        <v>22</v>
      </c>
      <c r="G224">
        <v>8</v>
      </c>
      <c r="H224" t="s">
        <v>794</v>
      </c>
      <c r="J224" s="1">
        <f t="shared" si="8"/>
        <v>22</v>
      </c>
      <c r="K224" t="str">
        <f>WeaponNames__2[[#This Row],[Name]]&amp;","</f>
        <v>IT_WEA_DAGGER_22,</v>
      </c>
      <c r="L224" t="str">
        <f>_xlfn.UNICHAR(34)&amp;VLOOKUP(G224,Prefix[],2)&amp;IF(G224&gt;19,"",IF(NOT(G224=0),J224&amp;REPT("_",16-LEN(VLOOKUP(G224,Prefix[],2)&amp;J224)),E224&amp;REPT("_",16-LEN(VLOOKUP(G224,Prefix[],2)&amp;E224))))&amp;_xlfn.UNICHAR(34)&amp;": "&amp;_xlfn.UNICHAR(34)&amp;H224&amp;_xlfn.UNICHAR(34)</f>
        <v>"IT_WEA_DAGGER_22": "Underworld Kunai"</v>
      </c>
    </row>
    <row r="225" spans="2:12" x14ac:dyDescent="0.25">
      <c r="B225" t="s">
        <v>251</v>
      </c>
      <c r="E225" t="str">
        <f t="shared" si="7"/>
        <v>0x0DF</v>
      </c>
      <c r="F225">
        <v>23</v>
      </c>
      <c r="G225">
        <v>8</v>
      </c>
      <c r="H225" t="s">
        <v>795</v>
      </c>
      <c r="J225" s="1">
        <f t="shared" si="8"/>
        <v>23</v>
      </c>
      <c r="K225" t="str">
        <f>WeaponNames__2[[#This Row],[Name]]&amp;","</f>
        <v>IT_WEA_DAGGER_23,</v>
      </c>
      <c r="L225" t="str">
        <f>_xlfn.UNICHAR(34)&amp;VLOOKUP(G225,Prefix[],2)&amp;IF(G225&gt;19,"",IF(NOT(G225=0),J225&amp;REPT("_",16-LEN(VLOOKUP(G225,Prefix[],2)&amp;J225)),E225&amp;REPT("_",16-LEN(VLOOKUP(G225,Prefix[],2)&amp;E225))))&amp;_xlfn.UNICHAR(34)&amp;": "&amp;_xlfn.UNICHAR(34)&amp;H225&amp;_xlfn.UNICHAR(34)</f>
        <v>"IT_WEA_DAGGER_23": "Hazakura"</v>
      </c>
    </row>
    <row r="226" spans="2:12" x14ac:dyDescent="0.25">
      <c r="B226" t="s">
        <v>252</v>
      </c>
      <c r="E226" t="str">
        <f t="shared" si="7"/>
        <v>0x0E0</v>
      </c>
      <c r="F226">
        <v>24</v>
      </c>
      <c r="G226">
        <v>8</v>
      </c>
      <c r="H226" t="s">
        <v>796</v>
      </c>
      <c r="J226" s="1">
        <f t="shared" si="8"/>
        <v>24</v>
      </c>
      <c r="K226" t="str">
        <f>WeaponNames__2[[#This Row],[Name]]&amp;","</f>
        <v>IT_WEA_DAGGER_24,</v>
      </c>
      <c r="L226" t="str">
        <f>_xlfn.UNICHAR(34)&amp;VLOOKUP(G226,Prefix[],2)&amp;IF(G226&gt;19,"",IF(NOT(G226=0),J226&amp;REPT("_",16-LEN(VLOOKUP(G226,Prefix[],2)&amp;J226)),E226&amp;REPT("_",16-LEN(VLOOKUP(G226,Prefix[],2)&amp;E226))))&amp;_xlfn.UNICHAR(34)&amp;": "&amp;_xlfn.UNICHAR(34)&amp;H226&amp;_xlfn.UNICHAR(34)</f>
        <v>"IT_WEA_DAGGER_24": "Paring Knife"</v>
      </c>
    </row>
    <row r="227" spans="2:12" x14ac:dyDescent="0.25">
      <c r="B227" t="s">
        <v>253</v>
      </c>
      <c r="E227" t="str">
        <f t="shared" si="7"/>
        <v>0x0E1</v>
      </c>
      <c r="F227">
        <v>25</v>
      </c>
      <c r="G227">
        <v>8</v>
      </c>
      <c r="H227" t="s">
        <v>797</v>
      </c>
      <c r="J227" s="1">
        <f t="shared" si="8"/>
        <v>25</v>
      </c>
      <c r="K227" t="str">
        <f>WeaponNames__2[[#This Row],[Name]]&amp;","</f>
        <v>IT_WEA_DAGGER_25,</v>
      </c>
      <c r="L227" t="str">
        <f>_xlfn.UNICHAR(34)&amp;VLOOKUP(G227,Prefix[],2)&amp;IF(G227&gt;19,"",IF(NOT(G227=0),J227&amp;REPT("_",16-LEN(VLOOKUP(G227,Prefix[],2)&amp;J227)),E227&amp;REPT("_",16-LEN(VLOOKUP(G227,Prefix[],2)&amp;E227))))&amp;_xlfn.UNICHAR(34)&amp;": "&amp;_xlfn.UNICHAR(34)&amp;H227&amp;_xlfn.UNICHAR(34)</f>
        <v>"IT_WEA_DAGGER_25": "Tyrant's Knife"</v>
      </c>
    </row>
    <row r="228" spans="2:12" x14ac:dyDescent="0.25">
      <c r="B228" t="s">
        <v>254</v>
      </c>
      <c r="E228" t="str">
        <f t="shared" si="7"/>
        <v>0x0E2</v>
      </c>
      <c r="F228">
        <v>1</v>
      </c>
      <c r="G228">
        <v>9</v>
      </c>
      <c r="H228" t="s">
        <v>798</v>
      </c>
      <c r="J228" s="1" t="str">
        <f t="shared" si="8"/>
        <v>01</v>
      </c>
      <c r="K228" t="str">
        <f>WeaponNames__2[[#This Row],[Name]]&amp;","</f>
        <v>IT_WEA_SPEAR_01_,</v>
      </c>
      <c r="L228" t="str">
        <f>_xlfn.UNICHAR(34)&amp;VLOOKUP(G228,Prefix[],2)&amp;IF(G228&gt;19,"",IF(NOT(G228=0),J228&amp;REPT("_",16-LEN(VLOOKUP(G228,Prefix[],2)&amp;J228)),E228&amp;REPT("_",16-LEN(VLOOKUP(G228,Prefix[],2)&amp;E228))))&amp;_xlfn.UNICHAR(34)&amp;": "&amp;_xlfn.UNICHAR(34)&amp;H228&amp;_xlfn.UNICHAR(34)</f>
        <v>"IT_WEA_SPEAR_01_": "SEES Longspear"</v>
      </c>
    </row>
    <row r="229" spans="2:12" x14ac:dyDescent="0.25">
      <c r="B229" t="s">
        <v>255</v>
      </c>
      <c r="E229" t="str">
        <f t="shared" si="7"/>
        <v>0x0E3</v>
      </c>
      <c r="F229">
        <v>2</v>
      </c>
      <c r="G229">
        <v>9</v>
      </c>
      <c r="H229" t="s">
        <v>799</v>
      </c>
      <c r="J229" s="1" t="str">
        <f t="shared" si="8"/>
        <v>02</v>
      </c>
      <c r="K229" t="str">
        <f>WeaponNames__2[[#This Row],[Name]]&amp;","</f>
        <v>IT_WEA_SPEAR_02_,</v>
      </c>
      <c r="L229" t="str">
        <f>_xlfn.UNICHAR(34)&amp;VLOOKUP(G229,Prefix[],2)&amp;IF(G229&gt;19,"",IF(NOT(G229=0),J229&amp;REPT("_",16-LEN(VLOOKUP(G229,Prefix[],2)&amp;J229)),E229&amp;REPT("_",16-LEN(VLOOKUP(G229,Prefix[],2)&amp;E229))))&amp;_xlfn.UNICHAR(34)&amp;": "&amp;_xlfn.UNICHAR(34)&amp;H229&amp;_xlfn.UNICHAR(34)</f>
        <v>"IT_WEA_SPEAR_02_": "Omega Spear"</v>
      </c>
    </row>
    <row r="230" spans="2:12" x14ac:dyDescent="0.25">
      <c r="B230" t="s">
        <v>256</v>
      </c>
      <c r="E230" t="str">
        <f t="shared" si="7"/>
        <v>0x0E4</v>
      </c>
      <c r="F230">
        <v>3</v>
      </c>
      <c r="G230">
        <v>9</v>
      </c>
      <c r="H230" t="s">
        <v>800</v>
      </c>
      <c r="J230" s="1" t="str">
        <f t="shared" si="8"/>
        <v>03</v>
      </c>
      <c r="K230" t="str">
        <f>WeaponNames__2[[#This Row],[Name]]&amp;","</f>
        <v>IT_WEA_SPEAR_03_,</v>
      </c>
      <c r="L230" t="str">
        <f>_xlfn.UNICHAR(34)&amp;VLOOKUP(G230,Prefix[],2)&amp;IF(G230&gt;19,"",IF(NOT(G230=0),J230&amp;REPT("_",16-LEN(VLOOKUP(G230,Prefix[],2)&amp;J230)),E230&amp;REPT("_",16-LEN(VLOOKUP(G230,Prefix[],2)&amp;E230))))&amp;_xlfn.UNICHAR(34)&amp;": "&amp;_xlfn.UNICHAR(34)&amp;H230&amp;_xlfn.UNICHAR(34)</f>
        <v>"IT_WEA_SPEAR_03_": "Glaive"</v>
      </c>
    </row>
    <row r="231" spans="2:12" x14ac:dyDescent="0.25">
      <c r="B231" t="s">
        <v>257</v>
      </c>
      <c r="E231" t="str">
        <f t="shared" si="7"/>
        <v>0x0E5</v>
      </c>
      <c r="F231">
        <v>4</v>
      </c>
      <c r="G231">
        <v>9</v>
      </c>
      <c r="H231" t="s">
        <v>801</v>
      </c>
      <c r="J231" s="1" t="str">
        <f t="shared" si="8"/>
        <v>04</v>
      </c>
      <c r="K231" t="str">
        <f>WeaponNames__2[[#This Row],[Name]]&amp;","</f>
        <v>IT_WEA_SPEAR_04_,</v>
      </c>
      <c r="L231" t="str">
        <f>_xlfn.UNICHAR(34)&amp;VLOOKUP(G231,Prefix[],2)&amp;IF(G231&gt;19,"",IF(NOT(G231=0),J231&amp;REPT("_",16-LEN(VLOOKUP(G231,Prefix[],2)&amp;J231)),E231&amp;REPT("_",16-LEN(VLOOKUP(G231,Prefix[],2)&amp;E231))))&amp;_xlfn.UNICHAR(34)&amp;": "&amp;_xlfn.UNICHAR(34)&amp;H231&amp;_xlfn.UNICHAR(34)</f>
        <v>"IT_WEA_SPEAR_04_": "Sexy Lance"</v>
      </c>
    </row>
    <row r="232" spans="2:12" x14ac:dyDescent="0.25">
      <c r="B232" t="s">
        <v>258</v>
      </c>
      <c r="E232" t="str">
        <f t="shared" si="7"/>
        <v>0x0E6</v>
      </c>
      <c r="F232">
        <v>5</v>
      </c>
      <c r="G232">
        <v>9</v>
      </c>
      <c r="H232" t="s">
        <v>802</v>
      </c>
      <c r="J232" s="1" t="str">
        <f t="shared" si="8"/>
        <v>05</v>
      </c>
      <c r="K232" t="str">
        <f>WeaponNames__2[[#This Row],[Name]]&amp;","</f>
        <v>IT_WEA_SPEAR_05_,</v>
      </c>
      <c r="L232" t="str">
        <f>_xlfn.UNICHAR(34)&amp;VLOOKUP(G232,Prefix[],2)&amp;IF(G232&gt;19,"",IF(NOT(G232=0),J232&amp;REPT("_",16-LEN(VLOOKUP(G232,Prefix[],2)&amp;J232)),E232&amp;REPT("_",16-LEN(VLOOKUP(G232,Prefix[],2)&amp;E232))))&amp;_xlfn.UNICHAR(34)&amp;": "&amp;_xlfn.UNICHAR(34)&amp;H232&amp;_xlfn.UNICHAR(34)</f>
        <v>"IT_WEA_SPEAR_05_": "Rhongowennan"</v>
      </c>
    </row>
    <row r="233" spans="2:12" x14ac:dyDescent="0.25">
      <c r="B233" t="s">
        <v>259</v>
      </c>
      <c r="E233" t="str">
        <f t="shared" si="7"/>
        <v>0x0E7</v>
      </c>
      <c r="F233">
        <v>6</v>
      </c>
      <c r="G233">
        <v>9</v>
      </c>
      <c r="H233" t="s">
        <v>803</v>
      </c>
      <c r="J233" s="1" t="str">
        <f t="shared" si="8"/>
        <v>06</v>
      </c>
      <c r="K233" t="str">
        <f>WeaponNames__2[[#This Row],[Name]]&amp;","</f>
        <v>IT_WEA_SPEAR_06_,</v>
      </c>
      <c r="L233" t="str">
        <f>_xlfn.UNICHAR(34)&amp;VLOOKUP(G233,Prefix[],2)&amp;IF(G233&gt;19,"",IF(NOT(G233=0),J233&amp;REPT("_",16-LEN(VLOOKUP(G233,Prefix[],2)&amp;J233)),E233&amp;REPT("_",16-LEN(VLOOKUP(G233,Prefix[],2)&amp;E233))))&amp;_xlfn.UNICHAR(34)&amp;": "&amp;_xlfn.UNICHAR(34)&amp;H233&amp;_xlfn.UNICHAR(34)</f>
        <v>"IT_WEA_SPEAR_06_": "Lance of Death"</v>
      </c>
    </row>
    <row r="234" spans="2:12" x14ac:dyDescent="0.25">
      <c r="B234" t="s">
        <v>260</v>
      </c>
      <c r="E234" t="str">
        <f t="shared" si="7"/>
        <v>0x0E8</v>
      </c>
      <c r="F234">
        <v>7</v>
      </c>
      <c r="G234">
        <v>9</v>
      </c>
      <c r="H234" t="s">
        <v>804</v>
      </c>
      <c r="J234" s="1" t="str">
        <f t="shared" si="8"/>
        <v>07</v>
      </c>
      <c r="K234" t="str">
        <f>WeaponNames__2[[#This Row],[Name]]&amp;","</f>
        <v>IT_WEA_SPEAR_07_,</v>
      </c>
      <c r="L234" t="str">
        <f>_xlfn.UNICHAR(34)&amp;VLOOKUP(G234,Prefix[],2)&amp;IF(G234&gt;19,"",IF(NOT(G234=0),J234&amp;REPT("_",16-LEN(VLOOKUP(G234,Prefix[],2)&amp;J234)),E234&amp;REPT("_",16-LEN(VLOOKUP(G234,Prefix[],2)&amp;E234))))&amp;_xlfn.UNICHAR(34)&amp;": "&amp;_xlfn.UNICHAR(34)&amp;H234&amp;_xlfn.UNICHAR(34)</f>
        <v>"IT_WEA_SPEAR_07_": "Scrub Brush"</v>
      </c>
    </row>
    <row r="235" spans="2:12" x14ac:dyDescent="0.25">
      <c r="B235" t="s">
        <v>261</v>
      </c>
      <c r="E235" t="str">
        <f t="shared" si="7"/>
        <v>0x0E9</v>
      </c>
      <c r="F235">
        <v>8</v>
      </c>
      <c r="G235">
        <v>9</v>
      </c>
      <c r="H235" t="s">
        <v>805</v>
      </c>
      <c r="J235" s="1" t="str">
        <f t="shared" si="8"/>
        <v>08</v>
      </c>
      <c r="K235" t="str">
        <f>WeaponNames__2[[#This Row],[Name]]&amp;","</f>
        <v>IT_WEA_SPEAR_08_,</v>
      </c>
      <c r="L235" t="str">
        <f>_xlfn.UNICHAR(34)&amp;VLOOKUP(G235,Prefix[],2)&amp;IF(G235&gt;19,"",IF(NOT(G235=0),J235&amp;REPT("_",16-LEN(VLOOKUP(G235,Prefix[],2)&amp;J235)),E235&amp;REPT("_",16-LEN(VLOOKUP(G235,Prefix[],2)&amp;E235))))&amp;_xlfn.UNICHAR(34)&amp;": "&amp;_xlfn.UNICHAR(34)&amp;H235&amp;_xlfn.UNICHAR(34)</f>
        <v>"IT_WEA_SPEAR_08_": "Ranseur"</v>
      </c>
    </row>
    <row r="236" spans="2:12" x14ac:dyDescent="0.25">
      <c r="B236" t="s">
        <v>262</v>
      </c>
      <c r="E236" t="str">
        <f t="shared" si="7"/>
        <v>0x0EA</v>
      </c>
      <c r="F236">
        <v>9</v>
      </c>
      <c r="G236">
        <v>9</v>
      </c>
      <c r="H236" t="s">
        <v>806</v>
      </c>
      <c r="J236" s="1" t="str">
        <f t="shared" si="8"/>
        <v>09</v>
      </c>
      <c r="K236" t="str">
        <f>WeaponNames__2[[#This Row],[Name]]&amp;","</f>
        <v>IT_WEA_SPEAR_09_,</v>
      </c>
      <c r="L236" t="str">
        <f>_xlfn.UNICHAR(34)&amp;VLOOKUP(G236,Prefix[],2)&amp;IF(G236&gt;19,"",IF(NOT(G236=0),J236&amp;REPT("_",16-LEN(VLOOKUP(G236,Prefix[],2)&amp;J236)),E236&amp;REPT("_",16-LEN(VLOOKUP(G236,Prefix[],2)&amp;E236))))&amp;_xlfn.UNICHAR(34)&amp;": "&amp;_xlfn.UNICHAR(34)&amp;H236&amp;_xlfn.UNICHAR(34)</f>
        <v>"IT_WEA_SPEAR_09_": "Ningen Mukotsu"</v>
      </c>
    </row>
    <row r="237" spans="2:12" x14ac:dyDescent="0.25">
      <c r="B237" t="s">
        <v>263</v>
      </c>
      <c r="E237" t="str">
        <f t="shared" si="7"/>
        <v>0x0EB</v>
      </c>
      <c r="F237">
        <v>10</v>
      </c>
      <c r="G237">
        <v>9</v>
      </c>
      <c r="H237" t="s">
        <v>807</v>
      </c>
      <c r="J237" s="1">
        <f t="shared" si="8"/>
        <v>10</v>
      </c>
      <c r="K237" t="str">
        <f>WeaponNames__2[[#This Row],[Name]]&amp;","</f>
        <v>IT_WEA_SPEAR_10_,</v>
      </c>
      <c r="L237" t="str">
        <f>_xlfn.UNICHAR(34)&amp;VLOOKUP(G237,Prefix[],2)&amp;IF(G237&gt;19,"",IF(NOT(G237=0),J237&amp;REPT("_",16-LEN(VLOOKUP(G237,Prefix[],2)&amp;J237)),E237&amp;REPT("_",16-LEN(VLOOKUP(G237,Prefix[],2)&amp;E237))))&amp;_xlfn.UNICHAR(34)&amp;": "&amp;_xlfn.UNICHAR(34)&amp;H237&amp;_xlfn.UNICHAR(34)</f>
        <v>"IT_WEA_SPEAR_10_": "Ote-gine"</v>
      </c>
    </row>
    <row r="238" spans="2:12" x14ac:dyDescent="0.25">
      <c r="B238" t="s">
        <v>264</v>
      </c>
      <c r="E238" t="str">
        <f t="shared" si="7"/>
        <v>0x0EC</v>
      </c>
      <c r="F238">
        <v>11</v>
      </c>
      <c r="G238">
        <v>9</v>
      </c>
      <c r="H238" t="s">
        <v>808</v>
      </c>
      <c r="J238" s="1">
        <f t="shared" si="8"/>
        <v>11</v>
      </c>
      <c r="K238" t="str">
        <f>WeaponNames__2[[#This Row],[Name]]&amp;","</f>
        <v>IT_WEA_SPEAR_11_,</v>
      </c>
      <c r="L238" t="str">
        <f>_xlfn.UNICHAR(34)&amp;VLOOKUP(G238,Prefix[],2)&amp;IF(G238&gt;19,"",IF(NOT(G238=0),J238&amp;REPT("_",16-LEN(VLOOKUP(G238,Prefix[],2)&amp;J238)),E238&amp;REPT("_",16-LEN(VLOOKUP(G238,Prefix[],2)&amp;E238))))&amp;_xlfn.UNICHAR(34)&amp;": "&amp;_xlfn.UNICHAR(34)&amp;H238&amp;_xlfn.UNICHAR(34)</f>
        <v>"IT_WEA_SPEAR_11_": "Voulge"</v>
      </c>
    </row>
    <row r="239" spans="2:12" x14ac:dyDescent="0.25">
      <c r="B239" t="s">
        <v>265</v>
      </c>
      <c r="E239" t="str">
        <f t="shared" si="7"/>
        <v>0x0ED</v>
      </c>
      <c r="F239">
        <v>12</v>
      </c>
      <c r="G239">
        <v>9</v>
      </c>
      <c r="H239" t="s">
        <v>809</v>
      </c>
      <c r="J239" s="1">
        <f t="shared" si="8"/>
        <v>12</v>
      </c>
      <c r="K239" t="str">
        <f>WeaponNames__2[[#This Row],[Name]]&amp;","</f>
        <v>IT_WEA_SPEAR_12_,</v>
      </c>
      <c r="L239" t="str">
        <f>_xlfn.UNICHAR(34)&amp;VLOOKUP(G239,Prefix[],2)&amp;IF(G239&gt;19,"",IF(NOT(G239=0),J239&amp;REPT("_",16-LEN(VLOOKUP(G239,Prefix[],2)&amp;J239)),E239&amp;REPT("_",16-LEN(VLOOKUP(G239,Prefix[],2)&amp;E239))))&amp;_xlfn.UNICHAR(34)&amp;": "&amp;_xlfn.UNICHAR(34)&amp;H239&amp;_xlfn.UNICHAR(34)</f>
        <v>"IT_WEA_SPEAR_12_": "Poison Glaive"</v>
      </c>
    </row>
    <row r="240" spans="2:12" x14ac:dyDescent="0.25">
      <c r="B240" t="s">
        <v>266</v>
      </c>
      <c r="E240" t="str">
        <f t="shared" si="7"/>
        <v>0x0EE</v>
      </c>
      <c r="F240">
        <v>13</v>
      </c>
      <c r="G240">
        <v>9</v>
      </c>
      <c r="H240" t="s">
        <v>810</v>
      </c>
      <c r="J240" s="1">
        <f t="shared" si="8"/>
        <v>13</v>
      </c>
      <c r="K240" t="str">
        <f>WeaponNames__2[[#This Row],[Name]]&amp;","</f>
        <v>IT_WEA_SPEAR_13_,</v>
      </c>
      <c r="L240" t="str">
        <f>_xlfn.UNICHAR(34)&amp;VLOOKUP(G240,Prefix[],2)&amp;IF(G240&gt;19,"",IF(NOT(G240=0),J240&amp;REPT("_",16-LEN(VLOOKUP(G240,Prefix[],2)&amp;J240)),E240&amp;REPT("_",16-LEN(VLOOKUP(G240,Prefix[],2)&amp;E240))))&amp;_xlfn.UNICHAR(34)&amp;": "&amp;_xlfn.UNICHAR(34)&amp;H240&amp;_xlfn.UNICHAR(34)</f>
        <v>"IT_WEA_SPEAR_13_": "Nihon-gou"</v>
      </c>
    </row>
    <row r="241" spans="2:12" x14ac:dyDescent="0.25">
      <c r="B241" t="s">
        <v>267</v>
      </c>
      <c r="E241" t="str">
        <f t="shared" si="7"/>
        <v>0x0EF</v>
      </c>
      <c r="F241">
        <v>14</v>
      </c>
      <c r="G241">
        <v>9</v>
      </c>
      <c r="H241" t="s">
        <v>811</v>
      </c>
      <c r="J241" s="1">
        <f t="shared" si="8"/>
        <v>14</v>
      </c>
      <c r="K241" t="str">
        <f>WeaponNames__2[[#This Row],[Name]]&amp;","</f>
        <v>IT_WEA_SPEAR_14_,</v>
      </c>
      <c r="L241" t="str">
        <f>_xlfn.UNICHAR(34)&amp;VLOOKUP(G241,Prefix[],2)&amp;IF(G241&gt;19,"",IF(NOT(G241=0),J241&amp;REPT("_",16-LEN(VLOOKUP(G241,Prefix[],2)&amp;J241)),E241&amp;REPT("_",16-LEN(VLOOKUP(G241,Prefix[],2)&amp;E241))))&amp;_xlfn.UNICHAR(34)&amp;": "&amp;_xlfn.UNICHAR(34)&amp;H241&amp;_xlfn.UNICHAR(34)</f>
        <v>"IT_WEA_SPEAR_14_": "Romulus's Spear"</v>
      </c>
    </row>
    <row r="242" spans="2:12" x14ac:dyDescent="0.25">
      <c r="B242" t="s">
        <v>268</v>
      </c>
      <c r="E242" t="str">
        <f t="shared" si="7"/>
        <v>0x0F0</v>
      </c>
      <c r="F242">
        <v>15</v>
      </c>
      <c r="G242">
        <v>9</v>
      </c>
      <c r="H242" t="s">
        <v>812</v>
      </c>
      <c r="J242" s="1">
        <f t="shared" si="8"/>
        <v>15</v>
      </c>
      <c r="K242" t="str">
        <f>WeaponNames__2[[#This Row],[Name]]&amp;","</f>
        <v>IT_WEA_SPEAR_15_,</v>
      </c>
      <c r="L242" t="str">
        <f>_xlfn.UNICHAR(34)&amp;VLOOKUP(G242,Prefix[],2)&amp;IF(G242&gt;19,"",IF(NOT(G242=0),J242&amp;REPT("_",16-LEN(VLOOKUP(G242,Prefix[],2)&amp;J242)),E242&amp;REPT("_",16-LEN(VLOOKUP(G242,Prefix[],2)&amp;E242))))&amp;_xlfn.UNICHAR(34)&amp;": "&amp;_xlfn.UNICHAR(34)&amp;H242&amp;_xlfn.UNICHAR(34)</f>
        <v>"IT_WEA_SPEAR_15_": "Tonbo-kiri"</v>
      </c>
    </row>
    <row r="243" spans="2:12" x14ac:dyDescent="0.25">
      <c r="B243" t="s">
        <v>269</v>
      </c>
      <c r="E243" t="str">
        <f t="shared" si="7"/>
        <v>0x0F1</v>
      </c>
      <c r="F243">
        <v>16</v>
      </c>
      <c r="G243">
        <v>9</v>
      </c>
      <c r="H243" t="s">
        <v>813</v>
      </c>
      <c r="J243" s="1">
        <f t="shared" si="8"/>
        <v>16</v>
      </c>
      <c r="K243" t="str">
        <f>WeaponNames__2[[#This Row],[Name]]&amp;","</f>
        <v>IT_WEA_SPEAR_16_,</v>
      </c>
      <c r="L243" t="str">
        <f>_xlfn.UNICHAR(34)&amp;VLOOKUP(G243,Prefix[],2)&amp;IF(G243&gt;19,"",IF(NOT(G243=0),J243&amp;REPT("_",16-LEN(VLOOKUP(G243,Prefix[],2)&amp;J243)),E243&amp;REPT("_",16-LEN(VLOOKUP(G243,Prefix[],2)&amp;E243))))&amp;_xlfn.UNICHAR(34)&amp;": "&amp;_xlfn.UNICHAR(34)&amp;H243&amp;_xlfn.UNICHAR(34)</f>
        <v>"IT_WEA_SPEAR_16_": "Gae Bolg"</v>
      </c>
    </row>
    <row r="244" spans="2:12" x14ac:dyDescent="0.25">
      <c r="B244" t="s">
        <v>270</v>
      </c>
      <c r="E244" t="str">
        <f t="shared" si="7"/>
        <v>0x0F2</v>
      </c>
      <c r="F244">
        <v>17</v>
      </c>
      <c r="G244">
        <v>9</v>
      </c>
      <c r="H244" t="s">
        <v>814</v>
      </c>
      <c r="J244" s="1">
        <f t="shared" si="8"/>
        <v>17</v>
      </c>
      <c r="K244" t="str">
        <f>WeaponNames__2[[#This Row],[Name]]&amp;","</f>
        <v>IT_WEA_SPEAR_17_,</v>
      </c>
      <c r="L244" t="str">
        <f>_xlfn.UNICHAR(34)&amp;VLOOKUP(G244,Prefix[],2)&amp;IF(G244&gt;19,"",IF(NOT(G244=0),J244&amp;REPT("_",16-LEN(VLOOKUP(G244,Prefix[],2)&amp;J244)),E244&amp;REPT("_",16-LEN(VLOOKUP(G244,Prefix[],2)&amp;E244))))&amp;_xlfn.UNICHAR(34)&amp;": "&amp;_xlfn.UNICHAR(34)&amp;H244&amp;_xlfn.UNICHAR(34)</f>
        <v>"IT_WEA_SPEAR_17_": "Gungnir"</v>
      </c>
    </row>
    <row r="245" spans="2:12" x14ac:dyDescent="0.25">
      <c r="B245" t="s">
        <v>271</v>
      </c>
      <c r="E245" t="str">
        <f t="shared" si="7"/>
        <v>0x0F3</v>
      </c>
      <c r="F245">
        <v>18</v>
      </c>
      <c r="G245">
        <v>9</v>
      </c>
      <c r="H245" t="s">
        <v>815</v>
      </c>
      <c r="J245" s="1">
        <f t="shared" si="8"/>
        <v>18</v>
      </c>
      <c r="K245" t="str">
        <f>WeaponNames__2[[#This Row],[Name]]&amp;","</f>
        <v>IT_WEA_SPEAR_18_,</v>
      </c>
      <c r="L245" t="str">
        <f>_xlfn.UNICHAR(34)&amp;VLOOKUP(G245,Prefix[],2)&amp;IF(G245&gt;19,"",IF(NOT(G245=0),J245&amp;REPT("_",16-LEN(VLOOKUP(G245,Prefix[],2)&amp;J245)),E245&amp;REPT("_",16-LEN(VLOOKUP(G245,Prefix[],2)&amp;E245))))&amp;_xlfn.UNICHAR(34)&amp;": "&amp;_xlfn.UNICHAR(34)&amp;H245&amp;_xlfn.UNICHAR(34)</f>
        <v>"IT_WEA_SPEAR_18_": "Pinaka"</v>
      </c>
    </row>
    <row r="246" spans="2:12" x14ac:dyDescent="0.25">
      <c r="B246" t="s">
        <v>83</v>
      </c>
      <c r="E246" t="str">
        <f t="shared" si="7"/>
        <v>0x0F4</v>
      </c>
      <c r="F246">
        <v>19</v>
      </c>
      <c r="G246">
        <v>9</v>
      </c>
      <c r="H246" t="s">
        <v>629</v>
      </c>
      <c r="J246" s="1">
        <f t="shared" si="8"/>
        <v>19</v>
      </c>
      <c r="K246" t="str">
        <f>WeaponNames__2[[#This Row],[Name]]&amp;","</f>
        <v>IT_WEA_SPEAR_19_,</v>
      </c>
      <c r="L246" t="str">
        <f>_xlfn.UNICHAR(34)&amp;VLOOKUP(G246,Prefix[],2)&amp;IF(G246&gt;19,"",IF(NOT(G246=0),J246&amp;REPT("_",16-LEN(VLOOKUP(G246,Prefix[],2)&amp;J246)),E246&amp;REPT("_",16-LEN(VLOOKUP(G246,Prefix[],2)&amp;E246))))&amp;_xlfn.UNICHAR(34)&amp;": "&amp;_xlfn.UNICHAR(34)&amp;H246&amp;_xlfn.UNICHAR(34)</f>
        <v>"IT_WEA_SPEAR_19_": "Unused"</v>
      </c>
    </row>
    <row r="247" spans="2:12" x14ac:dyDescent="0.25">
      <c r="B247" t="s">
        <v>83</v>
      </c>
      <c r="E247" t="str">
        <f t="shared" si="7"/>
        <v>0x0F5</v>
      </c>
      <c r="F247">
        <v>20</v>
      </c>
      <c r="G247">
        <v>9</v>
      </c>
      <c r="H247" t="s">
        <v>629</v>
      </c>
      <c r="J247" s="1">
        <f t="shared" si="8"/>
        <v>20</v>
      </c>
      <c r="K247" t="str">
        <f>WeaponNames__2[[#This Row],[Name]]&amp;","</f>
        <v>IT_WEA_SPEAR_20_,</v>
      </c>
      <c r="L247" t="str">
        <f>_xlfn.UNICHAR(34)&amp;VLOOKUP(G247,Prefix[],2)&amp;IF(G247&gt;19,"",IF(NOT(G247=0),J247&amp;REPT("_",16-LEN(VLOOKUP(G247,Prefix[],2)&amp;J247)),E247&amp;REPT("_",16-LEN(VLOOKUP(G247,Prefix[],2)&amp;E247))))&amp;_xlfn.UNICHAR(34)&amp;": "&amp;_xlfn.UNICHAR(34)&amp;H247&amp;_xlfn.UNICHAR(34)</f>
        <v>"IT_WEA_SPEAR_20_": "Unused"</v>
      </c>
    </row>
    <row r="248" spans="2:12" x14ac:dyDescent="0.25">
      <c r="B248" t="s">
        <v>83</v>
      </c>
      <c r="E248" t="str">
        <f t="shared" si="7"/>
        <v>0x0F6</v>
      </c>
      <c r="F248">
        <v>21</v>
      </c>
      <c r="G248">
        <v>9</v>
      </c>
      <c r="H248" t="s">
        <v>629</v>
      </c>
      <c r="J248" s="1">
        <f t="shared" si="8"/>
        <v>21</v>
      </c>
      <c r="K248" t="str">
        <f>WeaponNames__2[[#This Row],[Name]]&amp;","</f>
        <v>IT_WEA_SPEAR_21_,</v>
      </c>
      <c r="L248" t="str">
        <f>_xlfn.UNICHAR(34)&amp;VLOOKUP(G248,Prefix[],2)&amp;IF(G248&gt;19,"",IF(NOT(G248=0),J248&amp;REPT("_",16-LEN(VLOOKUP(G248,Prefix[],2)&amp;J248)),E248&amp;REPT("_",16-LEN(VLOOKUP(G248,Prefix[],2)&amp;E248))))&amp;_xlfn.UNICHAR(34)&amp;": "&amp;_xlfn.UNICHAR(34)&amp;H248&amp;_xlfn.UNICHAR(34)</f>
        <v>"IT_WEA_SPEAR_21_": "Unused"</v>
      </c>
    </row>
    <row r="249" spans="2:12" x14ac:dyDescent="0.25">
      <c r="B249" t="s">
        <v>272</v>
      </c>
      <c r="E249" t="str">
        <f t="shared" si="7"/>
        <v>0x0F7</v>
      </c>
      <c r="F249">
        <v>22</v>
      </c>
      <c r="G249">
        <v>9</v>
      </c>
      <c r="H249" t="s">
        <v>816</v>
      </c>
      <c r="J249" s="1">
        <f t="shared" si="8"/>
        <v>22</v>
      </c>
      <c r="K249" t="str">
        <f>WeaponNames__2[[#This Row],[Name]]&amp;","</f>
        <v>IT_WEA_SPEAR_22_,</v>
      </c>
      <c r="L249" t="str">
        <f>_xlfn.UNICHAR(34)&amp;VLOOKUP(G249,Prefix[],2)&amp;IF(G249&gt;19,"",IF(NOT(G249=0),J249&amp;REPT("_",16-LEN(VLOOKUP(G249,Prefix[],2)&amp;J249)),E249&amp;REPT("_",16-LEN(VLOOKUP(G249,Prefix[],2)&amp;E249))))&amp;_xlfn.UNICHAR(34)&amp;": "&amp;_xlfn.UNICHAR(34)&amp;H249&amp;_xlfn.UNICHAR(34)</f>
        <v>"IT_WEA_SPEAR_22_": "King Spear"</v>
      </c>
    </row>
    <row r="250" spans="2:12" x14ac:dyDescent="0.25">
      <c r="B250" t="s">
        <v>273</v>
      </c>
      <c r="E250" t="str">
        <f t="shared" si="7"/>
        <v>0x0F8</v>
      </c>
      <c r="F250">
        <v>23</v>
      </c>
      <c r="G250">
        <v>9</v>
      </c>
      <c r="H250" t="s">
        <v>817</v>
      </c>
      <c r="J250" s="1">
        <f t="shared" si="8"/>
        <v>23</v>
      </c>
      <c r="K250" t="str">
        <f>WeaponNames__2[[#This Row],[Name]]&amp;","</f>
        <v>IT_WEA_SPEAR_23_,</v>
      </c>
      <c r="L250" t="str">
        <f>_xlfn.UNICHAR(34)&amp;VLOOKUP(G250,Prefix[],2)&amp;IF(G250&gt;19,"",IF(NOT(G250=0),J250&amp;REPT("_",16-LEN(VLOOKUP(G250,Prefix[],2)&amp;J250)),E250&amp;REPT("_",16-LEN(VLOOKUP(G250,Prefix[],2)&amp;E250))))&amp;_xlfn.UNICHAR(34)&amp;": "&amp;_xlfn.UNICHAR(34)&amp;H250&amp;_xlfn.UNICHAR(34)</f>
        <v>"IT_WEA_SPEAR_23_": "Bolt Lance"</v>
      </c>
    </row>
    <row r="251" spans="2:12" x14ac:dyDescent="0.25">
      <c r="B251" t="s">
        <v>274</v>
      </c>
      <c r="E251" t="str">
        <f t="shared" si="7"/>
        <v>0x0F9</v>
      </c>
      <c r="F251">
        <v>24</v>
      </c>
      <c r="G251">
        <v>9</v>
      </c>
      <c r="H251" t="s">
        <v>818</v>
      </c>
      <c r="J251" s="1">
        <f t="shared" si="8"/>
        <v>24</v>
      </c>
      <c r="K251" t="str">
        <f>WeaponNames__2[[#This Row],[Name]]&amp;","</f>
        <v>IT_WEA_SPEAR_24_,</v>
      </c>
      <c r="L251" t="str">
        <f>_xlfn.UNICHAR(34)&amp;VLOOKUP(G251,Prefix[],2)&amp;IF(G251&gt;19,"",IF(NOT(G251=0),J251&amp;REPT("_",16-LEN(VLOOKUP(G251,Prefix[],2)&amp;J251)),E251&amp;REPT("_",16-LEN(VLOOKUP(G251,Prefix[],2)&amp;E251))))&amp;_xlfn.UNICHAR(34)&amp;": "&amp;_xlfn.UNICHAR(34)&amp;H251&amp;_xlfn.UNICHAR(34)</f>
        <v>"IT_WEA_SPEAR_24_": "Warlock Lance"</v>
      </c>
    </row>
    <row r="252" spans="2:12" x14ac:dyDescent="0.25">
      <c r="B252" t="s">
        <v>275</v>
      </c>
      <c r="E252" t="str">
        <f t="shared" si="7"/>
        <v>0x0FA</v>
      </c>
      <c r="F252">
        <v>25</v>
      </c>
      <c r="G252">
        <v>9</v>
      </c>
      <c r="H252" t="s">
        <v>819</v>
      </c>
      <c r="J252" s="1">
        <f t="shared" si="8"/>
        <v>25</v>
      </c>
      <c r="K252" t="str">
        <f>WeaponNames__2[[#This Row],[Name]]&amp;","</f>
        <v>IT_WEA_SPEAR_25_,</v>
      </c>
      <c r="L252" t="str">
        <f>_xlfn.UNICHAR(34)&amp;VLOOKUP(G252,Prefix[],2)&amp;IF(G252&gt;19,"",IF(NOT(G252=0),J252&amp;REPT("_",16-LEN(VLOOKUP(G252,Prefix[],2)&amp;J252)),E252&amp;REPT("_",16-LEN(VLOOKUP(G252,Prefix[],2)&amp;E252))))&amp;_xlfn.UNICHAR(34)&amp;": "&amp;_xlfn.UNICHAR(34)&amp;H252&amp;_xlfn.UNICHAR(34)</f>
        <v>"IT_WEA_SPEAR_25_": "Blessed Lance"</v>
      </c>
    </row>
    <row r="253" spans="2:12" x14ac:dyDescent="0.25">
      <c r="B253" t="s">
        <v>276</v>
      </c>
      <c r="E253" t="str">
        <f t="shared" si="7"/>
        <v>0x0FB</v>
      </c>
      <c r="F253">
        <v>1</v>
      </c>
      <c r="G253">
        <v>10</v>
      </c>
      <c r="H253" t="s">
        <v>820</v>
      </c>
      <c r="J253" s="1" t="str">
        <f t="shared" si="8"/>
        <v>01</v>
      </c>
      <c r="K253" t="str">
        <f>WeaponNames__2[[#This Row],[Name]]&amp;","</f>
        <v>IT_WEA_BLUNT_01_,</v>
      </c>
      <c r="L253" t="str">
        <f>_xlfn.UNICHAR(34)&amp;VLOOKUP(G253,Prefix[],2)&amp;IF(G253&gt;19,"",IF(NOT(G253=0),J253&amp;REPT("_",16-LEN(VLOOKUP(G253,Prefix[],2)&amp;J253)),E253&amp;REPT("_",16-LEN(VLOOKUP(G253,Prefix[],2)&amp;E253))))&amp;_xlfn.UNICHAR(34)&amp;": "&amp;_xlfn.UNICHAR(34)&amp;H253&amp;_xlfn.UNICHAR(34)</f>
        <v>"IT_WEA_BLUNT_01_": "SEES Battle-Axe"</v>
      </c>
    </row>
    <row r="254" spans="2:12" x14ac:dyDescent="0.25">
      <c r="B254" t="s">
        <v>277</v>
      </c>
      <c r="E254" t="str">
        <f t="shared" si="7"/>
        <v>0x0FC</v>
      </c>
      <c r="F254">
        <v>2</v>
      </c>
      <c r="G254">
        <v>10</v>
      </c>
      <c r="H254" t="s">
        <v>821</v>
      </c>
      <c r="J254" s="1" t="str">
        <f t="shared" si="8"/>
        <v>02</v>
      </c>
      <c r="K254" t="str">
        <f>WeaponNames__2[[#This Row],[Name]]&amp;","</f>
        <v>IT_WEA_BLUNT_02_,</v>
      </c>
      <c r="L254" t="str">
        <f>_xlfn.UNICHAR(34)&amp;VLOOKUP(G254,Prefix[],2)&amp;IF(G254&gt;19,"",IF(NOT(G254=0),J254&amp;REPT("_",16-LEN(VLOOKUP(G254,Prefix[],2)&amp;J254)),E254&amp;REPT("_",16-LEN(VLOOKUP(G254,Prefix[],2)&amp;E254))))&amp;_xlfn.UNICHAR(34)&amp;": "&amp;_xlfn.UNICHAR(34)&amp;H254&amp;_xlfn.UNICHAR(34)</f>
        <v>"IT_WEA_BLUNT_02_": "Ogre Hammer"</v>
      </c>
    </row>
    <row r="255" spans="2:12" x14ac:dyDescent="0.25">
      <c r="B255" t="s">
        <v>278</v>
      </c>
      <c r="E255" t="str">
        <f t="shared" si="7"/>
        <v>0x0FD</v>
      </c>
      <c r="F255">
        <v>3</v>
      </c>
      <c r="G255">
        <v>10</v>
      </c>
      <c r="H255" t="s">
        <v>822</v>
      </c>
      <c r="J255" s="1" t="str">
        <f t="shared" si="8"/>
        <v>03</v>
      </c>
      <c r="K255" t="str">
        <f>WeaponNames__2[[#This Row],[Name]]&amp;","</f>
        <v>IT_WEA_BLUNT_03_,</v>
      </c>
      <c r="L255" t="str">
        <f>_xlfn.UNICHAR(34)&amp;VLOOKUP(G255,Prefix[],2)&amp;IF(G255&gt;19,"",IF(NOT(G255=0),J255&amp;REPT("_",16-LEN(VLOOKUP(G255,Prefix[],2)&amp;J255)),E255&amp;REPT("_",16-LEN(VLOOKUP(G255,Prefix[],2)&amp;E255))))&amp;_xlfn.UNICHAR(34)&amp;": "&amp;_xlfn.UNICHAR(34)&amp;H255&amp;_xlfn.UNICHAR(34)</f>
        <v>"IT_WEA_BLUNT_03_": "Night Stalker"</v>
      </c>
    </row>
    <row r="256" spans="2:12" x14ac:dyDescent="0.25">
      <c r="B256" t="s">
        <v>279</v>
      </c>
      <c r="E256" t="str">
        <f t="shared" si="7"/>
        <v>0x0FE</v>
      </c>
      <c r="F256">
        <v>4</v>
      </c>
      <c r="G256">
        <v>10</v>
      </c>
      <c r="H256" t="s">
        <v>823</v>
      </c>
      <c r="J256" s="1" t="str">
        <f t="shared" si="8"/>
        <v>04</v>
      </c>
      <c r="K256" t="str">
        <f>WeaponNames__2[[#This Row],[Name]]&amp;","</f>
        <v>IT_WEA_BLUNT_04_,</v>
      </c>
      <c r="L256" t="str">
        <f>_xlfn.UNICHAR(34)&amp;VLOOKUP(G256,Prefix[],2)&amp;IF(G256&gt;19,"",IF(NOT(G256=0),J256&amp;REPT("_",16-LEN(VLOOKUP(G256,Prefix[],2)&amp;J256)),E256&amp;REPT("_",16-LEN(VLOOKUP(G256,Prefix[],2)&amp;E256))))&amp;_xlfn.UNICHAR(34)&amp;": "&amp;_xlfn.UNICHAR(34)&amp;H256&amp;_xlfn.UNICHAR(34)</f>
        <v>"IT_WEA_BLUNT_04_": "Bus Stop Sign"</v>
      </c>
    </row>
    <row r="257" spans="2:12" x14ac:dyDescent="0.25">
      <c r="B257" t="s">
        <v>280</v>
      </c>
      <c r="E257" t="str">
        <f t="shared" si="7"/>
        <v>0x0FF</v>
      </c>
      <c r="F257">
        <v>5</v>
      </c>
      <c r="G257">
        <v>10</v>
      </c>
      <c r="H257" t="s">
        <v>824</v>
      </c>
      <c r="J257" s="1" t="str">
        <f t="shared" si="8"/>
        <v>05</v>
      </c>
      <c r="K257" t="str">
        <f>WeaponNames__2[[#This Row],[Name]]&amp;","</f>
        <v>IT_WEA_BLUNT_05_,</v>
      </c>
      <c r="L257" t="str">
        <f>_xlfn.UNICHAR(34)&amp;VLOOKUP(G257,Prefix[],2)&amp;IF(G257&gt;19,"",IF(NOT(G257=0),J257&amp;REPT("_",16-LEN(VLOOKUP(G257,Prefix[],2)&amp;J257)),E257&amp;REPT("_",16-LEN(VLOOKUP(G257,Prefix[],2)&amp;E257))))&amp;_xlfn.UNICHAR(34)&amp;": "&amp;_xlfn.UNICHAR(34)&amp;H257&amp;_xlfn.UNICHAR(34)</f>
        <v>"IT_WEA_BLUNT_05_": "Guillotine Axe"</v>
      </c>
    </row>
    <row r="258" spans="2:12" x14ac:dyDescent="0.25">
      <c r="B258" t="s">
        <v>281</v>
      </c>
      <c r="E258" t="str">
        <f t="shared" si="7"/>
        <v>0x100</v>
      </c>
      <c r="F258">
        <v>6</v>
      </c>
      <c r="G258">
        <v>10</v>
      </c>
      <c r="H258" t="s">
        <v>825</v>
      </c>
      <c r="J258" s="1" t="str">
        <f t="shared" si="8"/>
        <v>06</v>
      </c>
      <c r="K258" t="str">
        <f>WeaponNames__2[[#This Row],[Name]]&amp;","</f>
        <v>IT_WEA_BLUNT_06_,</v>
      </c>
      <c r="L258" t="str">
        <f>_xlfn.UNICHAR(34)&amp;VLOOKUP(G258,Prefix[],2)&amp;IF(G258&gt;19,"",IF(NOT(G258=0),J258&amp;REPT("_",16-LEN(VLOOKUP(G258,Prefix[],2)&amp;J258)),E258&amp;REPT("_",16-LEN(VLOOKUP(G258,Prefix[],2)&amp;E258))))&amp;_xlfn.UNICHAR(34)&amp;": "&amp;_xlfn.UNICHAR(34)&amp;H258&amp;_xlfn.UNICHAR(34)</f>
        <v>"IT_WEA_BLUNT_06_": "Megaton Rod"</v>
      </c>
    </row>
    <row r="259" spans="2:12" x14ac:dyDescent="0.25">
      <c r="B259" t="s">
        <v>83</v>
      </c>
      <c r="E259" t="str">
        <f t="shared" si="7"/>
        <v>0x101</v>
      </c>
      <c r="F259">
        <v>7</v>
      </c>
      <c r="G259">
        <v>10</v>
      </c>
      <c r="H259" t="s">
        <v>629</v>
      </c>
      <c r="J259" s="1" t="str">
        <f t="shared" ref="J259:J285" si="9">IF(LEN(F259)=1,"0"&amp;F259,F259)</f>
        <v>07</v>
      </c>
      <c r="K259" t="str">
        <f>WeaponNames__2[[#This Row],[Name]]&amp;","</f>
        <v>IT_WEA_BLUNT_07_,</v>
      </c>
      <c r="L259" t="str">
        <f>_xlfn.UNICHAR(34)&amp;VLOOKUP(G259,Prefix[],2)&amp;IF(G259&gt;19,"",IF(NOT(G259=0),J259&amp;REPT("_",16-LEN(VLOOKUP(G259,Prefix[],2)&amp;J259)),E259&amp;REPT("_",16-LEN(VLOOKUP(G259,Prefix[],2)&amp;E259))))&amp;_xlfn.UNICHAR(34)&amp;": "&amp;_xlfn.UNICHAR(34)&amp;H259&amp;_xlfn.UNICHAR(34)</f>
        <v>"IT_WEA_BLUNT_07_": "Unused"</v>
      </c>
    </row>
    <row r="260" spans="2:12" x14ac:dyDescent="0.25">
      <c r="B260" t="s">
        <v>83</v>
      </c>
      <c r="E260" t="str">
        <f t="shared" ref="E260:E323" si="10">"0x"&amp;DEC2HEX(ROW(H260)-2,3)</f>
        <v>0x102</v>
      </c>
      <c r="F260">
        <v>8</v>
      </c>
      <c r="G260">
        <v>10</v>
      </c>
      <c r="H260" t="s">
        <v>629</v>
      </c>
      <c r="J260" s="1" t="str">
        <f t="shared" si="9"/>
        <v>08</v>
      </c>
      <c r="K260" t="str">
        <f>WeaponNames__2[[#This Row],[Name]]&amp;","</f>
        <v>IT_WEA_BLUNT_08_,</v>
      </c>
      <c r="L260" t="str">
        <f>_xlfn.UNICHAR(34)&amp;VLOOKUP(G260,Prefix[],2)&amp;IF(G260&gt;19,"",IF(NOT(G260=0),J260&amp;REPT("_",16-LEN(VLOOKUP(G260,Prefix[],2)&amp;J260)),E260&amp;REPT("_",16-LEN(VLOOKUP(G260,Prefix[],2)&amp;E260))))&amp;_xlfn.UNICHAR(34)&amp;": "&amp;_xlfn.UNICHAR(34)&amp;H260&amp;_xlfn.UNICHAR(34)</f>
        <v>"IT_WEA_BLUNT_08_": "Unused"</v>
      </c>
    </row>
    <row r="261" spans="2:12" x14ac:dyDescent="0.25">
      <c r="B261" t="s">
        <v>83</v>
      </c>
      <c r="E261" t="str">
        <f t="shared" si="10"/>
        <v>0x103</v>
      </c>
      <c r="F261">
        <v>9</v>
      </c>
      <c r="G261">
        <v>10</v>
      </c>
      <c r="H261" t="s">
        <v>629</v>
      </c>
      <c r="J261" s="1" t="str">
        <f t="shared" si="9"/>
        <v>09</v>
      </c>
      <c r="K261" t="str">
        <f>WeaponNames__2[[#This Row],[Name]]&amp;","</f>
        <v>IT_WEA_BLUNT_09_,</v>
      </c>
      <c r="L261" t="str">
        <f>_xlfn.UNICHAR(34)&amp;VLOOKUP(G261,Prefix[],2)&amp;IF(G261&gt;19,"",IF(NOT(G261=0),J261&amp;REPT("_",16-LEN(VLOOKUP(G261,Prefix[],2)&amp;J261)),E261&amp;REPT("_",16-LEN(VLOOKUP(G261,Prefix[],2)&amp;E261))))&amp;_xlfn.UNICHAR(34)&amp;": "&amp;_xlfn.UNICHAR(34)&amp;H261&amp;_xlfn.UNICHAR(34)</f>
        <v>"IT_WEA_BLUNT_09_": "Unused"</v>
      </c>
    </row>
    <row r="262" spans="2:12" x14ac:dyDescent="0.25">
      <c r="B262" t="s">
        <v>282</v>
      </c>
      <c r="E262" t="str">
        <f t="shared" si="10"/>
        <v>0x104</v>
      </c>
      <c r="F262">
        <v>10</v>
      </c>
      <c r="G262">
        <v>10</v>
      </c>
      <c r="H262" t="s">
        <v>826</v>
      </c>
      <c r="J262" s="1">
        <f t="shared" si="9"/>
        <v>10</v>
      </c>
      <c r="K262" t="str">
        <f>WeaponNames__2[[#This Row],[Name]]&amp;","</f>
        <v>IT_WEA_BLUNT_10_,</v>
      </c>
      <c r="L262" t="str">
        <f>_xlfn.UNICHAR(34)&amp;VLOOKUP(G262,Prefix[],2)&amp;IF(G262&gt;19,"",IF(NOT(G262=0),J262&amp;REPT("_",16-LEN(VLOOKUP(G262,Prefix[],2)&amp;J262)),E262&amp;REPT("_",16-LEN(VLOOKUP(G262,Prefix[],2)&amp;E262))))&amp;_xlfn.UNICHAR(34)&amp;": "&amp;_xlfn.UNICHAR(34)&amp;H262&amp;_xlfn.UNICHAR(34)</f>
        <v>"IT_WEA_BLUNT_10_": "Charun's Hammer"</v>
      </c>
    </row>
    <row r="263" spans="2:12" x14ac:dyDescent="0.25">
      <c r="B263" t="s">
        <v>283</v>
      </c>
      <c r="E263" t="str">
        <f t="shared" si="10"/>
        <v>0x105</v>
      </c>
      <c r="F263">
        <v>11</v>
      </c>
      <c r="G263">
        <v>10</v>
      </c>
      <c r="H263" t="s">
        <v>827</v>
      </c>
      <c r="J263" s="1">
        <f t="shared" si="9"/>
        <v>11</v>
      </c>
      <c r="K263" t="str">
        <f>WeaponNames__2[[#This Row],[Name]]&amp;","</f>
        <v>IT_WEA_BLUNT_11_,</v>
      </c>
      <c r="L263" t="str">
        <f>_xlfn.UNICHAR(34)&amp;VLOOKUP(G263,Prefix[],2)&amp;IF(G263&gt;19,"",IF(NOT(G263=0),J263&amp;REPT("_",16-LEN(VLOOKUP(G263,Prefix[],2)&amp;J263)),E263&amp;REPT("_",16-LEN(VLOOKUP(G263,Prefix[],2)&amp;E263))))&amp;_xlfn.UNICHAR(34)&amp;": "&amp;_xlfn.UNICHAR(34)&amp;H263&amp;_xlfn.UNICHAR(34)</f>
        <v>"IT_WEA_BLUNT_11_": "Gaea's Grace"</v>
      </c>
    </row>
    <row r="264" spans="2:12" x14ac:dyDescent="0.25">
      <c r="B264" t="s">
        <v>83</v>
      </c>
      <c r="E264" t="str">
        <f t="shared" si="10"/>
        <v>0x106</v>
      </c>
      <c r="F264">
        <v>12</v>
      </c>
      <c r="G264">
        <v>10</v>
      </c>
      <c r="H264" t="s">
        <v>629</v>
      </c>
      <c r="J264" s="1">
        <f t="shared" si="9"/>
        <v>12</v>
      </c>
      <c r="K264" t="str">
        <f>WeaponNames__2[[#This Row],[Name]]&amp;","</f>
        <v>IT_WEA_BLUNT_12_,</v>
      </c>
      <c r="L264" t="str">
        <f>_xlfn.UNICHAR(34)&amp;VLOOKUP(G264,Prefix[],2)&amp;IF(G264&gt;19,"",IF(NOT(G264=0),J264&amp;REPT("_",16-LEN(VLOOKUP(G264,Prefix[],2)&amp;J264)),E264&amp;REPT("_",16-LEN(VLOOKUP(G264,Prefix[],2)&amp;E264))))&amp;_xlfn.UNICHAR(34)&amp;": "&amp;_xlfn.UNICHAR(34)&amp;H264&amp;_xlfn.UNICHAR(34)</f>
        <v>"IT_WEA_BLUNT_12_": "Unused"</v>
      </c>
    </row>
    <row r="265" spans="2:12" x14ac:dyDescent="0.25">
      <c r="B265" t="s">
        <v>284</v>
      </c>
      <c r="E265" t="str">
        <f t="shared" si="10"/>
        <v>0x107</v>
      </c>
      <c r="F265">
        <v>13</v>
      </c>
      <c r="G265">
        <v>10</v>
      </c>
      <c r="H265" t="s">
        <v>828</v>
      </c>
      <c r="J265" s="1">
        <f t="shared" si="9"/>
        <v>13</v>
      </c>
      <c r="K265" t="str">
        <f>WeaponNames__2[[#This Row],[Name]]&amp;","</f>
        <v>IT_WEA_BLUNT_13_,</v>
      </c>
      <c r="L265" t="str">
        <f>_xlfn.UNICHAR(34)&amp;VLOOKUP(G265,Prefix[],2)&amp;IF(G265&gt;19,"",IF(NOT(G265=0),J265&amp;REPT("_",16-LEN(VLOOKUP(G265,Prefix[],2)&amp;J265)),E265&amp;REPT("_",16-LEN(VLOOKUP(G265,Prefix[],2)&amp;E265))))&amp;_xlfn.UNICHAR(34)&amp;": "&amp;_xlfn.UNICHAR(34)&amp;H265&amp;_xlfn.UNICHAR(34)</f>
        <v>"IT_WEA_BLUNT_13_": "Celtis"</v>
      </c>
    </row>
    <row r="266" spans="2:12" x14ac:dyDescent="0.25">
      <c r="B266" t="s">
        <v>285</v>
      </c>
      <c r="E266" t="str">
        <f t="shared" si="10"/>
        <v>0x108</v>
      </c>
      <c r="F266">
        <v>14</v>
      </c>
      <c r="G266">
        <v>10</v>
      </c>
      <c r="H266" t="s">
        <v>829</v>
      </c>
      <c r="J266" s="1">
        <f t="shared" si="9"/>
        <v>14</v>
      </c>
      <c r="K266" t="str">
        <f>WeaponNames__2[[#This Row],[Name]]&amp;","</f>
        <v>IT_WEA_BLUNT_14_,</v>
      </c>
      <c r="L266" t="str">
        <f>_xlfn.UNICHAR(34)&amp;VLOOKUP(G266,Prefix[],2)&amp;IF(G266&gt;19,"",IF(NOT(G266=0),J266&amp;REPT("_",16-LEN(VLOOKUP(G266,Prefix[],2)&amp;J266)),E266&amp;REPT("_",16-LEN(VLOOKUP(G266,Prefix[],2)&amp;E266))))&amp;_xlfn.UNICHAR(34)&amp;": "&amp;_xlfn.UNICHAR(34)&amp;H266&amp;_xlfn.UNICHAR(34)</f>
        <v>"IT_WEA_BLUNT_14_": "Golden Crusher"</v>
      </c>
    </row>
    <row r="267" spans="2:12" x14ac:dyDescent="0.25">
      <c r="B267" t="s">
        <v>286</v>
      </c>
      <c r="E267" t="str">
        <f t="shared" si="10"/>
        <v>0x109</v>
      </c>
      <c r="F267">
        <v>15</v>
      </c>
      <c r="G267">
        <v>10</v>
      </c>
      <c r="H267" t="s">
        <v>830</v>
      </c>
      <c r="J267" s="1">
        <f t="shared" si="9"/>
        <v>15</v>
      </c>
      <c r="K267" t="str">
        <f>WeaponNames__2[[#This Row],[Name]]&amp;","</f>
        <v>IT_WEA_BLUNT_15_,</v>
      </c>
      <c r="L267" t="str">
        <f>_xlfn.UNICHAR(34)&amp;VLOOKUP(G267,Prefix[],2)&amp;IF(G267&gt;19,"",IF(NOT(G267=0),J267&amp;REPT("_",16-LEN(VLOOKUP(G267,Prefix[],2)&amp;J267)),E267&amp;REPT("_",16-LEN(VLOOKUP(G267,Prefix[],2)&amp;E267))))&amp;_xlfn.UNICHAR(34)&amp;": "&amp;_xlfn.UNICHAR(34)&amp;H267&amp;_xlfn.UNICHAR(34)</f>
        <v>"IT_WEA_BLUNT_15_": "Mjolnir"</v>
      </c>
    </row>
    <row r="268" spans="2:12" x14ac:dyDescent="0.25">
      <c r="B268" t="s">
        <v>287</v>
      </c>
      <c r="E268" t="str">
        <f t="shared" si="10"/>
        <v>0x10A</v>
      </c>
      <c r="F268">
        <v>16</v>
      </c>
      <c r="G268">
        <v>10</v>
      </c>
      <c r="H268" t="s">
        <v>831</v>
      </c>
      <c r="J268" s="1">
        <f t="shared" si="9"/>
        <v>16</v>
      </c>
      <c r="K268" t="str">
        <f>WeaponNames__2[[#This Row],[Name]]&amp;","</f>
        <v>IT_WEA_BLUNT_16_,</v>
      </c>
      <c r="L268" t="str">
        <f>_xlfn.UNICHAR(34)&amp;VLOOKUP(G268,Prefix[],2)&amp;IF(G268&gt;19,"",IF(NOT(G268=0),J268&amp;REPT("_",16-LEN(VLOOKUP(G268,Prefix[],2)&amp;J268)),E268&amp;REPT("_",16-LEN(VLOOKUP(G268,Prefix[],2)&amp;E268))))&amp;_xlfn.UNICHAR(34)&amp;": "&amp;_xlfn.UNICHAR(34)&amp;H268&amp;_xlfn.UNICHAR(34)</f>
        <v>"IT_WEA_BLUNT_16_": "Corpse Rod"</v>
      </c>
    </row>
    <row r="269" spans="2:12" x14ac:dyDescent="0.25">
      <c r="B269" t="s">
        <v>83</v>
      </c>
      <c r="E269" t="str">
        <f t="shared" si="10"/>
        <v>0x10B</v>
      </c>
      <c r="F269">
        <v>17</v>
      </c>
      <c r="G269">
        <v>10</v>
      </c>
      <c r="H269" t="s">
        <v>629</v>
      </c>
      <c r="J269" s="1">
        <f t="shared" si="9"/>
        <v>17</v>
      </c>
      <c r="K269" t="str">
        <f>WeaponNames__2[[#This Row],[Name]]&amp;","</f>
        <v>IT_WEA_BLUNT_17_,</v>
      </c>
      <c r="L269" t="str">
        <f>_xlfn.UNICHAR(34)&amp;VLOOKUP(G269,Prefix[],2)&amp;IF(G269&gt;19,"",IF(NOT(G269=0),J269&amp;REPT("_",16-LEN(VLOOKUP(G269,Prefix[],2)&amp;J269)),E269&amp;REPT("_",16-LEN(VLOOKUP(G269,Prefix[],2)&amp;E269))))&amp;_xlfn.UNICHAR(34)&amp;": "&amp;_xlfn.UNICHAR(34)&amp;H269&amp;_xlfn.UNICHAR(34)</f>
        <v>"IT_WEA_BLUNT_17_": "Unused"</v>
      </c>
    </row>
    <row r="270" spans="2:12" x14ac:dyDescent="0.25">
      <c r="B270" t="s">
        <v>83</v>
      </c>
      <c r="E270" t="str">
        <f t="shared" si="10"/>
        <v>0x10C</v>
      </c>
      <c r="F270">
        <v>18</v>
      </c>
      <c r="G270">
        <v>10</v>
      </c>
      <c r="H270" t="s">
        <v>629</v>
      </c>
      <c r="J270" s="1">
        <f t="shared" si="9"/>
        <v>18</v>
      </c>
      <c r="K270" t="str">
        <f>WeaponNames__2[[#This Row],[Name]]&amp;","</f>
        <v>IT_WEA_BLUNT_18_,</v>
      </c>
      <c r="L270" t="str">
        <f>_xlfn.UNICHAR(34)&amp;VLOOKUP(G270,Prefix[],2)&amp;IF(G270&gt;19,"",IF(NOT(G270=0),J270&amp;REPT("_",16-LEN(VLOOKUP(G270,Prefix[],2)&amp;J270)),E270&amp;REPT("_",16-LEN(VLOOKUP(G270,Prefix[],2)&amp;E270))))&amp;_xlfn.UNICHAR(34)&amp;": "&amp;_xlfn.UNICHAR(34)&amp;H270&amp;_xlfn.UNICHAR(34)</f>
        <v>"IT_WEA_BLUNT_18_": "Unused"</v>
      </c>
    </row>
    <row r="271" spans="2:12" x14ac:dyDescent="0.25">
      <c r="B271" t="s">
        <v>83</v>
      </c>
      <c r="E271" t="str">
        <f t="shared" si="10"/>
        <v>0x10D</v>
      </c>
      <c r="F271">
        <v>19</v>
      </c>
      <c r="G271">
        <v>10</v>
      </c>
      <c r="H271" t="s">
        <v>629</v>
      </c>
      <c r="J271" s="1">
        <f t="shared" si="9"/>
        <v>19</v>
      </c>
      <c r="K271" t="str">
        <f>WeaponNames__2[[#This Row],[Name]]&amp;","</f>
        <v>IT_WEA_BLUNT_19_,</v>
      </c>
      <c r="L271" t="str">
        <f>_xlfn.UNICHAR(34)&amp;VLOOKUP(G271,Prefix[],2)&amp;IF(G271&gt;19,"",IF(NOT(G271=0),J271&amp;REPT("_",16-LEN(VLOOKUP(G271,Prefix[],2)&amp;J271)),E271&amp;REPT("_",16-LEN(VLOOKUP(G271,Prefix[],2)&amp;E271))))&amp;_xlfn.UNICHAR(34)&amp;": "&amp;_xlfn.UNICHAR(34)&amp;H271&amp;_xlfn.UNICHAR(34)</f>
        <v>"IT_WEA_BLUNT_19_": "Unused"</v>
      </c>
    </row>
    <row r="272" spans="2:12" x14ac:dyDescent="0.25">
      <c r="B272" t="s">
        <v>83</v>
      </c>
      <c r="E272" t="str">
        <f t="shared" si="10"/>
        <v>0x10E</v>
      </c>
      <c r="F272">
        <v>20</v>
      </c>
      <c r="G272">
        <v>10</v>
      </c>
      <c r="H272" t="s">
        <v>629</v>
      </c>
      <c r="J272" s="1">
        <f t="shared" si="9"/>
        <v>20</v>
      </c>
      <c r="K272" t="str">
        <f>WeaponNames__2[[#This Row],[Name]]&amp;","</f>
        <v>IT_WEA_BLUNT_20_,</v>
      </c>
      <c r="L272" t="str">
        <f>_xlfn.UNICHAR(34)&amp;VLOOKUP(G272,Prefix[],2)&amp;IF(G272&gt;19,"",IF(NOT(G272=0),J272&amp;REPT("_",16-LEN(VLOOKUP(G272,Prefix[],2)&amp;J272)),E272&amp;REPT("_",16-LEN(VLOOKUP(G272,Prefix[],2)&amp;E272))))&amp;_xlfn.UNICHAR(34)&amp;": "&amp;_xlfn.UNICHAR(34)&amp;H272&amp;_xlfn.UNICHAR(34)</f>
        <v>"IT_WEA_BLUNT_20_": "Unused"</v>
      </c>
    </row>
    <row r="273" spans="2:12" x14ac:dyDescent="0.25">
      <c r="B273" t="s">
        <v>288</v>
      </c>
      <c r="E273" t="str">
        <f t="shared" si="10"/>
        <v>0x10F</v>
      </c>
      <c r="F273">
        <v>26</v>
      </c>
      <c r="G273">
        <v>9</v>
      </c>
      <c r="H273" t="s">
        <v>832</v>
      </c>
      <c r="J273" s="1">
        <f t="shared" si="9"/>
        <v>26</v>
      </c>
      <c r="K273" t="str">
        <f>WeaponNames__2[[#This Row],[Name]]&amp;","</f>
        <v>IT_WEA_SPEAR_26_,</v>
      </c>
      <c r="L273" t="str">
        <f>_xlfn.UNICHAR(34)&amp;VLOOKUP(G273,Prefix[],2)&amp;IF(G273&gt;19,"",IF(NOT(G273=0),J273&amp;REPT("_",16-LEN(VLOOKUP(G273,Prefix[],2)&amp;J273)),E273&amp;REPT("_",16-LEN(VLOOKUP(G273,Prefix[],2)&amp;E273))))&amp;_xlfn.UNICHAR(34)&amp;": "&amp;_xlfn.UNICHAR(34)&amp;H273&amp;_xlfn.UNICHAR(34)</f>
        <v>"IT_WEA_SPEAR_26_": "Fauchard"</v>
      </c>
    </row>
    <row r="274" spans="2:12" x14ac:dyDescent="0.25">
      <c r="B274" t="s">
        <v>83</v>
      </c>
      <c r="E274" t="str">
        <f t="shared" si="10"/>
        <v>0x110</v>
      </c>
      <c r="F274">
        <v>27</v>
      </c>
      <c r="G274">
        <v>9</v>
      </c>
      <c r="H274" t="s">
        <v>629</v>
      </c>
      <c r="J274" s="1">
        <f t="shared" si="9"/>
        <v>27</v>
      </c>
      <c r="K274" t="str">
        <f>WeaponNames__2[[#This Row],[Name]]&amp;","</f>
        <v>IT_WEA_SPEAR_27_,</v>
      </c>
      <c r="L274" t="str">
        <f>_xlfn.UNICHAR(34)&amp;VLOOKUP(G274,Prefix[],2)&amp;IF(G274&gt;19,"",IF(NOT(G274=0),J274&amp;REPT("_",16-LEN(VLOOKUP(G274,Prefix[],2)&amp;J274)),E274&amp;REPT("_",16-LEN(VLOOKUP(G274,Prefix[],2)&amp;E274))))&amp;_xlfn.UNICHAR(34)&amp;": "&amp;_xlfn.UNICHAR(34)&amp;H274&amp;_xlfn.UNICHAR(34)</f>
        <v>"IT_WEA_SPEAR_27_": "Unused"</v>
      </c>
    </row>
    <row r="275" spans="2:12" x14ac:dyDescent="0.25">
      <c r="B275" t="s">
        <v>83</v>
      </c>
      <c r="E275" t="str">
        <f t="shared" si="10"/>
        <v>0x111</v>
      </c>
      <c r="F275">
        <v>28</v>
      </c>
      <c r="G275">
        <v>9</v>
      </c>
      <c r="H275" t="s">
        <v>629</v>
      </c>
      <c r="J275" s="1">
        <f t="shared" si="9"/>
        <v>28</v>
      </c>
      <c r="K275" t="str">
        <f>WeaponNames__2[[#This Row],[Name]]&amp;","</f>
        <v>IT_WEA_SPEAR_28_,</v>
      </c>
      <c r="L275" t="str">
        <f>_xlfn.UNICHAR(34)&amp;VLOOKUP(G275,Prefix[],2)&amp;IF(G275&gt;19,"",IF(NOT(G275=0),J275&amp;REPT("_",16-LEN(VLOOKUP(G275,Prefix[],2)&amp;J275)),E275&amp;REPT("_",16-LEN(VLOOKUP(G275,Prefix[],2)&amp;E275))))&amp;_xlfn.UNICHAR(34)&amp;": "&amp;_xlfn.UNICHAR(34)&amp;H275&amp;_xlfn.UNICHAR(34)</f>
        <v>"IT_WEA_SPEAR_28_": "Unused"</v>
      </c>
    </row>
    <row r="276" spans="2:12" x14ac:dyDescent="0.25">
      <c r="B276" t="s">
        <v>83</v>
      </c>
      <c r="E276" t="str">
        <f t="shared" si="10"/>
        <v>0x112</v>
      </c>
      <c r="F276">
        <v>29</v>
      </c>
      <c r="G276">
        <v>9</v>
      </c>
      <c r="H276" t="s">
        <v>629</v>
      </c>
      <c r="J276" s="1">
        <f t="shared" si="9"/>
        <v>29</v>
      </c>
      <c r="K276" t="str">
        <f>WeaponNames__2[[#This Row],[Name]]&amp;","</f>
        <v>IT_WEA_SPEAR_29_,</v>
      </c>
      <c r="L276" t="str">
        <f>_xlfn.UNICHAR(34)&amp;VLOOKUP(G276,Prefix[],2)&amp;IF(G276&gt;19,"",IF(NOT(G276=0),J276&amp;REPT("_",16-LEN(VLOOKUP(G276,Prefix[],2)&amp;J276)),E276&amp;REPT("_",16-LEN(VLOOKUP(G276,Prefix[],2)&amp;E276))))&amp;_xlfn.UNICHAR(34)&amp;": "&amp;_xlfn.UNICHAR(34)&amp;H276&amp;_xlfn.UNICHAR(34)</f>
        <v>"IT_WEA_SPEAR_29_": "Unused"</v>
      </c>
    </row>
    <row r="277" spans="2:12" x14ac:dyDescent="0.25">
      <c r="B277" t="s">
        <v>83</v>
      </c>
      <c r="E277" t="str">
        <f t="shared" si="10"/>
        <v>0x113</v>
      </c>
      <c r="F277">
        <v>30</v>
      </c>
      <c r="G277">
        <v>9</v>
      </c>
      <c r="H277" t="s">
        <v>629</v>
      </c>
      <c r="J277" s="1">
        <f t="shared" si="9"/>
        <v>30</v>
      </c>
      <c r="K277" t="str">
        <f>WeaponNames__2[[#This Row],[Name]]&amp;","</f>
        <v>IT_WEA_SPEAR_30_,</v>
      </c>
      <c r="L277" t="str">
        <f>_xlfn.UNICHAR(34)&amp;VLOOKUP(G277,Prefix[],2)&amp;IF(G277&gt;19,"",IF(NOT(G277=0),J277&amp;REPT("_",16-LEN(VLOOKUP(G277,Prefix[],2)&amp;J277)),E277&amp;REPT("_",16-LEN(VLOOKUP(G277,Prefix[],2)&amp;E277))))&amp;_xlfn.UNICHAR(34)&amp;": "&amp;_xlfn.UNICHAR(34)&amp;H277&amp;_xlfn.UNICHAR(34)</f>
        <v>"IT_WEA_SPEAR_30_": "Unused"</v>
      </c>
    </row>
    <row r="278" spans="2:12" x14ac:dyDescent="0.25">
      <c r="B278" t="s">
        <v>289</v>
      </c>
      <c r="E278" t="str">
        <f t="shared" si="10"/>
        <v>0x114</v>
      </c>
      <c r="F278">
        <v>1</v>
      </c>
      <c r="G278">
        <v>6</v>
      </c>
      <c r="H278" t="s">
        <v>833</v>
      </c>
      <c r="J278" s="1" t="str">
        <f t="shared" si="9"/>
        <v>01</v>
      </c>
      <c r="K278" t="str">
        <f>WeaponNames__2[[#This Row],[Name]]&amp;","</f>
        <v>IT_WEA_FUKA_01__,</v>
      </c>
      <c r="L278" t="str">
        <f>_xlfn.UNICHAR(34)&amp;VLOOKUP(G278,Prefix[],2)&amp;IF(G278&gt;19,"",IF(NOT(G278=0),J278&amp;REPT("_",16-LEN(VLOOKUP(G278,Prefix[],2)&amp;J278)),E278&amp;REPT("_",16-LEN(VLOOKUP(G278,Prefix[],2)&amp;E278))))&amp;_xlfn.UNICHAR(34)&amp;": "&amp;_xlfn.UNICHAR(34)&amp;H278&amp;_xlfn.UNICHAR(34)</f>
        <v>"IT_WEA_FUKA_01__": "No equipment"</v>
      </c>
    </row>
    <row r="279" spans="2:12" x14ac:dyDescent="0.25">
      <c r="B279" t="s">
        <v>83</v>
      </c>
      <c r="E279" t="str">
        <f t="shared" si="10"/>
        <v>0x115</v>
      </c>
      <c r="F279">
        <v>27</v>
      </c>
      <c r="G279">
        <v>0</v>
      </c>
      <c r="H279" t="s">
        <v>629</v>
      </c>
      <c r="J279" s="1">
        <f t="shared" si="9"/>
        <v>27</v>
      </c>
      <c r="K279" t="str">
        <f>WeaponNames__2[[#This Row],[Name]]&amp;","</f>
        <v>IT_WEA_ID_0x115_,</v>
      </c>
      <c r="L279" t="str">
        <f>_xlfn.UNICHAR(34)&amp;VLOOKUP(G279,Prefix[],2)&amp;IF(G279&gt;19,"",IF(NOT(G279=0),J279&amp;REPT("_",16-LEN(VLOOKUP(G279,Prefix[],2)&amp;J279)),E279&amp;REPT("_",16-LEN(VLOOKUP(G279,Prefix[],2)&amp;E279))))&amp;_xlfn.UNICHAR(34)&amp;": "&amp;_xlfn.UNICHAR(34)&amp;H279&amp;_xlfn.UNICHAR(34)</f>
        <v>"IT_WEA_ID_0x115_": "Unused"</v>
      </c>
    </row>
    <row r="280" spans="2:12" x14ac:dyDescent="0.25">
      <c r="B280" t="s">
        <v>83</v>
      </c>
      <c r="E280" t="str">
        <f t="shared" si="10"/>
        <v>0x116</v>
      </c>
      <c r="F280">
        <v>28</v>
      </c>
      <c r="G280">
        <v>0</v>
      </c>
      <c r="H280" t="s">
        <v>629</v>
      </c>
      <c r="J280" s="1">
        <f t="shared" si="9"/>
        <v>28</v>
      </c>
      <c r="K280" t="str">
        <f>WeaponNames__2[[#This Row],[Name]]&amp;","</f>
        <v>IT_WEA_ID_0x116_,</v>
      </c>
      <c r="L280" t="str">
        <f>_xlfn.UNICHAR(34)&amp;VLOOKUP(G280,Prefix[],2)&amp;IF(G280&gt;19,"",IF(NOT(G280=0),J280&amp;REPT("_",16-LEN(VLOOKUP(G280,Prefix[],2)&amp;J280)),E280&amp;REPT("_",16-LEN(VLOOKUP(G280,Prefix[],2)&amp;E280))))&amp;_xlfn.UNICHAR(34)&amp;": "&amp;_xlfn.UNICHAR(34)&amp;H280&amp;_xlfn.UNICHAR(34)</f>
        <v>"IT_WEA_ID_0x116_": "Unused"</v>
      </c>
    </row>
    <row r="281" spans="2:12" x14ac:dyDescent="0.25">
      <c r="B281" t="s">
        <v>83</v>
      </c>
      <c r="E281" t="str">
        <f t="shared" si="10"/>
        <v>0x117</v>
      </c>
      <c r="F281">
        <v>29</v>
      </c>
      <c r="G281">
        <v>0</v>
      </c>
      <c r="H281" t="s">
        <v>629</v>
      </c>
      <c r="J281" s="1">
        <f t="shared" si="9"/>
        <v>29</v>
      </c>
      <c r="K281" t="str">
        <f>WeaponNames__2[[#This Row],[Name]]&amp;","</f>
        <v>IT_WEA_ID_0x117_,</v>
      </c>
      <c r="L281" t="str">
        <f>_xlfn.UNICHAR(34)&amp;VLOOKUP(G281,Prefix[],2)&amp;IF(G281&gt;19,"",IF(NOT(G281=0),J281&amp;REPT("_",16-LEN(VLOOKUP(G281,Prefix[],2)&amp;J281)),E281&amp;REPT("_",16-LEN(VLOOKUP(G281,Prefix[],2)&amp;E281))))&amp;_xlfn.UNICHAR(34)&amp;": "&amp;_xlfn.UNICHAR(34)&amp;H281&amp;_xlfn.UNICHAR(34)</f>
        <v>"IT_WEA_ID_0x117_": "Unused"</v>
      </c>
    </row>
    <row r="282" spans="2:12" x14ac:dyDescent="0.25">
      <c r="B282" t="s">
        <v>290</v>
      </c>
      <c r="E282" t="str">
        <f t="shared" si="10"/>
        <v>0x118</v>
      </c>
      <c r="F282">
        <v>30</v>
      </c>
      <c r="G282">
        <v>21</v>
      </c>
      <c r="H282" t="s">
        <v>32</v>
      </c>
      <c r="J282" s="1">
        <f t="shared" si="9"/>
        <v>30</v>
      </c>
      <c r="K282" t="str">
        <f>WeaponNames__2[[#This Row],[Name]]&amp;","</f>
        <v>IT_WEA_NEW_W_HER,</v>
      </c>
      <c r="L282" t="str">
        <f>_xlfn.UNICHAR(34)&amp;VLOOKUP(G282,Prefix[],2)&amp;IF(G282&gt;19,"",IF(NOT(G282=0),J282&amp;REPT("_",16-LEN(VLOOKUP(G282,Prefix[],2)&amp;J282)),E282&amp;REPT("_",16-LEN(VLOOKUP(G282,Prefix[],2)&amp;E282))))&amp;_xlfn.UNICHAR(34)&amp;": "&amp;_xlfn.UNICHAR(34)&amp;H282&amp;_xlfn.UNICHAR(34)</f>
        <v>"IT_WEA_NEW_W_HER": "SEES Sword"</v>
      </c>
    </row>
    <row r="283" spans="2:12" x14ac:dyDescent="0.25">
      <c r="B283" t="s">
        <v>291</v>
      </c>
      <c r="E283" t="str">
        <f t="shared" si="10"/>
        <v>0x119</v>
      </c>
      <c r="F283">
        <v>31</v>
      </c>
      <c r="G283">
        <v>22</v>
      </c>
      <c r="H283" t="s">
        <v>834</v>
      </c>
      <c r="J283" s="1">
        <f t="shared" si="9"/>
        <v>31</v>
      </c>
      <c r="K283" t="str">
        <f>WeaponNames__2[[#This Row],[Name]]&amp;","</f>
        <v>IT_WEA_NEW_W_YUK,</v>
      </c>
      <c r="L283" t="str">
        <f>_xlfn.UNICHAR(34)&amp;VLOOKUP(G283,Prefix[],2)&amp;IF(G283&gt;19,"",IF(NOT(G283=0),J283&amp;REPT("_",16-LEN(VLOOKUP(G283,Prefix[],2)&amp;J283)),E283&amp;REPT("_",16-LEN(VLOOKUP(G283,Prefix[],2)&amp;E283))))&amp;_xlfn.UNICHAR(34)&amp;": "&amp;_xlfn.UNICHAR(34)&amp;H283&amp;_xlfn.UNICHAR(34)</f>
        <v>"IT_WEA_NEW_W_YUK": "SEES Longbow"</v>
      </c>
    </row>
    <row r="284" spans="2:12" x14ac:dyDescent="0.25">
      <c r="B284" t="s">
        <v>292</v>
      </c>
      <c r="E284" t="str">
        <f t="shared" si="10"/>
        <v>0x11A</v>
      </c>
      <c r="F284">
        <v>32</v>
      </c>
      <c r="G284">
        <v>23</v>
      </c>
      <c r="H284" t="s">
        <v>835</v>
      </c>
      <c r="J284" s="1">
        <f t="shared" si="9"/>
        <v>32</v>
      </c>
      <c r="K284" t="str">
        <f>WeaponNames__2[[#This Row],[Name]]&amp;","</f>
        <v>IT_WEA_NEW_W_JUN,</v>
      </c>
      <c r="L284" t="str">
        <f>_xlfn.UNICHAR(34)&amp;VLOOKUP(G284,Prefix[],2)&amp;IF(G284&gt;19,"",IF(NOT(G284=0),J284&amp;REPT("_",16-LEN(VLOOKUP(G284,Prefix[],2)&amp;J284)),E284&amp;REPT("_",16-LEN(VLOOKUP(G284,Prefix[],2)&amp;E284))))&amp;_xlfn.UNICHAR(34)&amp;": "&amp;_xlfn.UNICHAR(34)&amp;H284&amp;_xlfn.UNICHAR(34)</f>
        <v>"IT_WEA_NEW_W_JUN": "SEES Greatsword"</v>
      </c>
    </row>
    <row r="285" spans="2:12" x14ac:dyDescent="0.25">
      <c r="B285" t="s">
        <v>293</v>
      </c>
      <c r="E285" t="str">
        <f t="shared" si="10"/>
        <v>0x11B</v>
      </c>
      <c r="F285">
        <v>33</v>
      </c>
      <c r="G285">
        <v>24</v>
      </c>
      <c r="H285" t="s">
        <v>836</v>
      </c>
      <c r="J285" s="1">
        <f t="shared" si="9"/>
        <v>33</v>
      </c>
      <c r="K285" t="str">
        <f>WeaponNames__2[[#This Row],[Name]]&amp;","</f>
        <v>IT_WEA_NEW_W_SAN,</v>
      </c>
      <c r="L285" t="str">
        <f>_xlfn.UNICHAR(34)&amp;VLOOKUP(G285,Prefix[],2)&amp;IF(G285&gt;19,"",IF(NOT(G285=0),J285&amp;REPT("_",16-LEN(VLOOKUP(G285,Prefix[],2)&amp;J285)),E285&amp;REPT("_",16-LEN(VLOOKUP(G285,Prefix[],2)&amp;E285))))&amp;_xlfn.UNICHAR(34)&amp;": "&amp;_xlfn.UNICHAR(34)&amp;H285&amp;_xlfn.UNICHAR(34)</f>
        <v>"IT_WEA_NEW_W_SAN": "SEES Knuckles"</v>
      </c>
    </row>
    <row r="286" spans="2:12" x14ac:dyDescent="0.25">
      <c r="B286" t="s">
        <v>83</v>
      </c>
      <c r="E286" t="str">
        <f t="shared" si="10"/>
        <v>0x11C</v>
      </c>
      <c r="F286">
        <v>34</v>
      </c>
      <c r="G286">
        <v>25</v>
      </c>
      <c r="H286" t="s">
        <v>629</v>
      </c>
      <c r="K286" t="str">
        <f>WeaponNames__2[[#This Row],[Name]]&amp;","</f>
        <v>IT_WEA_NEW_W_MIT,</v>
      </c>
      <c r="L286" t="str">
        <f>_xlfn.UNICHAR(34)&amp;VLOOKUP(G286,Prefix[],2)&amp;IF(G286&gt;19,"",IF(NOT(G286=0),J286&amp;REPT("_",16-LEN(VLOOKUP(G286,Prefix[],2)&amp;J286)),E286&amp;REPT("_",16-LEN(VLOOKUP(G286,Prefix[],2)&amp;E286))))&amp;_xlfn.UNICHAR(34)&amp;": "&amp;_xlfn.UNICHAR(34)&amp;H286&amp;_xlfn.UNICHAR(34)</f>
        <v>"IT_WEA_NEW_W_MIT": "Unused"</v>
      </c>
    </row>
    <row r="287" spans="2:12" x14ac:dyDescent="0.25">
      <c r="B287" t="s">
        <v>83</v>
      </c>
      <c r="E287" t="str">
        <f t="shared" si="10"/>
        <v>0x11D</v>
      </c>
      <c r="F287">
        <v>35</v>
      </c>
      <c r="G287">
        <v>26</v>
      </c>
      <c r="H287" t="s">
        <v>629</v>
      </c>
      <c r="K287" t="str">
        <f>WeaponNames__2[[#This Row],[Name]]&amp;","</f>
        <v>IT_WEA_NEW_W_FUK,</v>
      </c>
      <c r="L287" t="str">
        <f>_xlfn.UNICHAR(34)&amp;VLOOKUP(G287,Prefix[],2)&amp;IF(G287&gt;19,"",IF(NOT(G287=0),J287&amp;REPT("_",16-LEN(VLOOKUP(G287,Prefix[],2)&amp;J287)),E287&amp;REPT("_",16-LEN(VLOOKUP(G287,Prefix[],2)&amp;E287))))&amp;_xlfn.UNICHAR(34)&amp;": "&amp;_xlfn.UNICHAR(34)&amp;H287&amp;_xlfn.UNICHAR(34)</f>
        <v>"IT_WEA_NEW_W_FUK": "Unused"</v>
      </c>
    </row>
    <row r="288" spans="2:12" x14ac:dyDescent="0.25">
      <c r="B288" t="s">
        <v>83</v>
      </c>
      <c r="E288" t="str">
        <f t="shared" si="10"/>
        <v>0x11E</v>
      </c>
      <c r="F288">
        <v>1</v>
      </c>
      <c r="G288">
        <v>27</v>
      </c>
      <c r="H288" t="s">
        <v>629</v>
      </c>
      <c r="K288" t="str">
        <f>WeaponNames__2[[#This Row],[Name]]&amp;","</f>
        <v>IT_WEA_NEW_W_AEG,</v>
      </c>
      <c r="L288" t="str">
        <f>_xlfn.UNICHAR(34)&amp;VLOOKUP(G288,Prefix[],2)&amp;IF(G288&gt;19,"",IF(NOT(G288=0),J288&amp;REPT("_",16-LEN(VLOOKUP(G288,Prefix[],2)&amp;J288)),E288&amp;REPT("_",16-LEN(VLOOKUP(G288,Prefix[],2)&amp;E288))))&amp;_xlfn.UNICHAR(34)&amp;": "&amp;_xlfn.UNICHAR(34)&amp;H288&amp;_xlfn.UNICHAR(34)</f>
        <v>"IT_WEA_NEW_W_AEG": "Unused"</v>
      </c>
    </row>
    <row r="289" spans="2:12" x14ac:dyDescent="0.25">
      <c r="B289" t="s">
        <v>83</v>
      </c>
      <c r="E289" t="str">
        <f t="shared" si="10"/>
        <v>0x11F</v>
      </c>
      <c r="F289">
        <v>2</v>
      </c>
      <c r="G289">
        <v>28</v>
      </c>
      <c r="H289" t="s">
        <v>629</v>
      </c>
      <c r="K289" t="str">
        <f>WeaponNames__2[[#This Row],[Name]]&amp;","</f>
        <v>IT_WEA_NEW_W_AMA,</v>
      </c>
      <c r="L289" t="str">
        <f>_xlfn.UNICHAR(34)&amp;VLOOKUP(G289,Prefix[],2)&amp;IF(G289&gt;19,"",IF(NOT(G289=0),J289&amp;REPT("_",16-LEN(VLOOKUP(G289,Prefix[],2)&amp;J289)),E289&amp;REPT("_",16-LEN(VLOOKUP(G289,Prefix[],2)&amp;E289))))&amp;_xlfn.UNICHAR(34)&amp;": "&amp;_xlfn.UNICHAR(34)&amp;H289&amp;_xlfn.UNICHAR(34)</f>
        <v>"IT_WEA_NEW_W_AMA": "Unused"</v>
      </c>
    </row>
    <row r="290" spans="2:12" x14ac:dyDescent="0.25">
      <c r="B290" t="s">
        <v>83</v>
      </c>
      <c r="E290" t="str">
        <f t="shared" si="10"/>
        <v>0x120</v>
      </c>
      <c r="F290">
        <v>3</v>
      </c>
      <c r="G290">
        <v>29</v>
      </c>
      <c r="H290" t="s">
        <v>629</v>
      </c>
      <c r="K290" t="str">
        <f>WeaponNames__2[[#This Row],[Name]]&amp;","</f>
        <v>IT_WEA_NEW_W_KOR,</v>
      </c>
      <c r="L290" t="str">
        <f>_xlfn.UNICHAR(34)&amp;VLOOKUP(G290,Prefix[],2)&amp;IF(G290&gt;19,"",IF(NOT(G290=0),J290&amp;REPT("_",16-LEN(VLOOKUP(G290,Prefix[],2)&amp;J290)),E290&amp;REPT("_",16-LEN(VLOOKUP(G290,Prefix[],2)&amp;E290))))&amp;_xlfn.UNICHAR(34)&amp;": "&amp;_xlfn.UNICHAR(34)&amp;H290&amp;_xlfn.UNICHAR(34)</f>
        <v>"IT_WEA_NEW_W_KOR": "Unused"</v>
      </c>
    </row>
    <row r="291" spans="2:12" x14ac:dyDescent="0.25">
      <c r="B291" t="s">
        <v>83</v>
      </c>
      <c r="E291" t="str">
        <f t="shared" si="10"/>
        <v>0x121</v>
      </c>
      <c r="F291">
        <v>4</v>
      </c>
      <c r="G291">
        <v>30</v>
      </c>
      <c r="H291" t="s">
        <v>629</v>
      </c>
      <c r="K291" t="str">
        <f>WeaponNames__2[[#This Row],[Name]]&amp;","</f>
        <v>IT_WEA_NEW_W_ARA,</v>
      </c>
      <c r="L291" t="str">
        <f>_xlfn.UNICHAR(34)&amp;VLOOKUP(G291,Prefix[],2)&amp;IF(G291&gt;19,"",IF(NOT(G291=0),J291&amp;REPT("_",16-LEN(VLOOKUP(G291,Prefix[],2)&amp;J291)),E291&amp;REPT("_",16-LEN(VLOOKUP(G291,Prefix[],2)&amp;E291))))&amp;_xlfn.UNICHAR(34)&amp;": "&amp;_xlfn.UNICHAR(34)&amp;H291&amp;_xlfn.UNICHAR(34)</f>
        <v>"IT_WEA_NEW_W_ARA": "Unused"</v>
      </c>
    </row>
    <row r="292" spans="2:12" x14ac:dyDescent="0.25">
      <c r="B292" t="s">
        <v>294</v>
      </c>
      <c r="E292" t="str">
        <f t="shared" si="10"/>
        <v>0x122</v>
      </c>
      <c r="F292">
        <v>36</v>
      </c>
      <c r="G292">
        <v>1</v>
      </c>
      <c r="H292" t="s">
        <v>837</v>
      </c>
      <c r="J292">
        <v>36</v>
      </c>
      <c r="K292" t="str">
        <f>WeaponNames__2[[#This Row],[Name]]&amp;","</f>
        <v>IT_WEA_SWORD_36_,</v>
      </c>
      <c r="L292" t="str">
        <f>_xlfn.UNICHAR(34)&amp;VLOOKUP(G292,Prefix[],2)&amp;IF(G292&gt;19,"",IF(NOT(G292=0),J292&amp;REPT("_",16-LEN(VLOOKUP(G292,Prefix[],2)&amp;J292)),E292&amp;REPT("_",16-LEN(VLOOKUP(G292,Prefix[],2)&amp;E292))))&amp;_xlfn.UNICHAR(34)&amp;": "&amp;_xlfn.UNICHAR(34)&amp;H292&amp;_xlfn.UNICHAR(34)</f>
        <v>"IT_WEA_SWORD_36_": "Myohou Muramasa"</v>
      </c>
    </row>
    <row r="293" spans="2:12" x14ac:dyDescent="0.25">
      <c r="B293" t="s">
        <v>295</v>
      </c>
      <c r="E293" t="str">
        <f t="shared" si="10"/>
        <v>0x123</v>
      </c>
      <c r="F293">
        <v>6</v>
      </c>
      <c r="G293">
        <v>1</v>
      </c>
      <c r="H293" t="s">
        <v>36</v>
      </c>
      <c r="J293">
        <v>37</v>
      </c>
      <c r="K293" t="str">
        <f>WeaponNames__2[[#This Row],[Name]]&amp;","</f>
        <v>IT_WEA_SWORD_37_,</v>
      </c>
      <c r="L293" t="str">
        <f>_xlfn.UNICHAR(34)&amp;VLOOKUP(G293,Prefix[],2)&amp;IF(G293&gt;19,"",IF(NOT(G293=0),J293&amp;REPT("_",16-LEN(VLOOKUP(G293,Prefix[],2)&amp;J293)),E293&amp;REPT("_",16-LEN(VLOOKUP(G293,Prefix[],2)&amp;E293))))&amp;_xlfn.UNICHAR(34)&amp;": "&amp;_xlfn.UNICHAR(34)&amp;H293&amp;_xlfn.UNICHAR(34)</f>
        <v>"IT_WEA_SWORD_37_": "Myoho Masamura"</v>
      </c>
    </row>
    <row r="294" spans="2:12" x14ac:dyDescent="0.25">
      <c r="B294" t="s">
        <v>296</v>
      </c>
      <c r="E294" t="str">
        <f t="shared" si="10"/>
        <v>0x124</v>
      </c>
      <c r="F294">
        <v>7</v>
      </c>
      <c r="G294">
        <v>1</v>
      </c>
      <c r="H294" t="s">
        <v>18</v>
      </c>
      <c r="J294">
        <v>38</v>
      </c>
      <c r="K294" t="str">
        <f>WeaponNames__2[[#This Row],[Name]]&amp;","</f>
        <v>IT_WEA_SWORD_38_,</v>
      </c>
      <c r="L294" t="str">
        <f>_xlfn.UNICHAR(34)&amp;VLOOKUP(G294,Prefix[],2)&amp;IF(G294&gt;19,"",IF(NOT(G294=0),J294&amp;REPT("_",16-LEN(VLOOKUP(G294,Prefix[],2)&amp;J294)),E294&amp;REPT("_",16-LEN(VLOOKUP(G294,Prefix[],2)&amp;E294))))&amp;_xlfn.UNICHAR(34)&amp;": "&amp;_xlfn.UNICHAR(34)&amp;H294&amp;_xlfn.UNICHAR(34)</f>
        <v>"IT_WEA_SWORD_38_": "Outenta Mitsuyo"</v>
      </c>
    </row>
    <row r="295" spans="2:12" x14ac:dyDescent="0.25">
      <c r="B295" t="s">
        <v>297</v>
      </c>
      <c r="E295" t="str">
        <f t="shared" si="10"/>
        <v>0x125</v>
      </c>
      <c r="F295">
        <v>37</v>
      </c>
      <c r="G295">
        <v>1</v>
      </c>
      <c r="H295" t="s">
        <v>30</v>
      </c>
      <c r="J295">
        <v>39</v>
      </c>
      <c r="K295" t="str">
        <f>WeaponNames__2[[#This Row],[Name]]&amp;","</f>
        <v>IT_WEA_SWORD_39_,</v>
      </c>
      <c r="L295" t="str">
        <f>_xlfn.UNICHAR(34)&amp;VLOOKUP(G295,Prefix[],2)&amp;IF(G295&gt;19,"",IF(NOT(G295=0),J295&amp;REPT("_",16-LEN(VLOOKUP(G295,Prefix[],2)&amp;J295)),E295&amp;REPT("_",16-LEN(VLOOKUP(G295,Prefix[],2)&amp;E295))))&amp;_xlfn.UNICHAR(34)&amp;": "&amp;_xlfn.UNICHAR(34)&amp;H295&amp;_xlfn.UNICHAR(34)</f>
        <v>"IT_WEA_SWORD_39_": "Fatal Blade"</v>
      </c>
    </row>
    <row r="296" spans="2:12" x14ac:dyDescent="0.25">
      <c r="B296" t="s">
        <v>298</v>
      </c>
      <c r="E296" t="str">
        <f t="shared" si="10"/>
        <v>0x126</v>
      </c>
      <c r="F296">
        <v>37</v>
      </c>
      <c r="G296">
        <v>1</v>
      </c>
      <c r="H296" t="s">
        <v>33</v>
      </c>
      <c r="J296">
        <v>40</v>
      </c>
      <c r="K296" t="str">
        <f>WeaponNames__2[[#This Row],[Name]]&amp;","</f>
        <v>IT_WEA_SWORD_40_,</v>
      </c>
      <c r="L296" t="str">
        <f>_xlfn.UNICHAR(34)&amp;VLOOKUP(G296,Prefix[],2)&amp;IF(G296&gt;19,"",IF(NOT(G296=0),J296&amp;REPT("_",16-LEN(VLOOKUP(G296,Prefix[],2)&amp;J296)),E296&amp;REPT("_",16-LEN(VLOOKUP(G296,Prefix[],2)&amp;E296))))&amp;_xlfn.UNICHAR(34)&amp;": "&amp;_xlfn.UNICHAR(34)&amp;H296&amp;_xlfn.UNICHAR(34)</f>
        <v>"IT_WEA_SWORD_40_": "Amakuni"</v>
      </c>
    </row>
    <row r="297" spans="2:12" x14ac:dyDescent="0.25">
      <c r="B297" t="s">
        <v>83</v>
      </c>
      <c r="E297" t="str">
        <f t="shared" si="10"/>
        <v>0x127</v>
      </c>
      <c r="F297">
        <v>10</v>
      </c>
      <c r="G297">
        <v>0</v>
      </c>
      <c r="H297" t="s">
        <v>629</v>
      </c>
      <c r="K297" t="str">
        <f>WeaponNames__2[[#This Row],[Name]]&amp;","</f>
        <v>IT_WEA_ID_0x127_,</v>
      </c>
      <c r="L297" t="str">
        <f>_xlfn.UNICHAR(34)&amp;VLOOKUP(G297,Prefix[],2)&amp;IF(G297&gt;19,"",IF(NOT(G297=0),J297&amp;REPT("_",16-LEN(VLOOKUP(G297,Prefix[],2)&amp;J297)),E297&amp;REPT("_",16-LEN(VLOOKUP(G297,Prefix[],2)&amp;E297))))&amp;_xlfn.UNICHAR(34)&amp;": "&amp;_xlfn.UNICHAR(34)&amp;H297&amp;_xlfn.UNICHAR(34)</f>
        <v>"IT_WEA_ID_0x127_": "Unused"</v>
      </c>
    </row>
    <row r="298" spans="2:12" x14ac:dyDescent="0.25">
      <c r="B298" t="s">
        <v>83</v>
      </c>
      <c r="E298" t="str">
        <f t="shared" si="10"/>
        <v>0x128</v>
      </c>
      <c r="F298">
        <v>11</v>
      </c>
      <c r="G298">
        <v>0</v>
      </c>
      <c r="H298" t="s">
        <v>629</v>
      </c>
      <c r="K298" t="str">
        <f>WeaponNames__2[[#This Row],[Name]]&amp;","</f>
        <v>IT_WEA_ID_0x128_,</v>
      </c>
      <c r="L298" t="str">
        <f>_xlfn.UNICHAR(34)&amp;VLOOKUP(G298,Prefix[],2)&amp;IF(G298&gt;19,"",IF(NOT(G298=0),J298&amp;REPT("_",16-LEN(VLOOKUP(G298,Prefix[],2)&amp;J298)),E298&amp;REPT("_",16-LEN(VLOOKUP(G298,Prefix[],2)&amp;E298))))&amp;_xlfn.UNICHAR(34)&amp;": "&amp;_xlfn.UNICHAR(34)&amp;H298&amp;_xlfn.UNICHAR(34)</f>
        <v>"IT_WEA_ID_0x128_": "Unused"</v>
      </c>
    </row>
    <row r="299" spans="2:12" x14ac:dyDescent="0.25">
      <c r="B299" t="s">
        <v>83</v>
      </c>
      <c r="E299" t="str">
        <f t="shared" si="10"/>
        <v>0x129</v>
      </c>
      <c r="F299">
        <v>12</v>
      </c>
      <c r="G299">
        <v>0</v>
      </c>
      <c r="H299" t="s">
        <v>629</v>
      </c>
      <c r="K299" t="str">
        <f>WeaponNames__2[[#This Row],[Name]]&amp;","</f>
        <v>IT_WEA_ID_0x129_,</v>
      </c>
      <c r="L299" t="str">
        <f>_xlfn.UNICHAR(34)&amp;VLOOKUP(G299,Prefix[],2)&amp;IF(G299&gt;19,"",IF(NOT(G299=0),J299&amp;REPT("_",16-LEN(VLOOKUP(G299,Prefix[],2)&amp;J299)),E299&amp;REPT("_",16-LEN(VLOOKUP(G299,Prefix[],2)&amp;E299))))&amp;_xlfn.UNICHAR(34)&amp;": "&amp;_xlfn.UNICHAR(34)&amp;H299&amp;_xlfn.UNICHAR(34)</f>
        <v>"IT_WEA_ID_0x129_": "Unused"</v>
      </c>
    </row>
    <row r="300" spans="2:12" x14ac:dyDescent="0.25">
      <c r="B300" t="s">
        <v>83</v>
      </c>
      <c r="E300" t="str">
        <f t="shared" si="10"/>
        <v>0x12A</v>
      </c>
      <c r="F300">
        <v>13</v>
      </c>
      <c r="G300">
        <v>0</v>
      </c>
      <c r="H300" t="s">
        <v>629</v>
      </c>
      <c r="K300" t="str">
        <f>WeaponNames__2[[#This Row],[Name]]&amp;","</f>
        <v>IT_WEA_ID_0x12A_,</v>
      </c>
      <c r="L300" t="str">
        <f>_xlfn.UNICHAR(34)&amp;VLOOKUP(G300,Prefix[],2)&amp;IF(G300&gt;19,"",IF(NOT(G300=0),J300&amp;REPT("_",16-LEN(VLOOKUP(G300,Prefix[],2)&amp;J300)),E300&amp;REPT("_",16-LEN(VLOOKUP(G300,Prefix[],2)&amp;E300))))&amp;_xlfn.UNICHAR(34)&amp;": "&amp;_xlfn.UNICHAR(34)&amp;H300&amp;_xlfn.UNICHAR(34)</f>
        <v>"IT_WEA_ID_0x12A_": "Unused"</v>
      </c>
    </row>
    <row r="301" spans="2:12" x14ac:dyDescent="0.25">
      <c r="B301" t="s">
        <v>83</v>
      </c>
      <c r="E301" t="str">
        <f t="shared" si="10"/>
        <v>0x12B</v>
      </c>
      <c r="F301">
        <v>14</v>
      </c>
      <c r="G301">
        <v>0</v>
      </c>
      <c r="H301" t="s">
        <v>629</v>
      </c>
      <c r="K301" t="str">
        <f>WeaponNames__2[[#This Row],[Name]]&amp;","</f>
        <v>IT_WEA_ID_0x12B_,</v>
      </c>
      <c r="L301" t="str">
        <f>_xlfn.UNICHAR(34)&amp;VLOOKUP(G301,Prefix[],2)&amp;IF(G301&gt;19,"",IF(NOT(G301=0),J301&amp;REPT("_",16-LEN(VLOOKUP(G301,Prefix[],2)&amp;J301)),E301&amp;REPT("_",16-LEN(VLOOKUP(G301,Prefix[],2)&amp;E301))))&amp;_xlfn.UNICHAR(34)&amp;": "&amp;_xlfn.UNICHAR(34)&amp;H301&amp;_xlfn.UNICHAR(34)</f>
        <v>"IT_WEA_ID_0x12B_": "Unused"</v>
      </c>
    </row>
    <row r="302" spans="2:12" x14ac:dyDescent="0.25">
      <c r="B302" t="s">
        <v>83</v>
      </c>
      <c r="E302" t="str">
        <f t="shared" si="10"/>
        <v>0x12C</v>
      </c>
      <c r="F302">
        <v>15</v>
      </c>
      <c r="G302">
        <v>0</v>
      </c>
      <c r="H302" t="s">
        <v>629</v>
      </c>
      <c r="K302" t="str">
        <f>WeaponNames__2[[#This Row],[Name]]&amp;","</f>
        <v>IT_WEA_ID_0x12C_,</v>
      </c>
      <c r="L302" t="str">
        <f>_xlfn.UNICHAR(34)&amp;VLOOKUP(G302,Prefix[],2)&amp;IF(G302&gt;19,"",IF(NOT(G302=0),J302&amp;REPT("_",16-LEN(VLOOKUP(G302,Prefix[],2)&amp;J302)),E302&amp;REPT("_",16-LEN(VLOOKUP(G302,Prefix[],2)&amp;E302))))&amp;_xlfn.UNICHAR(34)&amp;": "&amp;_xlfn.UNICHAR(34)&amp;H302&amp;_xlfn.UNICHAR(34)</f>
        <v>"IT_WEA_ID_0x12C_": "Unused"</v>
      </c>
    </row>
    <row r="303" spans="2:12" x14ac:dyDescent="0.25">
      <c r="B303" t="s">
        <v>83</v>
      </c>
      <c r="E303" t="str">
        <f t="shared" si="10"/>
        <v>0x12D</v>
      </c>
      <c r="F303">
        <v>16</v>
      </c>
      <c r="G303">
        <v>0</v>
      </c>
      <c r="H303" t="s">
        <v>629</v>
      </c>
      <c r="K303" t="str">
        <f>WeaponNames__2[[#This Row],[Name]]&amp;","</f>
        <v>IT_WEA_ID_0x12D_,</v>
      </c>
      <c r="L303" t="str">
        <f>_xlfn.UNICHAR(34)&amp;VLOOKUP(G303,Prefix[],2)&amp;IF(G303&gt;19,"",IF(NOT(G303=0),J303&amp;REPT("_",16-LEN(VLOOKUP(G303,Prefix[],2)&amp;J303)),E303&amp;REPT("_",16-LEN(VLOOKUP(G303,Prefix[],2)&amp;E303))))&amp;_xlfn.UNICHAR(34)&amp;": "&amp;_xlfn.UNICHAR(34)&amp;H303&amp;_xlfn.UNICHAR(34)</f>
        <v>"IT_WEA_ID_0x12D_": "Unused"</v>
      </c>
    </row>
    <row r="304" spans="2:12" x14ac:dyDescent="0.25">
      <c r="B304" t="s">
        <v>83</v>
      </c>
      <c r="E304" t="str">
        <f t="shared" si="10"/>
        <v>0x12E</v>
      </c>
      <c r="F304">
        <v>17</v>
      </c>
      <c r="G304">
        <v>0</v>
      </c>
      <c r="H304" t="s">
        <v>629</v>
      </c>
      <c r="K304" t="str">
        <f>WeaponNames__2[[#This Row],[Name]]&amp;","</f>
        <v>IT_WEA_ID_0x12E_,</v>
      </c>
      <c r="L304" t="str">
        <f>_xlfn.UNICHAR(34)&amp;VLOOKUP(G304,Prefix[],2)&amp;IF(G304&gt;19,"",IF(NOT(G304=0),J304&amp;REPT("_",16-LEN(VLOOKUP(G304,Prefix[],2)&amp;J304)),E304&amp;REPT("_",16-LEN(VLOOKUP(G304,Prefix[],2)&amp;E304))))&amp;_xlfn.UNICHAR(34)&amp;": "&amp;_xlfn.UNICHAR(34)&amp;H304&amp;_xlfn.UNICHAR(34)</f>
        <v>"IT_WEA_ID_0x12E_": "Unused"</v>
      </c>
    </row>
    <row r="305" spans="2:12" x14ac:dyDescent="0.25">
      <c r="B305" t="s">
        <v>83</v>
      </c>
      <c r="E305" t="str">
        <f t="shared" si="10"/>
        <v>0x12F</v>
      </c>
      <c r="F305">
        <v>18</v>
      </c>
      <c r="G305">
        <v>0</v>
      </c>
      <c r="H305" t="s">
        <v>629</v>
      </c>
      <c r="K305" t="str">
        <f>WeaponNames__2[[#This Row],[Name]]&amp;","</f>
        <v>IT_WEA_ID_0x12F_,</v>
      </c>
      <c r="L305" t="str">
        <f>_xlfn.UNICHAR(34)&amp;VLOOKUP(G305,Prefix[],2)&amp;IF(G305&gt;19,"",IF(NOT(G305=0),J305&amp;REPT("_",16-LEN(VLOOKUP(G305,Prefix[],2)&amp;J305)),E305&amp;REPT("_",16-LEN(VLOOKUP(G305,Prefix[],2)&amp;E305))))&amp;_xlfn.UNICHAR(34)&amp;": "&amp;_xlfn.UNICHAR(34)&amp;H305&amp;_xlfn.UNICHAR(34)</f>
        <v>"IT_WEA_ID_0x12F_": "Unused"</v>
      </c>
    </row>
    <row r="306" spans="2:12" x14ac:dyDescent="0.25">
      <c r="B306" t="s">
        <v>83</v>
      </c>
      <c r="E306" t="str">
        <f t="shared" si="10"/>
        <v>0x130</v>
      </c>
      <c r="F306">
        <v>19</v>
      </c>
      <c r="G306">
        <v>0</v>
      </c>
      <c r="H306" t="s">
        <v>629</v>
      </c>
      <c r="K306" t="str">
        <f>WeaponNames__2[[#This Row],[Name]]&amp;","</f>
        <v>IT_WEA_ID_0x130_,</v>
      </c>
      <c r="L306" t="str">
        <f>_xlfn.UNICHAR(34)&amp;VLOOKUP(G306,Prefix[],2)&amp;IF(G306&gt;19,"",IF(NOT(G306=0),J306&amp;REPT("_",16-LEN(VLOOKUP(G306,Prefix[],2)&amp;J306)),E306&amp;REPT("_",16-LEN(VLOOKUP(G306,Prefix[],2)&amp;E306))))&amp;_xlfn.UNICHAR(34)&amp;": "&amp;_xlfn.UNICHAR(34)&amp;H306&amp;_xlfn.UNICHAR(34)</f>
        <v>"IT_WEA_ID_0x130_": "Unused"</v>
      </c>
    </row>
    <row r="307" spans="2:12" x14ac:dyDescent="0.25">
      <c r="B307" t="s">
        <v>83</v>
      </c>
      <c r="E307" t="str">
        <f t="shared" si="10"/>
        <v>0x131</v>
      </c>
      <c r="F307">
        <v>20</v>
      </c>
      <c r="G307">
        <v>0</v>
      </c>
      <c r="H307" t="s">
        <v>629</v>
      </c>
      <c r="K307" t="str">
        <f>WeaponNames__2[[#This Row],[Name]]&amp;","</f>
        <v>IT_WEA_ID_0x131_,</v>
      </c>
      <c r="L307" t="str">
        <f>_xlfn.UNICHAR(34)&amp;VLOOKUP(G307,Prefix[],2)&amp;IF(G307&gt;19,"",IF(NOT(G307=0),J307&amp;REPT("_",16-LEN(VLOOKUP(G307,Prefix[],2)&amp;J307)),E307&amp;REPT("_",16-LEN(VLOOKUP(G307,Prefix[],2)&amp;E307))))&amp;_xlfn.UNICHAR(34)&amp;": "&amp;_xlfn.UNICHAR(34)&amp;H307&amp;_xlfn.UNICHAR(34)</f>
        <v>"IT_WEA_ID_0x131_": "Unused"</v>
      </c>
    </row>
    <row r="308" spans="2:12" x14ac:dyDescent="0.25">
      <c r="B308" t="s">
        <v>83</v>
      </c>
      <c r="E308" t="str">
        <f t="shared" si="10"/>
        <v>0x132</v>
      </c>
      <c r="F308">
        <v>21</v>
      </c>
      <c r="G308">
        <v>0</v>
      </c>
      <c r="H308" t="s">
        <v>629</v>
      </c>
      <c r="K308" t="str">
        <f>WeaponNames__2[[#This Row],[Name]]&amp;","</f>
        <v>IT_WEA_ID_0x132_,</v>
      </c>
      <c r="L308" t="str">
        <f>_xlfn.UNICHAR(34)&amp;VLOOKUP(G308,Prefix[],2)&amp;IF(G308&gt;19,"",IF(NOT(G308=0),J308&amp;REPT("_",16-LEN(VLOOKUP(G308,Prefix[],2)&amp;J308)),E308&amp;REPT("_",16-LEN(VLOOKUP(G308,Prefix[],2)&amp;E308))))&amp;_xlfn.UNICHAR(34)&amp;": "&amp;_xlfn.UNICHAR(34)&amp;H308&amp;_xlfn.UNICHAR(34)</f>
        <v>"IT_WEA_ID_0x132_": "Unused"</v>
      </c>
    </row>
    <row r="309" spans="2:12" x14ac:dyDescent="0.25">
      <c r="B309" t="s">
        <v>83</v>
      </c>
      <c r="E309" t="str">
        <f t="shared" si="10"/>
        <v>0x133</v>
      </c>
      <c r="F309">
        <v>22</v>
      </c>
      <c r="G309">
        <v>0</v>
      </c>
      <c r="H309" t="s">
        <v>629</v>
      </c>
      <c r="K309" t="str">
        <f>WeaponNames__2[[#This Row],[Name]]&amp;","</f>
        <v>IT_WEA_ID_0x133_,</v>
      </c>
      <c r="L309" t="str">
        <f>_xlfn.UNICHAR(34)&amp;VLOOKUP(G309,Prefix[],2)&amp;IF(G309&gt;19,"",IF(NOT(G309=0),J309&amp;REPT("_",16-LEN(VLOOKUP(G309,Prefix[],2)&amp;J309)),E309&amp;REPT("_",16-LEN(VLOOKUP(G309,Prefix[],2)&amp;E309))))&amp;_xlfn.UNICHAR(34)&amp;": "&amp;_xlfn.UNICHAR(34)&amp;H309&amp;_xlfn.UNICHAR(34)</f>
        <v>"IT_WEA_ID_0x133_": "Unused"</v>
      </c>
    </row>
    <row r="310" spans="2:12" x14ac:dyDescent="0.25">
      <c r="B310" t="s">
        <v>83</v>
      </c>
      <c r="E310" t="str">
        <f t="shared" si="10"/>
        <v>0x134</v>
      </c>
      <c r="F310">
        <v>23</v>
      </c>
      <c r="G310">
        <v>0</v>
      </c>
      <c r="H310" t="s">
        <v>629</v>
      </c>
      <c r="K310" t="str">
        <f>WeaponNames__2[[#This Row],[Name]]&amp;","</f>
        <v>IT_WEA_ID_0x134_,</v>
      </c>
      <c r="L310" t="str">
        <f>_xlfn.UNICHAR(34)&amp;VLOOKUP(G310,Prefix[],2)&amp;IF(G310&gt;19,"",IF(NOT(G310=0),J310&amp;REPT("_",16-LEN(VLOOKUP(G310,Prefix[],2)&amp;J310)),E310&amp;REPT("_",16-LEN(VLOOKUP(G310,Prefix[],2)&amp;E310))))&amp;_xlfn.UNICHAR(34)&amp;": "&amp;_xlfn.UNICHAR(34)&amp;H310&amp;_xlfn.UNICHAR(34)</f>
        <v>"IT_WEA_ID_0x134_": "Unused"</v>
      </c>
    </row>
    <row r="311" spans="2:12" x14ac:dyDescent="0.25">
      <c r="B311" t="s">
        <v>83</v>
      </c>
      <c r="E311" t="str">
        <f t="shared" si="10"/>
        <v>0x135</v>
      </c>
      <c r="F311">
        <v>24</v>
      </c>
      <c r="G311">
        <v>0</v>
      </c>
      <c r="H311" t="s">
        <v>629</v>
      </c>
      <c r="K311" t="str">
        <f>WeaponNames__2[[#This Row],[Name]]&amp;","</f>
        <v>IT_WEA_ID_0x135_,</v>
      </c>
      <c r="L311" t="str">
        <f>_xlfn.UNICHAR(34)&amp;VLOOKUP(G311,Prefix[],2)&amp;IF(G311&gt;19,"",IF(NOT(G311=0),J311&amp;REPT("_",16-LEN(VLOOKUP(G311,Prefix[],2)&amp;J311)),E311&amp;REPT("_",16-LEN(VLOOKUP(G311,Prefix[],2)&amp;E311))))&amp;_xlfn.UNICHAR(34)&amp;": "&amp;_xlfn.UNICHAR(34)&amp;H311&amp;_xlfn.UNICHAR(34)</f>
        <v>"IT_WEA_ID_0x135_": "Unused"</v>
      </c>
    </row>
    <row r="312" spans="2:12" x14ac:dyDescent="0.25">
      <c r="B312" t="s">
        <v>83</v>
      </c>
      <c r="E312" t="str">
        <f t="shared" si="10"/>
        <v>0x136</v>
      </c>
      <c r="F312">
        <v>25</v>
      </c>
      <c r="G312">
        <v>0</v>
      </c>
      <c r="H312" t="s">
        <v>629</v>
      </c>
      <c r="K312" t="str">
        <f>WeaponNames__2[[#This Row],[Name]]&amp;","</f>
        <v>IT_WEA_ID_0x136_,</v>
      </c>
      <c r="L312" t="str">
        <f>_xlfn.UNICHAR(34)&amp;VLOOKUP(G312,Prefix[],2)&amp;IF(G312&gt;19,"",IF(NOT(G312=0),J312&amp;REPT("_",16-LEN(VLOOKUP(G312,Prefix[],2)&amp;J312)),E312&amp;REPT("_",16-LEN(VLOOKUP(G312,Prefix[],2)&amp;E312))))&amp;_xlfn.UNICHAR(34)&amp;": "&amp;_xlfn.UNICHAR(34)&amp;H312&amp;_xlfn.UNICHAR(34)</f>
        <v>"IT_WEA_ID_0x136_": "Unused"</v>
      </c>
    </row>
    <row r="313" spans="2:12" x14ac:dyDescent="0.25">
      <c r="B313" t="s">
        <v>83</v>
      </c>
      <c r="E313" t="str">
        <f t="shared" si="10"/>
        <v>0x137</v>
      </c>
      <c r="F313">
        <v>26</v>
      </c>
      <c r="G313">
        <v>0</v>
      </c>
      <c r="H313" t="s">
        <v>629</v>
      </c>
      <c r="K313" t="str">
        <f>WeaponNames__2[[#This Row],[Name]]&amp;","</f>
        <v>IT_WEA_ID_0x137_,</v>
      </c>
      <c r="L313" t="str">
        <f>_xlfn.UNICHAR(34)&amp;VLOOKUP(G313,Prefix[],2)&amp;IF(G313&gt;19,"",IF(NOT(G313=0),J313&amp;REPT("_",16-LEN(VLOOKUP(G313,Prefix[],2)&amp;J313)),E313&amp;REPT("_",16-LEN(VLOOKUP(G313,Prefix[],2)&amp;E313))))&amp;_xlfn.UNICHAR(34)&amp;": "&amp;_xlfn.UNICHAR(34)&amp;H313&amp;_xlfn.UNICHAR(34)</f>
        <v>"IT_WEA_ID_0x137_": "Unused"</v>
      </c>
    </row>
    <row r="314" spans="2:12" x14ac:dyDescent="0.25">
      <c r="B314" t="s">
        <v>83</v>
      </c>
      <c r="E314" t="str">
        <f t="shared" si="10"/>
        <v>0x138</v>
      </c>
      <c r="F314">
        <v>27</v>
      </c>
      <c r="G314">
        <v>0</v>
      </c>
      <c r="H314" t="s">
        <v>629</v>
      </c>
      <c r="K314" t="str">
        <f>WeaponNames__2[[#This Row],[Name]]&amp;","</f>
        <v>IT_WEA_ID_0x138_,</v>
      </c>
      <c r="L314" t="str">
        <f>_xlfn.UNICHAR(34)&amp;VLOOKUP(G314,Prefix[],2)&amp;IF(G314&gt;19,"",IF(NOT(G314=0),J314&amp;REPT("_",16-LEN(VLOOKUP(G314,Prefix[],2)&amp;J314)),E314&amp;REPT("_",16-LEN(VLOOKUP(G314,Prefix[],2)&amp;E314))))&amp;_xlfn.UNICHAR(34)&amp;": "&amp;_xlfn.UNICHAR(34)&amp;H314&amp;_xlfn.UNICHAR(34)</f>
        <v>"IT_WEA_ID_0x138_": "Unused"</v>
      </c>
    </row>
    <row r="315" spans="2:12" x14ac:dyDescent="0.25">
      <c r="B315" t="s">
        <v>83</v>
      </c>
      <c r="E315" t="str">
        <f t="shared" si="10"/>
        <v>0x139</v>
      </c>
      <c r="F315">
        <v>28</v>
      </c>
      <c r="G315">
        <v>0</v>
      </c>
      <c r="H315" t="s">
        <v>629</v>
      </c>
      <c r="K315" t="str">
        <f>WeaponNames__2[[#This Row],[Name]]&amp;","</f>
        <v>IT_WEA_ID_0x139_,</v>
      </c>
      <c r="L315" t="str">
        <f>_xlfn.UNICHAR(34)&amp;VLOOKUP(G315,Prefix[],2)&amp;IF(G315&gt;19,"",IF(NOT(G315=0),J315&amp;REPT("_",16-LEN(VLOOKUP(G315,Prefix[],2)&amp;J315)),E315&amp;REPT("_",16-LEN(VLOOKUP(G315,Prefix[],2)&amp;E315))))&amp;_xlfn.UNICHAR(34)&amp;": "&amp;_xlfn.UNICHAR(34)&amp;H315&amp;_xlfn.UNICHAR(34)</f>
        <v>"IT_WEA_ID_0x139_": "Unused"</v>
      </c>
    </row>
    <row r="316" spans="2:12" x14ac:dyDescent="0.25">
      <c r="B316" t="s">
        <v>83</v>
      </c>
      <c r="E316" t="str">
        <f t="shared" si="10"/>
        <v>0x13A</v>
      </c>
      <c r="F316">
        <v>29</v>
      </c>
      <c r="G316">
        <v>0</v>
      </c>
      <c r="H316" t="s">
        <v>629</v>
      </c>
      <c r="K316" t="str">
        <f>WeaponNames__2[[#This Row],[Name]]&amp;","</f>
        <v>IT_WEA_ID_0x13A_,</v>
      </c>
      <c r="L316" t="str">
        <f>_xlfn.UNICHAR(34)&amp;VLOOKUP(G316,Prefix[],2)&amp;IF(G316&gt;19,"",IF(NOT(G316=0),J316&amp;REPT("_",16-LEN(VLOOKUP(G316,Prefix[],2)&amp;J316)),E316&amp;REPT("_",16-LEN(VLOOKUP(G316,Prefix[],2)&amp;E316))))&amp;_xlfn.UNICHAR(34)&amp;": "&amp;_xlfn.UNICHAR(34)&amp;H316&amp;_xlfn.UNICHAR(34)</f>
        <v>"IT_WEA_ID_0x13A_": "Unused"</v>
      </c>
    </row>
    <row r="317" spans="2:12" x14ac:dyDescent="0.25">
      <c r="B317" t="s">
        <v>83</v>
      </c>
      <c r="E317" t="str">
        <f t="shared" si="10"/>
        <v>0x13B</v>
      </c>
      <c r="F317">
        <v>30</v>
      </c>
      <c r="G317">
        <v>0</v>
      </c>
      <c r="H317" t="s">
        <v>629</v>
      </c>
      <c r="K317" t="str">
        <f>WeaponNames__2[[#This Row],[Name]]&amp;","</f>
        <v>IT_WEA_ID_0x13B_,</v>
      </c>
      <c r="L317" t="str">
        <f>_xlfn.UNICHAR(34)&amp;VLOOKUP(G317,Prefix[],2)&amp;IF(G317&gt;19,"",IF(NOT(G317=0),J317&amp;REPT("_",16-LEN(VLOOKUP(G317,Prefix[],2)&amp;J317)),E317&amp;REPT("_",16-LEN(VLOOKUP(G317,Prefix[],2)&amp;E317))))&amp;_xlfn.UNICHAR(34)&amp;": "&amp;_xlfn.UNICHAR(34)&amp;H317&amp;_xlfn.UNICHAR(34)</f>
        <v>"IT_WEA_ID_0x13B_": "Unused"</v>
      </c>
    </row>
    <row r="318" spans="2:12" x14ac:dyDescent="0.25">
      <c r="B318" t="s">
        <v>83</v>
      </c>
      <c r="E318" t="str">
        <f t="shared" si="10"/>
        <v>0x13C</v>
      </c>
      <c r="F318">
        <v>31</v>
      </c>
      <c r="G318">
        <v>0</v>
      </c>
      <c r="H318" t="s">
        <v>629</v>
      </c>
      <c r="K318" t="str">
        <f>WeaponNames__2[[#This Row],[Name]]&amp;","</f>
        <v>IT_WEA_ID_0x13C_,</v>
      </c>
      <c r="L318" t="str">
        <f>_xlfn.UNICHAR(34)&amp;VLOOKUP(G318,Prefix[],2)&amp;IF(G318&gt;19,"",IF(NOT(G318=0),J318&amp;REPT("_",16-LEN(VLOOKUP(G318,Prefix[],2)&amp;J318)),E318&amp;REPT("_",16-LEN(VLOOKUP(G318,Prefix[],2)&amp;E318))))&amp;_xlfn.UNICHAR(34)&amp;": "&amp;_xlfn.UNICHAR(34)&amp;H318&amp;_xlfn.UNICHAR(34)</f>
        <v>"IT_WEA_ID_0x13C_": "Unused"</v>
      </c>
    </row>
    <row r="319" spans="2:12" x14ac:dyDescent="0.25">
      <c r="B319" t="s">
        <v>83</v>
      </c>
      <c r="E319" t="str">
        <f t="shared" si="10"/>
        <v>0x13D</v>
      </c>
      <c r="F319">
        <v>32</v>
      </c>
      <c r="G319">
        <v>0</v>
      </c>
      <c r="H319" t="s">
        <v>629</v>
      </c>
      <c r="K319" t="str">
        <f>WeaponNames__2[[#This Row],[Name]]&amp;","</f>
        <v>IT_WEA_ID_0x13D_,</v>
      </c>
      <c r="L319" t="str">
        <f>_xlfn.UNICHAR(34)&amp;VLOOKUP(G319,Prefix[],2)&amp;IF(G319&gt;19,"",IF(NOT(G319=0),J319&amp;REPT("_",16-LEN(VLOOKUP(G319,Prefix[],2)&amp;J319)),E319&amp;REPT("_",16-LEN(VLOOKUP(G319,Prefix[],2)&amp;E319))))&amp;_xlfn.UNICHAR(34)&amp;": "&amp;_xlfn.UNICHAR(34)&amp;H319&amp;_xlfn.UNICHAR(34)</f>
        <v>"IT_WEA_ID_0x13D_": "Unused"</v>
      </c>
    </row>
    <row r="320" spans="2:12" x14ac:dyDescent="0.25">
      <c r="B320" t="s">
        <v>83</v>
      </c>
      <c r="E320" t="str">
        <f t="shared" si="10"/>
        <v>0x13E</v>
      </c>
      <c r="F320">
        <v>33</v>
      </c>
      <c r="G320">
        <v>0</v>
      </c>
      <c r="H320" t="s">
        <v>629</v>
      </c>
      <c r="K320" t="str">
        <f>WeaponNames__2[[#This Row],[Name]]&amp;","</f>
        <v>IT_WEA_ID_0x13E_,</v>
      </c>
      <c r="L320" t="str">
        <f>_xlfn.UNICHAR(34)&amp;VLOOKUP(G320,Prefix[],2)&amp;IF(G320&gt;19,"",IF(NOT(G320=0),J320&amp;REPT("_",16-LEN(VLOOKUP(G320,Prefix[],2)&amp;J320)),E320&amp;REPT("_",16-LEN(VLOOKUP(G320,Prefix[],2)&amp;E320))))&amp;_xlfn.UNICHAR(34)&amp;": "&amp;_xlfn.UNICHAR(34)&amp;H320&amp;_xlfn.UNICHAR(34)</f>
        <v>"IT_WEA_ID_0x13E_": "Unused"</v>
      </c>
    </row>
    <row r="321" spans="2:12" x14ac:dyDescent="0.25">
      <c r="B321" t="s">
        <v>83</v>
      </c>
      <c r="E321" t="str">
        <f t="shared" si="10"/>
        <v>0x13F</v>
      </c>
      <c r="F321">
        <v>34</v>
      </c>
      <c r="G321">
        <v>0</v>
      </c>
      <c r="H321" t="s">
        <v>629</v>
      </c>
      <c r="K321" t="str">
        <f>WeaponNames__2[[#This Row],[Name]]&amp;","</f>
        <v>IT_WEA_ID_0x13F_,</v>
      </c>
      <c r="L321" t="str">
        <f>_xlfn.UNICHAR(34)&amp;VLOOKUP(G321,Prefix[],2)&amp;IF(G321&gt;19,"",IF(NOT(G321=0),J321&amp;REPT("_",16-LEN(VLOOKUP(G321,Prefix[],2)&amp;J321)),E321&amp;REPT("_",16-LEN(VLOOKUP(G321,Prefix[],2)&amp;E321))))&amp;_xlfn.UNICHAR(34)&amp;": "&amp;_xlfn.UNICHAR(34)&amp;H321&amp;_xlfn.UNICHAR(34)</f>
        <v>"IT_WEA_ID_0x13F_": "Unused"</v>
      </c>
    </row>
    <row r="322" spans="2:12" x14ac:dyDescent="0.25">
      <c r="B322" t="s">
        <v>83</v>
      </c>
      <c r="E322" t="str">
        <f t="shared" si="10"/>
        <v>0x140</v>
      </c>
      <c r="F322">
        <v>35</v>
      </c>
      <c r="G322">
        <v>0</v>
      </c>
      <c r="H322" t="s">
        <v>629</v>
      </c>
      <c r="K322" t="str">
        <f>WeaponNames__2[[#This Row],[Name]]&amp;","</f>
        <v>IT_WEA_ID_0x140_,</v>
      </c>
      <c r="L322" t="str">
        <f>_xlfn.UNICHAR(34)&amp;VLOOKUP(G322,Prefix[],2)&amp;IF(G322&gt;19,"",IF(NOT(G322=0),J322&amp;REPT("_",16-LEN(VLOOKUP(G322,Prefix[],2)&amp;J322)),E322&amp;REPT("_",16-LEN(VLOOKUP(G322,Prefix[],2)&amp;E322))))&amp;_xlfn.UNICHAR(34)&amp;": "&amp;_xlfn.UNICHAR(34)&amp;H322&amp;_xlfn.UNICHAR(34)</f>
        <v>"IT_WEA_ID_0x140_": "Unused"</v>
      </c>
    </row>
    <row r="323" spans="2:12" x14ac:dyDescent="0.25">
      <c r="B323" t="s">
        <v>83</v>
      </c>
      <c r="E323" t="str">
        <f t="shared" si="10"/>
        <v>0x141</v>
      </c>
      <c r="F323">
        <v>1</v>
      </c>
      <c r="G323">
        <v>0</v>
      </c>
      <c r="H323" t="s">
        <v>629</v>
      </c>
      <c r="K323" t="str">
        <f>WeaponNames__2[[#This Row],[Name]]&amp;","</f>
        <v>IT_WEA_ID_0x141_,</v>
      </c>
      <c r="L323" t="str">
        <f>_xlfn.UNICHAR(34)&amp;VLOOKUP(G323,Prefix[],2)&amp;IF(G323&gt;19,"",IF(NOT(G323=0),J323&amp;REPT("_",16-LEN(VLOOKUP(G323,Prefix[],2)&amp;J323)),E323&amp;REPT("_",16-LEN(VLOOKUP(G323,Prefix[],2)&amp;E323))))&amp;_xlfn.UNICHAR(34)&amp;": "&amp;_xlfn.UNICHAR(34)&amp;H323&amp;_xlfn.UNICHAR(34)</f>
        <v>"IT_WEA_ID_0x141_": "Unused"</v>
      </c>
    </row>
    <row r="324" spans="2:12" x14ac:dyDescent="0.25">
      <c r="B324" t="s">
        <v>83</v>
      </c>
      <c r="E324" t="str">
        <f t="shared" ref="E324:E387" si="11">"0x"&amp;DEC2HEX(ROW(H324)-2,3)</f>
        <v>0x142</v>
      </c>
      <c r="F324">
        <v>2</v>
      </c>
      <c r="G324">
        <v>0</v>
      </c>
      <c r="H324" t="s">
        <v>629</v>
      </c>
      <c r="K324" t="str">
        <f>WeaponNames__2[[#This Row],[Name]]&amp;","</f>
        <v>IT_WEA_ID_0x142_,</v>
      </c>
      <c r="L324" t="str">
        <f>_xlfn.UNICHAR(34)&amp;VLOOKUP(G324,Prefix[],2)&amp;IF(G324&gt;19,"",IF(NOT(G324=0),J324&amp;REPT("_",16-LEN(VLOOKUP(G324,Prefix[],2)&amp;J324)),E324&amp;REPT("_",16-LEN(VLOOKUP(G324,Prefix[],2)&amp;E324))))&amp;_xlfn.UNICHAR(34)&amp;": "&amp;_xlfn.UNICHAR(34)&amp;H324&amp;_xlfn.UNICHAR(34)</f>
        <v>"IT_WEA_ID_0x142_": "Unused"</v>
      </c>
    </row>
    <row r="325" spans="2:12" x14ac:dyDescent="0.25">
      <c r="B325" t="s">
        <v>83</v>
      </c>
      <c r="E325" t="str">
        <f t="shared" si="11"/>
        <v>0x143</v>
      </c>
      <c r="F325">
        <v>3</v>
      </c>
      <c r="G325">
        <v>0</v>
      </c>
      <c r="H325" t="s">
        <v>629</v>
      </c>
      <c r="K325" t="str">
        <f>WeaponNames__2[[#This Row],[Name]]&amp;","</f>
        <v>IT_WEA_ID_0x143_,</v>
      </c>
      <c r="L325" t="str">
        <f>_xlfn.UNICHAR(34)&amp;VLOOKUP(G325,Prefix[],2)&amp;IF(G325&gt;19,"",IF(NOT(G325=0),J325&amp;REPT("_",16-LEN(VLOOKUP(G325,Prefix[],2)&amp;J325)),E325&amp;REPT("_",16-LEN(VLOOKUP(G325,Prefix[],2)&amp;E325))))&amp;_xlfn.UNICHAR(34)&amp;": "&amp;_xlfn.UNICHAR(34)&amp;H325&amp;_xlfn.UNICHAR(34)</f>
        <v>"IT_WEA_ID_0x143_": "Unused"</v>
      </c>
    </row>
    <row r="326" spans="2:12" x14ac:dyDescent="0.25">
      <c r="B326" t="s">
        <v>83</v>
      </c>
      <c r="E326" t="str">
        <f t="shared" si="11"/>
        <v>0x144</v>
      </c>
      <c r="F326">
        <v>4</v>
      </c>
      <c r="G326">
        <v>0</v>
      </c>
      <c r="H326" t="s">
        <v>629</v>
      </c>
      <c r="K326" t="str">
        <f>WeaponNames__2[[#This Row],[Name]]&amp;","</f>
        <v>IT_WEA_ID_0x144_,</v>
      </c>
      <c r="L326" t="str">
        <f>_xlfn.UNICHAR(34)&amp;VLOOKUP(G326,Prefix[],2)&amp;IF(G326&gt;19,"",IF(NOT(G326=0),J326&amp;REPT("_",16-LEN(VLOOKUP(G326,Prefix[],2)&amp;J326)),E326&amp;REPT("_",16-LEN(VLOOKUP(G326,Prefix[],2)&amp;E326))))&amp;_xlfn.UNICHAR(34)&amp;": "&amp;_xlfn.UNICHAR(34)&amp;H326&amp;_xlfn.UNICHAR(34)</f>
        <v>"IT_WEA_ID_0x144_": "Unused"</v>
      </c>
    </row>
    <row r="327" spans="2:12" x14ac:dyDescent="0.25">
      <c r="B327" t="s">
        <v>83</v>
      </c>
      <c r="E327" t="str">
        <f t="shared" si="11"/>
        <v>0x145</v>
      </c>
      <c r="F327">
        <v>5</v>
      </c>
      <c r="G327">
        <v>0</v>
      </c>
      <c r="H327" t="s">
        <v>629</v>
      </c>
      <c r="K327" t="str">
        <f>WeaponNames__2[[#This Row],[Name]]&amp;","</f>
        <v>IT_WEA_ID_0x145_,</v>
      </c>
      <c r="L327" t="str">
        <f>_xlfn.UNICHAR(34)&amp;VLOOKUP(G327,Prefix[],2)&amp;IF(G327&gt;19,"",IF(NOT(G327=0),J327&amp;REPT("_",16-LEN(VLOOKUP(G327,Prefix[],2)&amp;J327)),E327&amp;REPT("_",16-LEN(VLOOKUP(G327,Prefix[],2)&amp;E327))))&amp;_xlfn.UNICHAR(34)&amp;": "&amp;_xlfn.UNICHAR(34)&amp;H327&amp;_xlfn.UNICHAR(34)</f>
        <v>"IT_WEA_ID_0x145_": "Unused"</v>
      </c>
    </row>
    <row r="328" spans="2:12" x14ac:dyDescent="0.25">
      <c r="B328" t="s">
        <v>83</v>
      </c>
      <c r="E328" t="str">
        <f t="shared" si="11"/>
        <v>0x146</v>
      </c>
      <c r="F328">
        <v>6</v>
      </c>
      <c r="G328">
        <v>0</v>
      </c>
      <c r="H328" t="s">
        <v>629</v>
      </c>
      <c r="K328" t="str">
        <f>WeaponNames__2[[#This Row],[Name]]&amp;","</f>
        <v>IT_WEA_ID_0x146_,</v>
      </c>
      <c r="L328" t="str">
        <f>_xlfn.UNICHAR(34)&amp;VLOOKUP(G328,Prefix[],2)&amp;IF(G328&gt;19,"",IF(NOT(G328=0),J328&amp;REPT("_",16-LEN(VLOOKUP(G328,Prefix[],2)&amp;J328)),E328&amp;REPT("_",16-LEN(VLOOKUP(G328,Prefix[],2)&amp;E328))))&amp;_xlfn.UNICHAR(34)&amp;": "&amp;_xlfn.UNICHAR(34)&amp;H328&amp;_xlfn.UNICHAR(34)</f>
        <v>"IT_WEA_ID_0x146_": "Unused"</v>
      </c>
    </row>
    <row r="329" spans="2:12" x14ac:dyDescent="0.25">
      <c r="B329" t="s">
        <v>83</v>
      </c>
      <c r="E329" t="str">
        <f t="shared" si="11"/>
        <v>0x147</v>
      </c>
      <c r="F329">
        <v>7</v>
      </c>
      <c r="G329">
        <v>0</v>
      </c>
      <c r="H329" t="s">
        <v>629</v>
      </c>
      <c r="K329" t="str">
        <f>WeaponNames__2[[#This Row],[Name]]&amp;","</f>
        <v>IT_WEA_ID_0x147_,</v>
      </c>
      <c r="L329" t="str">
        <f>_xlfn.UNICHAR(34)&amp;VLOOKUP(G329,Prefix[],2)&amp;IF(G329&gt;19,"",IF(NOT(G329=0),J329&amp;REPT("_",16-LEN(VLOOKUP(G329,Prefix[],2)&amp;J329)),E329&amp;REPT("_",16-LEN(VLOOKUP(G329,Prefix[],2)&amp;E329))))&amp;_xlfn.UNICHAR(34)&amp;": "&amp;_xlfn.UNICHAR(34)&amp;H329&amp;_xlfn.UNICHAR(34)</f>
        <v>"IT_WEA_ID_0x147_": "Unused"</v>
      </c>
    </row>
    <row r="330" spans="2:12" x14ac:dyDescent="0.25">
      <c r="B330" t="s">
        <v>83</v>
      </c>
      <c r="E330" t="str">
        <f t="shared" si="11"/>
        <v>0x148</v>
      </c>
      <c r="F330">
        <v>8</v>
      </c>
      <c r="G330">
        <v>0</v>
      </c>
      <c r="H330" t="s">
        <v>629</v>
      </c>
      <c r="K330" t="str">
        <f>WeaponNames__2[[#This Row],[Name]]&amp;","</f>
        <v>IT_WEA_ID_0x148_,</v>
      </c>
      <c r="L330" t="str">
        <f>_xlfn.UNICHAR(34)&amp;VLOOKUP(G330,Prefix[],2)&amp;IF(G330&gt;19,"",IF(NOT(G330=0),J330&amp;REPT("_",16-LEN(VLOOKUP(G330,Prefix[],2)&amp;J330)),E330&amp;REPT("_",16-LEN(VLOOKUP(G330,Prefix[],2)&amp;E330))))&amp;_xlfn.UNICHAR(34)&amp;": "&amp;_xlfn.UNICHAR(34)&amp;H330&amp;_xlfn.UNICHAR(34)</f>
        <v>"IT_WEA_ID_0x148_": "Unused"</v>
      </c>
    </row>
    <row r="331" spans="2:12" x14ac:dyDescent="0.25">
      <c r="B331" t="s">
        <v>83</v>
      </c>
      <c r="E331" t="str">
        <f t="shared" si="11"/>
        <v>0x149</v>
      </c>
      <c r="F331">
        <v>9</v>
      </c>
      <c r="G331">
        <v>0</v>
      </c>
      <c r="H331" t="s">
        <v>629</v>
      </c>
      <c r="K331" t="str">
        <f>WeaponNames__2[[#This Row],[Name]]&amp;","</f>
        <v>IT_WEA_ID_0x149_,</v>
      </c>
      <c r="L331" t="str">
        <f>_xlfn.UNICHAR(34)&amp;VLOOKUP(G331,Prefix[],2)&amp;IF(G331&gt;19,"",IF(NOT(G331=0),J331&amp;REPT("_",16-LEN(VLOOKUP(G331,Prefix[],2)&amp;J331)),E331&amp;REPT("_",16-LEN(VLOOKUP(G331,Prefix[],2)&amp;E331))))&amp;_xlfn.UNICHAR(34)&amp;": "&amp;_xlfn.UNICHAR(34)&amp;H331&amp;_xlfn.UNICHAR(34)</f>
        <v>"IT_WEA_ID_0x149_": "Unused"</v>
      </c>
    </row>
    <row r="332" spans="2:12" x14ac:dyDescent="0.25">
      <c r="B332" t="s">
        <v>83</v>
      </c>
      <c r="E332" t="str">
        <f t="shared" si="11"/>
        <v>0x14A</v>
      </c>
      <c r="F332">
        <v>10</v>
      </c>
      <c r="G332">
        <v>0</v>
      </c>
      <c r="H332" t="s">
        <v>629</v>
      </c>
      <c r="K332" t="str">
        <f>WeaponNames__2[[#This Row],[Name]]&amp;","</f>
        <v>IT_WEA_ID_0x14A_,</v>
      </c>
      <c r="L332" t="str">
        <f>_xlfn.UNICHAR(34)&amp;VLOOKUP(G332,Prefix[],2)&amp;IF(G332&gt;19,"",IF(NOT(G332=0),J332&amp;REPT("_",16-LEN(VLOOKUP(G332,Prefix[],2)&amp;J332)),E332&amp;REPT("_",16-LEN(VLOOKUP(G332,Prefix[],2)&amp;E332))))&amp;_xlfn.UNICHAR(34)&amp;": "&amp;_xlfn.UNICHAR(34)&amp;H332&amp;_xlfn.UNICHAR(34)</f>
        <v>"IT_WEA_ID_0x14A_": "Unused"</v>
      </c>
    </row>
    <row r="333" spans="2:12" x14ac:dyDescent="0.25">
      <c r="B333" t="s">
        <v>83</v>
      </c>
      <c r="E333" t="str">
        <f t="shared" si="11"/>
        <v>0x14B</v>
      </c>
      <c r="F333">
        <v>11</v>
      </c>
      <c r="G333">
        <v>0</v>
      </c>
      <c r="H333" t="s">
        <v>629</v>
      </c>
      <c r="K333" t="str">
        <f>WeaponNames__2[[#This Row],[Name]]&amp;","</f>
        <v>IT_WEA_ID_0x14B_,</v>
      </c>
      <c r="L333" t="str">
        <f>_xlfn.UNICHAR(34)&amp;VLOOKUP(G333,Prefix[],2)&amp;IF(G333&gt;19,"",IF(NOT(G333=0),J333&amp;REPT("_",16-LEN(VLOOKUP(G333,Prefix[],2)&amp;J333)),E333&amp;REPT("_",16-LEN(VLOOKUP(G333,Prefix[],2)&amp;E333))))&amp;_xlfn.UNICHAR(34)&amp;": "&amp;_xlfn.UNICHAR(34)&amp;H333&amp;_xlfn.UNICHAR(34)</f>
        <v>"IT_WEA_ID_0x14B_": "Unused"</v>
      </c>
    </row>
    <row r="334" spans="2:12" x14ac:dyDescent="0.25">
      <c r="B334" t="s">
        <v>83</v>
      </c>
      <c r="E334" t="str">
        <f t="shared" si="11"/>
        <v>0x14C</v>
      </c>
      <c r="F334">
        <v>12</v>
      </c>
      <c r="G334">
        <v>0</v>
      </c>
      <c r="H334" t="s">
        <v>629</v>
      </c>
      <c r="K334" t="str">
        <f>WeaponNames__2[[#This Row],[Name]]&amp;","</f>
        <v>IT_WEA_ID_0x14C_,</v>
      </c>
      <c r="L334" t="str">
        <f>_xlfn.UNICHAR(34)&amp;VLOOKUP(G334,Prefix[],2)&amp;IF(G334&gt;19,"",IF(NOT(G334=0),J334&amp;REPT("_",16-LEN(VLOOKUP(G334,Prefix[],2)&amp;J334)),E334&amp;REPT("_",16-LEN(VLOOKUP(G334,Prefix[],2)&amp;E334))))&amp;_xlfn.UNICHAR(34)&amp;": "&amp;_xlfn.UNICHAR(34)&amp;H334&amp;_xlfn.UNICHAR(34)</f>
        <v>"IT_WEA_ID_0x14C_": "Unused"</v>
      </c>
    </row>
    <row r="335" spans="2:12" x14ac:dyDescent="0.25">
      <c r="B335" t="s">
        <v>83</v>
      </c>
      <c r="E335" t="str">
        <f t="shared" si="11"/>
        <v>0x14D</v>
      </c>
      <c r="F335">
        <v>13</v>
      </c>
      <c r="G335">
        <v>0</v>
      </c>
      <c r="H335" t="s">
        <v>629</v>
      </c>
      <c r="K335" t="str">
        <f>WeaponNames__2[[#This Row],[Name]]&amp;","</f>
        <v>IT_WEA_ID_0x14D_,</v>
      </c>
      <c r="L335" t="str">
        <f>_xlfn.UNICHAR(34)&amp;VLOOKUP(G335,Prefix[],2)&amp;IF(G335&gt;19,"",IF(NOT(G335=0),J335&amp;REPT("_",16-LEN(VLOOKUP(G335,Prefix[],2)&amp;J335)),E335&amp;REPT("_",16-LEN(VLOOKUP(G335,Prefix[],2)&amp;E335))))&amp;_xlfn.UNICHAR(34)&amp;": "&amp;_xlfn.UNICHAR(34)&amp;H335&amp;_xlfn.UNICHAR(34)</f>
        <v>"IT_WEA_ID_0x14D_": "Unused"</v>
      </c>
    </row>
    <row r="336" spans="2:12" x14ac:dyDescent="0.25">
      <c r="B336" t="s">
        <v>83</v>
      </c>
      <c r="E336" t="str">
        <f t="shared" si="11"/>
        <v>0x14E</v>
      </c>
      <c r="F336">
        <v>14</v>
      </c>
      <c r="G336">
        <v>0</v>
      </c>
      <c r="H336" t="s">
        <v>629</v>
      </c>
      <c r="K336" t="str">
        <f>WeaponNames__2[[#This Row],[Name]]&amp;","</f>
        <v>IT_WEA_ID_0x14E_,</v>
      </c>
      <c r="L336" t="str">
        <f>_xlfn.UNICHAR(34)&amp;VLOOKUP(G336,Prefix[],2)&amp;IF(G336&gt;19,"",IF(NOT(G336=0),J336&amp;REPT("_",16-LEN(VLOOKUP(G336,Prefix[],2)&amp;J336)),E336&amp;REPT("_",16-LEN(VLOOKUP(G336,Prefix[],2)&amp;E336))))&amp;_xlfn.UNICHAR(34)&amp;": "&amp;_xlfn.UNICHAR(34)&amp;H336&amp;_xlfn.UNICHAR(34)</f>
        <v>"IT_WEA_ID_0x14E_": "Unused"</v>
      </c>
    </row>
    <row r="337" spans="2:12" x14ac:dyDescent="0.25">
      <c r="B337" t="s">
        <v>83</v>
      </c>
      <c r="E337" t="str">
        <f t="shared" si="11"/>
        <v>0x14F</v>
      </c>
      <c r="F337">
        <v>15</v>
      </c>
      <c r="G337">
        <v>0</v>
      </c>
      <c r="H337" t="s">
        <v>629</v>
      </c>
      <c r="K337" t="str">
        <f>WeaponNames__2[[#This Row],[Name]]&amp;","</f>
        <v>IT_WEA_ID_0x14F_,</v>
      </c>
      <c r="L337" t="str">
        <f>_xlfn.UNICHAR(34)&amp;VLOOKUP(G337,Prefix[],2)&amp;IF(G337&gt;19,"",IF(NOT(G337=0),J337&amp;REPT("_",16-LEN(VLOOKUP(G337,Prefix[],2)&amp;J337)),E337&amp;REPT("_",16-LEN(VLOOKUP(G337,Prefix[],2)&amp;E337))))&amp;_xlfn.UNICHAR(34)&amp;": "&amp;_xlfn.UNICHAR(34)&amp;H337&amp;_xlfn.UNICHAR(34)</f>
        <v>"IT_WEA_ID_0x14F_": "Unused"</v>
      </c>
    </row>
    <row r="338" spans="2:12" x14ac:dyDescent="0.25">
      <c r="B338" t="s">
        <v>83</v>
      </c>
      <c r="E338" t="str">
        <f t="shared" si="11"/>
        <v>0x150</v>
      </c>
      <c r="F338">
        <v>16</v>
      </c>
      <c r="G338">
        <v>0</v>
      </c>
      <c r="H338" t="s">
        <v>629</v>
      </c>
      <c r="K338" t="str">
        <f>WeaponNames__2[[#This Row],[Name]]&amp;","</f>
        <v>IT_WEA_ID_0x150_,</v>
      </c>
      <c r="L338" t="str">
        <f>_xlfn.UNICHAR(34)&amp;VLOOKUP(G338,Prefix[],2)&amp;IF(G338&gt;19,"",IF(NOT(G338=0),J338&amp;REPT("_",16-LEN(VLOOKUP(G338,Prefix[],2)&amp;J338)),E338&amp;REPT("_",16-LEN(VLOOKUP(G338,Prefix[],2)&amp;E338))))&amp;_xlfn.UNICHAR(34)&amp;": "&amp;_xlfn.UNICHAR(34)&amp;H338&amp;_xlfn.UNICHAR(34)</f>
        <v>"IT_WEA_ID_0x150_": "Unused"</v>
      </c>
    </row>
    <row r="339" spans="2:12" x14ac:dyDescent="0.25">
      <c r="B339" t="s">
        <v>83</v>
      </c>
      <c r="E339" t="str">
        <f t="shared" si="11"/>
        <v>0x151</v>
      </c>
      <c r="F339">
        <v>17</v>
      </c>
      <c r="G339">
        <v>0</v>
      </c>
      <c r="H339" t="s">
        <v>629</v>
      </c>
      <c r="K339" t="str">
        <f>WeaponNames__2[[#This Row],[Name]]&amp;","</f>
        <v>IT_WEA_ID_0x151_,</v>
      </c>
      <c r="L339" t="str">
        <f>_xlfn.UNICHAR(34)&amp;VLOOKUP(G339,Prefix[],2)&amp;IF(G339&gt;19,"",IF(NOT(G339=0),J339&amp;REPT("_",16-LEN(VLOOKUP(G339,Prefix[],2)&amp;J339)),E339&amp;REPT("_",16-LEN(VLOOKUP(G339,Prefix[],2)&amp;E339))))&amp;_xlfn.UNICHAR(34)&amp;": "&amp;_xlfn.UNICHAR(34)&amp;H339&amp;_xlfn.UNICHAR(34)</f>
        <v>"IT_WEA_ID_0x151_": "Unused"</v>
      </c>
    </row>
    <row r="340" spans="2:12" x14ac:dyDescent="0.25">
      <c r="B340" t="s">
        <v>83</v>
      </c>
      <c r="E340" t="str">
        <f t="shared" si="11"/>
        <v>0x152</v>
      </c>
      <c r="F340">
        <v>18</v>
      </c>
      <c r="G340">
        <v>0</v>
      </c>
      <c r="H340" t="s">
        <v>629</v>
      </c>
      <c r="K340" t="str">
        <f>WeaponNames__2[[#This Row],[Name]]&amp;","</f>
        <v>IT_WEA_ID_0x152_,</v>
      </c>
      <c r="L340" t="str">
        <f>_xlfn.UNICHAR(34)&amp;VLOOKUP(G340,Prefix[],2)&amp;IF(G340&gt;19,"",IF(NOT(G340=0),J340&amp;REPT("_",16-LEN(VLOOKUP(G340,Prefix[],2)&amp;J340)),E340&amp;REPT("_",16-LEN(VLOOKUP(G340,Prefix[],2)&amp;E340))))&amp;_xlfn.UNICHAR(34)&amp;": "&amp;_xlfn.UNICHAR(34)&amp;H340&amp;_xlfn.UNICHAR(34)</f>
        <v>"IT_WEA_ID_0x152_": "Unused"</v>
      </c>
    </row>
    <row r="341" spans="2:12" x14ac:dyDescent="0.25">
      <c r="B341" t="s">
        <v>83</v>
      </c>
      <c r="E341" t="str">
        <f t="shared" si="11"/>
        <v>0x153</v>
      </c>
      <c r="F341">
        <v>19</v>
      </c>
      <c r="G341">
        <v>0</v>
      </c>
      <c r="H341" t="s">
        <v>629</v>
      </c>
      <c r="K341" t="str">
        <f>WeaponNames__2[[#This Row],[Name]]&amp;","</f>
        <v>IT_WEA_ID_0x153_,</v>
      </c>
      <c r="L341" t="str">
        <f>_xlfn.UNICHAR(34)&amp;VLOOKUP(G341,Prefix[],2)&amp;IF(G341&gt;19,"",IF(NOT(G341=0),J341&amp;REPT("_",16-LEN(VLOOKUP(G341,Prefix[],2)&amp;J341)),E341&amp;REPT("_",16-LEN(VLOOKUP(G341,Prefix[],2)&amp;E341))))&amp;_xlfn.UNICHAR(34)&amp;": "&amp;_xlfn.UNICHAR(34)&amp;H341&amp;_xlfn.UNICHAR(34)</f>
        <v>"IT_WEA_ID_0x153_": "Unused"</v>
      </c>
    </row>
    <row r="342" spans="2:12" x14ac:dyDescent="0.25">
      <c r="B342" t="s">
        <v>83</v>
      </c>
      <c r="E342" t="str">
        <f t="shared" si="11"/>
        <v>0x154</v>
      </c>
      <c r="F342">
        <v>20</v>
      </c>
      <c r="G342">
        <v>0</v>
      </c>
      <c r="H342" t="s">
        <v>629</v>
      </c>
      <c r="K342" t="str">
        <f>WeaponNames__2[[#This Row],[Name]]&amp;","</f>
        <v>IT_WEA_ID_0x154_,</v>
      </c>
      <c r="L342" t="str">
        <f>_xlfn.UNICHAR(34)&amp;VLOOKUP(G342,Prefix[],2)&amp;IF(G342&gt;19,"",IF(NOT(G342=0),J342&amp;REPT("_",16-LEN(VLOOKUP(G342,Prefix[],2)&amp;J342)),E342&amp;REPT("_",16-LEN(VLOOKUP(G342,Prefix[],2)&amp;E342))))&amp;_xlfn.UNICHAR(34)&amp;": "&amp;_xlfn.UNICHAR(34)&amp;H342&amp;_xlfn.UNICHAR(34)</f>
        <v>"IT_WEA_ID_0x154_": "Unused"</v>
      </c>
    </row>
    <row r="343" spans="2:12" x14ac:dyDescent="0.25">
      <c r="B343" t="s">
        <v>83</v>
      </c>
      <c r="E343" t="str">
        <f t="shared" si="11"/>
        <v>0x155</v>
      </c>
      <c r="F343">
        <v>21</v>
      </c>
      <c r="G343">
        <v>0</v>
      </c>
      <c r="H343" t="s">
        <v>629</v>
      </c>
      <c r="K343" t="str">
        <f>WeaponNames__2[[#This Row],[Name]]&amp;","</f>
        <v>IT_WEA_ID_0x155_,</v>
      </c>
      <c r="L343" t="str">
        <f>_xlfn.UNICHAR(34)&amp;VLOOKUP(G343,Prefix[],2)&amp;IF(G343&gt;19,"",IF(NOT(G343=0),J343&amp;REPT("_",16-LEN(VLOOKUP(G343,Prefix[],2)&amp;J343)),E343&amp;REPT("_",16-LEN(VLOOKUP(G343,Prefix[],2)&amp;E343))))&amp;_xlfn.UNICHAR(34)&amp;": "&amp;_xlfn.UNICHAR(34)&amp;H343&amp;_xlfn.UNICHAR(34)</f>
        <v>"IT_WEA_ID_0x155_": "Unused"</v>
      </c>
    </row>
    <row r="344" spans="2:12" x14ac:dyDescent="0.25">
      <c r="B344" t="s">
        <v>83</v>
      </c>
      <c r="E344" t="str">
        <f t="shared" si="11"/>
        <v>0x156</v>
      </c>
      <c r="F344">
        <v>22</v>
      </c>
      <c r="G344">
        <v>0</v>
      </c>
      <c r="H344" t="s">
        <v>629</v>
      </c>
      <c r="K344" t="str">
        <f>WeaponNames__2[[#This Row],[Name]]&amp;","</f>
        <v>IT_WEA_ID_0x156_,</v>
      </c>
      <c r="L344" t="str">
        <f>_xlfn.UNICHAR(34)&amp;VLOOKUP(G344,Prefix[],2)&amp;IF(G344&gt;19,"",IF(NOT(G344=0),J344&amp;REPT("_",16-LEN(VLOOKUP(G344,Prefix[],2)&amp;J344)),E344&amp;REPT("_",16-LEN(VLOOKUP(G344,Prefix[],2)&amp;E344))))&amp;_xlfn.UNICHAR(34)&amp;": "&amp;_xlfn.UNICHAR(34)&amp;H344&amp;_xlfn.UNICHAR(34)</f>
        <v>"IT_WEA_ID_0x156_": "Unused"</v>
      </c>
    </row>
    <row r="345" spans="2:12" x14ac:dyDescent="0.25">
      <c r="B345" t="s">
        <v>83</v>
      </c>
      <c r="E345" t="str">
        <f t="shared" si="11"/>
        <v>0x157</v>
      </c>
      <c r="F345">
        <v>23</v>
      </c>
      <c r="G345">
        <v>0</v>
      </c>
      <c r="H345" t="s">
        <v>629</v>
      </c>
      <c r="K345" t="str">
        <f>WeaponNames__2[[#This Row],[Name]]&amp;","</f>
        <v>IT_WEA_ID_0x157_,</v>
      </c>
      <c r="L345" t="str">
        <f>_xlfn.UNICHAR(34)&amp;VLOOKUP(G345,Prefix[],2)&amp;IF(G345&gt;19,"",IF(NOT(G345=0),J345&amp;REPT("_",16-LEN(VLOOKUP(G345,Prefix[],2)&amp;J345)),E345&amp;REPT("_",16-LEN(VLOOKUP(G345,Prefix[],2)&amp;E345))))&amp;_xlfn.UNICHAR(34)&amp;": "&amp;_xlfn.UNICHAR(34)&amp;H345&amp;_xlfn.UNICHAR(34)</f>
        <v>"IT_WEA_ID_0x157_": "Unused"</v>
      </c>
    </row>
    <row r="346" spans="2:12" x14ac:dyDescent="0.25">
      <c r="B346" t="s">
        <v>83</v>
      </c>
      <c r="E346" t="str">
        <f t="shared" si="11"/>
        <v>0x158</v>
      </c>
      <c r="F346">
        <v>24</v>
      </c>
      <c r="G346">
        <v>0</v>
      </c>
      <c r="H346" t="s">
        <v>629</v>
      </c>
      <c r="K346" t="str">
        <f>WeaponNames__2[[#This Row],[Name]]&amp;","</f>
        <v>IT_WEA_ID_0x158_,</v>
      </c>
      <c r="L346" t="str">
        <f>_xlfn.UNICHAR(34)&amp;VLOOKUP(G346,Prefix[],2)&amp;IF(G346&gt;19,"",IF(NOT(G346=0),J346&amp;REPT("_",16-LEN(VLOOKUP(G346,Prefix[],2)&amp;J346)),E346&amp;REPT("_",16-LEN(VLOOKUP(G346,Prefix[],2)&amp;E346))))&amp;_xlfn.UNICHAR(34)&amp;": "&amp;_xlfn.UNICHAR(34)&amp;H346&amp;_xlfn.UNICHAR(34)</f>
        <v>"IT_WEA_ID_0x158_": "Unused"</v>
      </c>
    </row>
    <row r="347" spans="2:12" x14ac:dyDescent="0.25">
      <c r="B347" t="s">
        <v>83</v>
      </c>
      <c r="E347" t="str">
        <f t="shared" si="11"/>
        <v>0x159</v>
      </c>
      <c r="F347">
        <v>25</v>
      </c>
      <c r="G347">
        <v>0</v>
      </c>
      <c r="H347" t="s">
        <v>629</v>
      </c>
      <c r="K347" t="str">
        <f>WeaponNames__2[[#This Row],[Name]]&amp;","</f>
        <v>IT_WEA_ID_0x159_,</v>
      </c>
      <c r="L347" t="str">
        <f>_xlfn.UNICHAR(34)&amp;VLOOKUP(G347,Prefix[],2)&amp;IF(G347&gt;19,"",IF(NOT(G347=0),J347&amp;REPT("_",16-LEN(VLOOKUP(G347,Prefix[],2)&amp;J347)),E347&amp;REPT("_",16-LEN(VLOOKUP(G347,Prefix[],2)&amp;E347))))&amp;_xlfn.UNICHAR(34)&amp;": "&amp;_xlfn.UNICHAR(34)&amp;H347&amp;_xlfn.UNICHAR(34)</f>
        <v>"IT_WEA_ID_0x159_": "Unused"</v>
      </c>
    </row>
    <row r="348" spans="2:12" x14ac:dyDescent="0.25">
      <c r="B348" t="s">
        <v>83</v>
      </c>
      <c r="E348" t="str">
        <f t="shared" si="11"/>
        <v>0x15A</v>
      </c>
      <c r="F348">
        <v>26</v>
      </c>
      <c r="G348">
        <v>0</v>
      </c>
      <c r="H348" t="s">
        <v>629</v>
      </c>
      <c r="K348" t="str">
        <f>WeaponNames__2[[#This Row],[Name]]&amp;","</f>
        <v>IT_WEA_ID_0x15A_,</v>
      </c>
      <c r="L348" t="str">
        <f>_xlfn.UNICHAR(34)&amp;VLOOKUP(G348,Prefix[],2)&amp;IF(G348&gt;19,"",IF(NOT(G348=0),J348&amp;REPT("_",16-LEN(VLOOKUP(G348,Prefix[],2)&amp;J348)),E348&amp;REPT("_",16-LEN(VLOOKUP(G348,Prefix[],2)&amp;E348))))&amp;_xlfn.UNICHAR(34)&amp;": "&amp;_xlfn.UNICHAR(34)&amp;H348&amp;_xlfn.UNICHAR(34)</f>
        <v>"IT_WEA_ID_0x15A_": "Unused"</v>
      </c>
    </row>
    <row r="349" spans="2:12" x14ac:dyDescent="0.25">
      <c r="B349" t="s">
        <v>83</v>
      </c>
      <c r="E349" t="str">
        <f t="shared" si="11"/>
        <v>0x15B</v>
      </c>
      <c r="F349">
        <v>27</v>
      </c>
      <c r="G349">
        <v>0</v>
      </c>
      <c r="H349" t="s">
        <v>629</v>
      </c>
      <c r="K349" t="str">
        <f>WeaponNames__2[[#This Row],[Name]]&amp;","</f>
        <v>IT_WEA_ID_0x15B_,</v>
      </c>
      <c r="L349" t="str">
        <f>_xlfn.UNICHAR(34)&amp;VLOOKUP(G349,Prefix[],2)&amp;IF(G349&gt;19,"",IF(NOT(G349=0),J349&amp;REPT("_",16-LEN(VLOOKUP(G349,Prefix[],2)&amp;J349)),E349&amp;REPT("_",16-LEN(VLOOKUP(G349,Prefix[],2)&amp;E349))))&amp;_xlfn.UNICHAR(34)&amp;": "&amp;_xlfn.UNICHAR(34)&amp;H349&amp;_xlfn.UNICHAR(34)</f>
        <v>"IT_WEA_ID_0x15B_": "Unused"</v>
      </c>
    </row>
    <row r="350" spans="2:12" x14ac:dyDescent="0.25">
      <c r="B350" t="s">
        <v>83</v>
      </c>
      <c r="E350" t="str">
        <f t="shared" si="11"/>
        <v>0x15C</v>
      </c>
      <c r="F350">
        <v>28</v>
      </c>
      <c r="G350">
        <v>0</v>
      </c>
      <c r="H350" t="s">
        <v>629</v>
      </c>
      <c r="K350" t="str">
        <f>WeaponNames__2[[#This Row],[Name]]&amp;","</f>
        <v>IT_WEA_ID_0x15C_,</v>
      </c>
      <c r="L350" t="str">
        <f>_xlfn.UNICHAR(34)&amp;VLOOKUP(G350,Prefix[],2)&amp;IF(G350&gt;19,"",IF(NOT(G350=0),J350&amp;REPT("_",16-LEN(VLOOKUP(G350,Prefix[],2)&amp;J350)),E350&amp;REPT("_",16-LEN(VLOOKUP(G350,Prefix[],2)&amp;E350))))&amp;_xlfn.UNICHAR(34)&amp;": "&amp;_xlfn.UNICHAR(34)&amp;H350&amp;_xlfn.UNICHAR(34)</f>
        <v>"IT_WEA_ID_0x15C_": "Unused"</v>
      </c>
    </row>
    <row r="351" spans="2:12" x14ac:dyDescent="0.25">
      <c r="B351" t="s">
        <v>83</v>
      </c>
      <c r="E351" t="str">
        <f t="shared" si="11"/>
        <v>0x15D</v>
      </c>
      <c r="F351">
        <v>29</v>
      </c>
      <c r="G351">
        <v>0</v>
      </c>
      <c r="H351" t="s">
        <v>629</v>
      </c>
      <c r="K351" t="str">
        <f>WeaponNames__2[[#This Row],[Name]]&amp;","</f>
        <v>IT_WEA_ID_0x15D_,</v>
      </c>
      <c r="L351" t="str">
        <f>_xlfn.UNICHAR(34)&amp;VLOOKUP(G351,Prefix[],2)&amp;IF(G351&gt;19,"",IF(NOT(G351=0),J351&amp;REPT("_",16-LEN(VLOOKUP(G351,Prefix[],2)&amp;J351)),E351&amp;REPT("_",16-LEN(VLOOKUP(G351,Prefix[],2)&amp;E351))))&amp;_xlfn.UNICHAR(34)&amp;": "&amp;_xlfn.UNICHAR(34)&amp;H351&amp;_xlfn.UNICHAR(34)</f>
        <v>"IT_WEA_ID_0x15D_": "Unused"</v>
      </c>
    </row>
    <row r="352" spans="2:12" x14ac:dyDescent="0.25">
      <c r="B352" t="s">
        <v>83</v>
      </c>
      <c r="E352" t="str">
        <f t="shared" si="11"/>
        <v>0x15E</v>
      </c>
      <c r="F352">
        <v>30</v>
      </c>
      <c r="G352">
        <v>0</v>
      </c>
      <c r="H352" t="s">
        <v>629</v>
      </c>
      <c r="K352" t="str">
        <f>WeaponNames__2[[#This Row],[Name]]&amp;","</f>
        <v>IT_WEA_ID_0x15E_,</v>
      </c>
      <c r="L352" t="str">
        <f>_xlfn.UNICHAR(34)&amp;VLOOKUP(G352,Prefix[],2)&amp;IF(G352&gt;19,"",IF(NOT(G352=0),J352&amp;REPT("_",16-LEN(VLOOKUP(G352,Prefix[],2)&amp;J352)),E352&amp;REPT("_",16-LEN(VLOOKUP(G352,Prefix[],2)&amp;E352))))&amp;_xlfn.UNICHAR(34)&amp;": "&amp;_xlfn.UNICHAR(34)&amp;H352&amp;_xlfn.UNICHAR(34)</f>
        <v>"IT_WEA_ID_0x15E_": "Unused"</v>
      </c>
    </row>
    <row r="353" spans="2:12" x14ac:dyDescent="0.25">
      <c r="B353" t="s">
        <v>83</v>
      </c>
      <c r="E353" t="str">
        <f t="shared" si="11"/>
        <v>0x15F</v>
      </c>
      <c r="F353">
        <v>31</v>
      </c>
      <c r="G353">
        <v>0</v>
      </c>
      <c r="H353" t="s">
        <v>629</v>
      </c>
      <c r="K353" t="str">
        <f>WeaponNames__2[[#This Row],[Name]]&amp;","</f>
        <v>IT_WEA_ID_0x15F_,</v>
      </c>
      <c r="L353" t="str">
        <f>_xlfn.UNICHAR(34)&amp;VLOOKUP(G353,Prefix[],2)&amp;IF(G353&gt;19,"",IF(NOT(G353=0),J353&amp;REPT("_",16-LEN(VLOOKUP(G353,Prefix[],2)&amp;J353)),E353&amp;REPT("_",16-LEN(VLOOKUP(G353,Prefix[],2)&amp;E353))))&amp;_xlfn.UNICHAR(34)&amp;": "&amp;_xlfn.UNICHAR(34)&amp;H353&amp;_xlfn.UNICHAR(34)</f>
        <v>"IT_WEA_ID_0x15F_": "Unused"</v>
      </c>
    </row>
    <row r="354" spans="2:12" x14ac:dyDescent="0.25">
      <c r="B354" t="s">
        <v>83</v>
      </c>
      <c r="E354" t="str">
        <f t="shared" si="11"/>
        <v>0x160</v>
      </c>
      <c r="F354">
        <v>32</v>
      </c>
      <c r="G354">
        <v>0</v>
      </c>
      <c r="H354" t="s">
        <v>629</v>
      </c>
      <c r="K354" t="str">
        <f>WeaponNames__2[[#This Row],[Name]]&amp;","</f>
        <v>IT_WEA_ID_0x160_,</v>
      </c>
      <c r="L354" t="str">
        <f>_xlfn.UNICHAR(34)&amp;VLOOKUP(G354,Prefix[],2)&amp;IF(G354&gt;19,"",IF(NOT(G354=0),J354&amp;REPT("_",16-LEN(VLOOKUP(G354,Prefix[],2)&amp;J354)),E354&amp;REPT("_",16-LEN(VLOOKUP(G354,Prefix[],2)&amp;E354))))&amp;_xlfn.UNICHAR(34)&amp;": "&amp;_xlfn.UNICHAR(34)&amp;H354&amp;_xlfn.UNICHAR(34)</f>
        <v>"IT_WEA_ID_0x160_": "Unused"</v>
      </c>
    </row>
    <row r="355" spans="2:12" x14ac:dyDescent="0.25">
      <c r="B355" t="s">
        <v>83</v>
      </c>
      <c r="E355" t="str">
        <f t="shared" si="11"/>
        <v>0x161</v>
      </c>
      <c r="F355">
        <v>33</v>
      </c>
      <c r="G355">
        <v>0</v>
      </c>
      <c r="H355" t="s">
        <v>629</v>
      </c>
      <c r="K355" t="str">
        <f>WeaponNames__2[[#This Row],[Name]]&amp;","</f>
        <v>IT_WEA_ID_0x161_,</v>
      </c>
      <c r="L355" t="str">
        <f>_xlfn.UNICHAR(34)&amp;VLOOKUP(G355,Prefix[],2)&amp;IF(G355&gt;19,"",IF(NOT(G355=0),J355&amp;REPT("_",16-LEN(VLOOKUP(G355,Prefix[],2)&amp;J355)),E355&amp;REPT("_",16-LEN(VLOOKUP(G355,Prefix[],2)&amp;E355))))&amp;_xlfn.UNICHAR(34)&amp;": "&amp;_xlfn.UNICHAR(34)&amp;H355&amp;_xlfn.UNICHAR(34)</f>
        <v>"IT_WEA_ID_0x161_": "Unused"</v>
      </c>
    </row>
    <row r="356" spans="2:12" x14ac:dyDescent="0.25">
      <c r="B356" t="s">
        <v>83</v>
      </c>
      <c r="E356" t="str">
        <f t="shared" si="11"/>
        <v>0x162</v>
      </c>
      <c r="F356">
        <v>34</v>
      </c>
      <c r="G356">
        <v>0</v>
      </c>
      <c r="H356" t="s">
        <v>629</v>
      </c>
      <c r="K356" t="str">
        <f>WeaponNames__2[[#This Row],[Name]]&amp;","</f>
        <v>IT_WEA_ID_0x162_,</v>
      </c>
      <c r="L356" t="str">
        <f>_xlfn.UNICHAR(34)&amp;VLOOKUP(G356,Prefix[],2)&amp;IF(G356&gt;19,"",IF(NOT(G356=0),J356&amp;REPT("_",16-LEN(VLOOKUP(G356,Prefix[],2)&amp;J356)),E356&amp;REPT("_",16-LEN(VLOOKUP(G356,Prefix[],2)&amp;E356))))&amp;_xlfn.UNICHAR(34)&amp;": "&amp;_xlfn.UNICHAR(34)&amp;H356&amp;_xlfn.UNICHAR(34)</f>
        <v>"IT_WEA_ID_0x162_": "Unused"</v>
      </c>
    </row>
    <row r="357" spans="2:12" x14ac:dyDescent="0.25">
      <c r="B357" t="s">
        <v>83</v>
      </c>
      <c r="E357" t="str">
        <f t="shared" si="11"/>
        <v>0x163</v>
      </c>
      <c r="F357">
        <v>35</v>
      </c>
      <c r="G357">
        <v>0</v>
      </c>
      <c r="H357" t="s">
        <v>629</v>
      </c>
      <c r="K357" t="str">
        <f>WeaponNames__2[[#This Row],[Name]]&amp;","</f>
        <v>IT_WEA_ID_0x163_,</v>
      </c>
      <c r="L357" t="str">
        <f>_xlfn.UNICHAR(34)&amp;VLOOKUP(G357,Prefix[],2)&amp;IF(G357&gt;19,"",IF(NOT(G357=0),J357&amp;REPT("_",16-LEN(VLOOKUP(G357,Prefix[],2)&amp;J357)),E357&amp;REPT("_",16-LEN(VLOOKUP(G357,Prefix[],2)&amp;E357))))&amp;_xlfn.UNICHAR(34)&amp;": "&amp;_xlfn.UNICHAR(34)&amp;H357&amp;_xlfn.UNICHAR(34)</f>
        <v>"IT_WEA_ID_0x163_": "Unused"</v>
      </c>
    </row>
    <row r="358" spans="2:12" x14ac:dyDescent="0.25">
      <c r="B358" t="s">
        <v>83</v>
      </c>
      <c r="E358" t="str">
        <f t="shared" si="11"/>
        <v>0x164</v>
      </c>
      <c r="F358">
        <v>1</v>
      </c>
      <c r="G358">
        <v>0</v>
      </c>
      <c r="H358" t="s">
        <v>629</v>
      </c>
      <c r="K358" t="str">
        <f>WeaponNames__2[[#This Row],[Name]]&amp;","</f>
        <v>IT_WEA_ID_0x164_,</v>
      </c>
      <c r="L358" t="str">
        <f>_xlfn.UNICHAR(34)&amp;VLOOKUP(G358,Prefix[],2)&amp;IF(G358&gt;19,"",IF(NOT(G358=0),J358&amp;REPT("_",16-LEN(VLOOKUP(G358,Prefix[],2)&amp;J358)),E358&amp;REPT("_",16-LEN(VLOOKUP(G358,Prefix[],2)&amp;E358))))&amp;_xlfn.UNICHAR(34)&amp;": "&amp;_xlfn.UNICHAR(34)&amp;H358&amp;_xlfn.UNICHAR(34)</f>
        <v>"IT_WEA_ID_0x164_": "Unused"</v>
      </c>
    </row>
    <row r="359" spans="2:12" x14ac:dyDescent="0.25">
      <c r="B359" t="s">
        <v>83</v>
      </c>
      <c r="E359" t="str">
        <f t="shared" si="11"/>
        <v>0x165</v>
      </c>
      <c r="F359">
        <v>2</v>
      </c>
      <c r="G359">
        <v>0</v>
      </c>
      <c r="H359" t="s">
        <v>629</v>
      </c>
      <c r="K359" t="str">
        <f>WeaponNames__2[[#This Row],[Name]]&amp;","</f>
        <v>IT_WEA_ID_0x165_,</v>
      </c>
      <c r="L359" t="str">
        <f>_xlfn.UNICHAR(34)&amp;VLOOKUP(G359,Prefix[],2)&amp;IF(G359&gt;19,"",IF(NOT(G359=0),J359&amp;REPT("_",16-LEN(VLOOKUP(G359,Prefix[],2)&amp;J359)),E359&amp;REPT("_",16-LEN(VLOOKUP(G359,Prefix[],2)&amp;E359))))&amp;_xlfn.UNICHAR(34)&amp;": "&amp;_xlfn.UNICHAR(34)&amp;H359&amp;_xlfn.UNICHAR(34)</f>
        <v>"IT_WEA_ID_0x165_": "Unused"</v>
      </c>
    </row>
    <row r="360" spans="2:12" x14ac:dyDescent="0.25">
      <c r="B360" t="s">
        <v>83</v>
      </c>
      <c r="E360" t="str">
        <f t="shared" si="11"/>
        <v>0x166</v>
      </c>
      <c r="F360">
        <v>3</v>
      </c>
      <c r="G360">
        <v>0</v>
      </c>
      <c r="H360" t="s">
        <v>629</v>
      </c>
      <c r="K360" t="str">
        <f>WeaponNames__2[[#This Row],[Name]]&amp;","</f>
        <v>IT_WEA_ID_0x166_,</v>
      </c>
      <c r="L360" t="str">
        <f>_xlfn.UNICHAR(34)&amp;VLOOKUP(G360,Prefix[],2)&amp;IF(G360&gt;19,"",IF(NOT(G360=0),J360&amp;REPT("_",16-LEN(VLOOKUP(G360,Prefix[],2)&amp;J360)),E360&amp;REPT("_",16-LEN(VLOOKUP(G360,Prefix[],2)&amp;E360))))&amp;_xlfn.UNICHAR(34)&amp;": "&amp;_xlfn.UNICHAR(34)&amp;H360&amp;_xlfn.UNICHAR(34)</f>
        <v>"IT_WEA_ID_0x166_": "Unused"</v>
      </c>
    </row>
    <row r="361" spans="2:12" x14ac:dyDescent="0.25">
      <c r="B361" t="s">
        <v>83</v>
      </c>
      <c r="E361" t="str">
        <f t="shared" si="11"/>
        <v>0x167</v>
      </c>
      <c r="F361">
        <v>4</v>
      </c>
      <c r="G361">
        <v>0</v>
      </c>
      <c r="H361" t="s">
        <v>629</v>
      </c>
      <c r="K361" t="str">
        <f>WeaponNames__2[[#This Row],[Name]]&amp;","</f>
        <v>IT_WEA_ID_0x167_,</v>
      </c>
      <c r="L361" t="str">
        <f>_xlfn.UNICHAR(34)&amp;VLOOKUP(G361,Prefix[],2)&amp;IF(G361&gt;19,"",IF(NOT(G361=0),J361&amp;REPT("_",16-LEN(VLOOKUP(G361,Prefix[],2)&amp;J361)),E361&amp;REPT("_",16-LEN(VLOOKUP(G361,Prefix[],2)&amp;E361))))&amp;_xlfn.UNICHAR(34)&amp;": "&amp;_xlfn.UNICHAR(34)&amp;H361&amp;_xlfn.UNICHAR(34)</f>
        <v>"IT_WEA_ID_0x167_": "Unused"</v>
      </c>
    </row>
    <row r="362" spans="2:12" x14ac:dyDescent="0.25">
      <c r="B362" t="s">
        <v>83</v>
      </c>
      <c r="E362" t="str">
        <f t="shared" si="11"/>
        <v>0x168</v>
      </c>
      <c r="F362">
        <v>5</v>
      </c>
      <c r="G362">
        <v>0</v>
      </c>
      <c r="H362" t="s">
        <v>629</v>
      </c>
      <c r="K362" t="str">
        <f>WeaponNames__2[[#This Row],[Name]]&amp;","</f>
        <v>IT_WEA_ID_0x168_,</v>
      </c>
      <c r="L362" t="str">
        <f>_xlfn.UNICHAR(34)&amp;VLOOKUP(G362,Prefix[],2)&amp;IF(G362&gt;19,"",IF(NOT(G362=0),J362&amp;REPT("_",16-LEN(VLOOKUP(G362,Prefix[],2)&amp;J362)),E362&amp;REPT("_",16-LEN(VLOOKUP(G362,Prefix[],2)&amp;E362))))&amp;_xlfn.UNICHAR(34)&amp;": "&amp;_xlfn.UNICHAR(34)&amp;H362&amp;_xlfn.UNICHAR(34)</f>
        <v>"IT_WEA_ID_0x168_": "Unused"</v>
      </c>
    </row>
    <row r="363" spans="2:12" x14ac:dyDescent="0.25">
      <c r="B363" t="s">
        <v>83</v>
      </c>
      <c r="E363" t="str">
        <f t="shared" si="11"/>
        <v>0x169</v>
      </c>
      <c r="F363">
        <v>6</v>
      </c>
      <c r="G363">
        <v>0</v>
      </c>
      <c r="H363" t="s">
        <v>629</v>
      </c>
      <c r="K363" t="str">
        <f>WeaponNames__2[[#This Row],[Name]]&amp;","</f>
        <v>IT_WEA_ID_0x169_,</v>
      </c>
      <c r="L363" t="str">
        <f>_xlfn.UNICHAR(34)&amp;VLOOKUP(G363,Prefix[],2)&amp;IF(G363&gt;19,"",IF(NOT(G363=0),J363&amp;REPT("_",16-LEN(VLOOKUP(G363,Prefix[],2)&amp;J363)),E363&amp;REPT("_",16-LEN(VLOOKUP(G363,Prefix[],2)&amp;E363))))&amp;_xlfn.UNICHAR(34)&amp;": "&amp;_xlfn.UNICHAR(34)&amp;H363&amp;_xlfn.UNICHAR(34)</f>
        <v>"IT_WEA_ID_0x169_": "Unused"</v>
      </c>
    </row>
    <row r="364" spans="2:12" x14ac:dyDescent="0.25">
      <c r="B364" t="s">
        <v>83</v>
      </c>
      <c r="E364" t="str">
        <f t="shared" si="11"/>
        <v>0x16A</v>
      </c>
      <c r="F364">
        <v>7</v>
      </c>
      <c r="G364">
        <v>0</v>
      </c>
      <c r="H364" t="s">
        <v>629</v>
      </c>
      <c r="K364" t="str">
        <f>WeaponNames__2[[#This Row],[Name]]&amp;","</f>
        <v>IT_WEA_ID_0x16A_,</v>
      </c>
      <c r="L364" t="str">
        <f>_xlfn.UNICHAR(34)&amp;VLOOKUP(G364,Prefix[],2)&amp;IF(G364&gt;19,"",IF(NOT(G364=0),J364&amp;REPT("_",16-LEN(VLOOKUP(G364,Prefix[],2)&amp;J364)),E364&amp;REPT("_",16-LEN(VLOOKUP(G364,Prefix[],2)&amp;E364))))&amp;_xlfn.UNICHAR(34)&amp;": "&amp;_xlfn.UNICHAR(34)&amp;H364&amp;_xlfn.UNICHAR(34)</f>
        <v>"IT_WEA_ID_0x16A_": "Unused"</v>
      </c>
    </row>
    <row r="365" spans="2:12" x14ac:dyDescent="0.25">
      <c r="B365" t="s">
        <v>83</v>
      </c>
      <c r="E365" t="str">
        <f t="shared" si="11"/>
        <v>0x16B</v>
      </c>
      <c r="F365">
        <v>8</v>
      </c>
      <c r="G365">
        <v>0</v>
      </c>
      <c r="H365" t="s">
        <v>629</v>
      </c>
      <c r="K365" t="str">
        <f>WeaponNames__2[[#This Row],[Name]]&amp;","</f>
        <v>IT_WEA_ID_0x16B_,</v>
      </c>
      <c r="L365" t="str">
        <f>_xlfn.UNICHAR(34)&amp;VLOOKUP(G365,Prefix[],2)&amp;IF(G365&gt;19,"",IF(NOT(G365=0),J365&amp;REPT("_",16-LEN(VLOOKUP(G365,Prefix[],2)&amp;J365)),E365&amp;REPT("_",16-LEN(VLOOKUP(G365,Prefix[],2)&amp;E365))))&amp;_xlfn.UNICHAR(34)&amp;": "&amp;_xlfn.UNICHAR(34)&amp;H365&amp;_xlfn.UNICHAR(34)</f>
        <v>"IT_WEA_ID_0x16B_": "Unused"</v>
      </c>
    </row>
    <row r="366" spans="2:12" x14ac:dyDescent="0.25">
      <c r="B366" t="s">
        <v>83</v>
      </c>
      <c r="E366" t="str">
        <f t="shared" si="11"/>
        <v>0x16C</v>
      </c>
      <c r="F366">
        <v>9</v>
      </c>
      <c r="G366">
        <v>0</v>
      </c>
      <c r="H366" t="s">
        <v>629</v>
      </c>
      <c r="K366" t="str">
        <f>WeaponNames__2[[#This Row],[Name]]&amp;","</f>
        <v>IT_WEA_ID_0x16C_,</v>
      </c>
      <c r="L366" t="str">
        <f>_xlfn.UNICHAR(34)&amp;VLOOKUP(G366,Prefix[],2)&amp;IF(G366&gt;19,"",IF(NOT(G366=0),J366&amp;REPT("_",16-LEN(VLOOKUP(G366,Prefix[],2)&amp;J366)),E366&amp;REPT("_",16-LEN(VLOOKUP(G366,Prefix[],2)&amp;E366))))&amp;_xlfn.UNICHAR(34)&amp;": "&amp;_xlfn.UNICHAR(34)&amp;H366&amp;_xlfn.UNICHAR(34)</f>
        <v>"IT_WEA_ID_0x16C_": "Unused"</v>
      </c>
    </row>
    <row r="367" spans="2:12" x14ac:dyDescent="0.25">
      <c r="B367" t="s">
        <v>83</v>
      </c>
      <c r="E367" t="str">
        <f t="shared" si="11"/>
        <v>0x16D</v>
      </c>
      <c r="F367">
        <v>10</v>
      </c>
      <c r="G367">
        <v>0</v>
      </c>
      <c r="H367" t="s">
        <v>629</v>
      </c>
      <c r="K367" t="str">
        <f>WeaponNames__2[[#This Row],[Name]]&amp;","</f>
        <v>IT_WEA_ID_0x16D_,</v>
      </c>
      <c r="L367" t="str">
        <f>_xlfn.UNICHAR(34)&amp;VLOOKUP(G367,Prefix[],2)&amp;IF(G367&gt;19,"",IF(NOT(G367=0),J367&amp;REPT("_",16-LEN(VLOOKUP(G367,Prefix[],2)&amp;J367)),E367&amp;REPT("_",16-LEN(VLOOKUP(G367,Prefix[],2)&amp;E367))))&amp;_xlfn.UNICHAR(34)&amp;": "&amp;_xlfn.UNICHAR(34)&amp;H367&amp;_xlfn.UNICHAR(34)</f>
        <v>"IT_WEA_ID_0x16D_": "Unused"</v>
      </c>
    </row>
    <row r="368" spans="2:12" x14ac:dyDescent="0.25">
      <c r="B368" t="s">
        <v>83</v>
      </c>
      <c r="E368" t="str">
        <f t="shared" si="11"/>
        <v>0x16E</v>
      </c>
      <c r="F368">
        <v>11</v>
      </c>
      <c r="G368">
        <v>0</v>
      </c>
      <c r="H368" t="s">
        <v>629</v>
      </c>
      <c r="K368" t="str">
        <f>WeaponNames__2[[#This Row],[Name]]&amp;","</f>
        <v>IT_WEA_ID_0x16E_,</v>
      </c>
      <c r="L368" t="str">
        <f>_xlfn.UNICHAR(34)&amp;VLOOKUP(G368,Prefix[],2)&amp;IF(G368&gt;19,"",IF(NOT(G368=0),J368&amp;REPT("_",16-LEN(VLOOKUP(G368,Prefix[],2)&amp;J368)),E368&amp;REPT("_",16-LEN(VLOOKUP(G368,Prefix[],2)&amp;E368))))&amp;_xlfn.UNICHAR(34)&amp;": "&amp;_xlfn.UNICHAR(34)&amp;H368&amp;_xlfn.UNICHAR(34)</f>
        <v>"IT_WEA_ID_0x16E_": "Unused"</v>
      </c>
    </row>
    <row r="369" spans="2:12" x14ac:dyDescent="0.25">
      <c r="B369" t="s">
        <v>83</v>
      </c>
      <c r="E369" t="str">
        <f t="shared" si="11"/>
        <v>0x16F</v>
      </c>
      <c r="F369">
        <v>12</v>
      </c>
      <c r="G369">
        <v>0</v>
      </c>
      <c r="H369" t="s">
        <v>629</v>
      </c>
      <c r="K369" t="str">
        <f>WeaponNames__2[[#This Row],[Name]]&amp;","</f>
        <v>IT_WEA_ID_0x16F_,</v>
      </c>
      <c r="L369" t="str">
        <f>_xlfn.UNICHAR(34)&amp;VLOOKUP(G369,Prefix[],2)&amp;IF(G369&gt;19,"",IF(NOT(G369=0),J369&amp;REPT("_",16-LEN(VLOOKUP(G369,Prefix[],2)&amp;J369)),E369&amp;REPT("_",16-LEN(VLOOKUP(G369,Prefix[],2)&amp;E369))))&amp;_xlfn.UNICHAR(34)&amp;": "&amp;_xlfn.UNICHAR(34)&amp;H369&amp;_xlfn.UNICHAR(34)</f>
        <v>"IT_WEA_ID_0x16F_": "Unused"</v>
      </c>
    </row>
    <row r="370" spans="2:12" x14ac:dyDescent="0.25">
      <c r="B370" t="s">
        <v>83</v>
      </c>
      <c r="E370" t="str">
        <f t="shared" si="11"/>
        <v>0x170</v>
      </c>
      <c r="F370">
        <v>13</v>
      </c>
      <c r="G370">
        <v>0</v>
      </c>
      <c r="H370" t="s">
        <v>629</v>
      </c>
      <c r="K370" t="str">
        <f>WeaponNames__2[[#This Row],[Name]]&amp;","</f>
        <v>IT_WEA_ID_0x170_,</v>
      </c>
      <c r="L370" t="str">
        <f>_xlfn.UNICHAR(34)&amp;VLOOKUP(G370,Prefix[],2)&amp;IF(G370&gt;19,"",IF(NOT(G370=0),J370&amp;REPT("_",16-LEN(VLOOKUP(G370,Prefix[],2)&amp;J370)),E370&amp;REPT("_",16-LEN(VLOOKUP(G370,Prefix[],2)&amp;E370))))&amp;_xlfn.UNICHAR(34)&amp;": "&amp;_xlfn.UNICHAR(34)&amp;H370&amp;_xlfn.UNICHAR(34)</f>
        <v>"IT_WEA_ID_0x170_": "Unused"</v>
      </c>
    </row>
    <row r="371" spans="2:12" x14ac:dyDescent="0.25">
      <c r="B371" t="s">
        <v>83</v>
      </c>
      <c r="E371" t="str">
        <f t="shared" si="11"/>
        <v>0x171</v>
      </c>
      <c r="F371">
        <v>14</v>
      </c>
      <c r="G371">
        <v>0</v>
      </c>
      <c r="H371" t="s">
        <v>629</v>
      </c>
      <c r="K371" t="str">
        <f>WeaponNames__2[[#This Row],[Name]]&amp;","</f>
        <v>IT_WEA_ID_0x171_,</v>
      </c>
      <c r="L371" t="str">
        <f>_xlfn.UNICHAR(34)&amp;VLOOKUP(G371,Prefix[],2)&amp;IF(G371&gt;19,"",IF(NOT(G371=0),J371&amp;REPT("_",16-LEN(VLOOKUP(G371,Prefix[],2)&amp;J371)),E371&amp;REPT("_",16-LEN(VLOOKUP(G371,Prefix[],2)&amp;E371))))&amp;_xlfn.UNICHAR(34)&amp;": "&amp;_xlfn.UNICHAR(34)&amp;H371&amp;_xlfn.UNICHAR(34)</f>
        <v>"IT_WEA_ID_0x171_": "Unused"</v>
      </c>
    </row>
    <row r="372" spans="2:12" x14ac:dyDescent="0.25">
      <c r="B372" t="s">
        <v>83</v>
      </c>
      <c r="E372" t="str">
        <f t="shared" si="11"/>
        <v>0x172</v>
      </c>
      <c r="F372">
        <v>15</v>
      </c>
      <c r="G372">
        <v>0</v>
      </c>
      <c r="H372" t="s">
        <v>629</v>
      </c>
      <c r="K372" t="str">
        <f>WeaponNames__2[[#This Row],[Name]]&amp;","</f>
        <v>IT_WEA_ID_0x172_,</v>
      </c>
      <c r="L372" t="str">
        <f>_xlfn.UNICHAR(34)&amp;VLOOKUP(G372,Prefix[],2)&amp;IF(G372&gt;19,"",IF(NOT(G372=0),J372&amp;REPT("_",16-LEN(VLOOKUP(G372,Prefix[],2)&amp;J372)),E372&amp;REPT("_",16-LEN(VLOOKUP(G372,Prefix[],2)&amp;E372))))&amp;_xlfn.UNICHAR(34)&amp;": "&amp;_xlfn.UNICHAR(34)&amp;H372&amp;_xlfn.UNICHAR(34)</f>
        <v>"IT_WEA_ID_0x172_": "Unused"</v>
      </c>
    </row>
    <row r="373" spans="2:12" x14ac:dyDescent="0.25">
      <c r="B373" t="s">
        <v>83</v>
      </c>
      <c r="E373" t="str">
        <f t="shared" si="11"/>
        <v>0x173</v>
      </c>
      <c r="F373">
        <v>16</v>
      </c>
      <c r="G373">
        <v>0</v>
      </c>
      <c r="H373" t="s">
        <v>629</v>
      </c>
      <c r="K373" t="str">
        <f>WeaponNames__2[[#This Row],[Name]]&amp;","</f>
        <v>IT_WEA_ID_0x173_,</v>
      </c>
      <c r="L373" t="str">
        <f>_xlfn.UNICHAR(34)&amp;VLOOKUP(G373,Prefix[],2)&amp;IF(G373&gt;19,"",IF(NOT(G373=0),J373&amp;REPT("_",16-LEN(VLOOKUP(G373,Prefix[],2)&amp;J373)),E373&amp;REPT("_",16-LEN(VLOOKUP(G373,Prefix[],2)&amp;E373))))&amp;_xlfn.UNICHAR(34)&amp;": "&amp;_xlfn.UNICHAR(34)&amp;H373&amp;_xlfn.UNICHAR(34)</f>
        <v>"IT_WEA_ID_0x173_": "Unused"</v>
      </c>
    </row>
    <row r="374" spans="2:12" x14ac:dyDescent="0.25">
      <c r="B374" t="s">
        <v>83</v>
      </c>
      <c r="E374" t="str">
        <f t="shared" si="11"/>
        <v>0x174</v>
      </c>
      <c r="F374">
        <v>17</v>
      </c>
      <c r="G374">
        <v>0</v>
      </c>
      <c r="H374" t="s">
        <v>629</v>
      </c>
      <c r="K374" t="str">
        <f>WeaponNames__2[[#This Row],[Name]]&amp;","</f>
        <v>IT_WEA_ID_0x174_,</v>
      </c>
      <c r="L374" t="str">
        <f>_xlfn.UNICHAR(34)&amp;VLOOKUP(G374,Prefix[],2)&amp;IF(G374&gt;19,"",IF(NOT(G374=0),J374&amp;REPT("_",16-LEN(VLOOKUP(G374,Prefix[],2)&amp;J374)),E374&amp;REPT("_",16-LEN(VLOOKUP(G374,Prefix[],2)&amp;E374))))&amp;_xlfn.UNICHAR(34)&amp;": "&amp;_xlfn.UNICHAR(34)&amp;H374&amp;_xlfn.UNICHAR(34)</f>
        <v>"IT_WEA_ID_0x174_": "Unused"</v>
      </c>
    </row>
    <row r="375" spans="2:12" x14ac:dyDescent="0.25">
      <c r="B375" t="s">
        <v>83</v>
      </c>
      <c r="E375" t="str">
        <f t="shared" si="11"/>
        <v>0x175</v>
      </c>
      <c r="F375">
        <v>18</v>
      </c>
      <c r="G375">
        <v>0</v>
      </c>
      <c r="H375" t="s">
        <v>629</v>
      </c>
      <c r="K375" t="str">
        <f>WeaponNames__2[[#This Row],[Name]]&amp;","</f>
        <v>IT_WEA_ID_0x175_,</v>
      </c>
      <c r="L375" t="str">
        <f>_xlfn.UNICHAR(34)&amp;VLOOKUP(G375,Prefix[],2)&amp;IF(G375&gt;19,"",IF(NOT(G375=0),J375&amp;REPT("_",16-LEN(VLOOKUP(G375,Prefix[],2)&amp;J375)),E375&amp;REPT("_",16-LEN(VLOOKUP(G375,Prefix[],2)&amp;E375))))&amp;_xlfn.UNICHAR(34)&amp;": "&amp;_xlfn.UNICHAR(34)&amp;H375&amp;_xlfn.UNICHAR(34)</f>
        <v>"IT_WEA_ID_0x175_": "Unused"</v>
      </c>
    </row>
    <row r="376" spans="2:12" x14ac:dyDescent="0.25">
      <c r="B376" t="s">
        <v>83</v>
      </c>
      <c r="E376" t="str">
        <f t="shared" si="11"/>
        <v>0x176</v>
      </c>
      <c r="F376">
        <v>19</v>
      </c>
      <c r="G376">
        <v>0</v>
      </c>
      <c r="H376" t="s">
        <v>629</v>
      </c>
      <c r="K376" t="str">
        <f>WeaponNames__2[[#This Row],[Name]]&amp;","</f>
        <v>IT_WEA_ID_0x176_,</v>
      </c>
      <c r="L376" t="str">
        <f>_xlfn.UNICHAR(34)&amp;VLOOKUP(G376,Prefix[],2)&amp;IF(G376&gt;19,"",IF(NOT(G376=0),J376&amp;REPT("_",16-LEN(VLOOKUP(G376,Prefix[],2)&amp;J376)),E376&amp;REPT("_",16-LEN(VLOOKUP(G376,Prefix[],2)&amp;E376))))&amp;_xlfn.UNICHAR(34)&amp;": "&amp;_xlfn.UNICHAR(34)&amp;H376&amp;_xlfn.UNICHAR(34)</f>
        <v>"IT_WEA_ID_0x176_": "Unused"</v>
      </c>
    </row>
    <row r="377" spans="2:12" x14ac:dyDescent="0.25">
      <c r="B377" t="s">
        <v>83</v>
      </c>
      <c r="E377" t="str">
        <f t="shared" si="11"/>
        <v>0x177</v>
      </c>
      <c r="F377">
        <v>20</v>
      </c>
      <c r="G377">
        <v>0</v>
      </c>
      <c r="H377" t="s">
        <v>629</v>
      </c>
      <c r="K377" t="str">
        <f>WeaponNames__2[[#This Row],[Name]]&amp;","</f>
        <v>IT_WEA_ID_0x177_,</v>
      </c>
      <c r="L377" t="str">
        <f>_xlfn.UNICHAR(34)&amp;VLOOKUP(G377,Prefix[],2)&amp;IF(G377&gt;19,"",IF(NOT(G377=0),J377&amp;REPT("_",16-LEN(VLOOKUP(G377,Prefix[],2)&amp;J377)),E377&amp;REPT("_",16-LEN(VLOOKUP(G377,Prefix[],2)&amp;E377))))&amp;_xlfn.UNICHAR(34)&amp;": "&amp;_xlfn.UNICHAR(34)&amp;H377&amp;_xlfn.UNICHAR(34)</f>
        <v>"IT_WEA_ID_0x177_": "Unused"</v>
      </c>
    </row>
    <row r="378" spans="2:12" x14ac:dyDescent="0.25">
      <c r="B378" t="s">
        <v>83</v>
      </c>
      <c r="E378" t="str">
        <f t="shared" si="11"/>
        <v>0x178</v>
      </c>
      <c r="F378">
        <v>21</v>
      </c>
      <c r="G378">
        <v>0</v>
      </c>
      <c r="H378" t="s">
        <v>629</v>
      </c>
      <c r="K378" t="str">
        <f>WeaponNames__2[[#This Row],[Name]]&amp;","</f>
        <v>IT_WEA_ID_0x178_,</v>
      </c>
      <c r="L378" t="str">
        <f>_xlfn.UNICHAR(34)&amp;VLOOKUP(G378,Prefix[],2)&amp;IF(G378&gt;19,"",IF(NOT(G378=0),J378&amp;REPT("_",16-LEN(VLOOKUP(G378,Prefix[],2)&amp;J378)),E378&amp;REPT("_",16-LEN(VLOOKUP(G378,Prefix[],2)&amp;E378))))&amp;_xlfn.UNICHAR(34)&amp;": "&amp;_xlfn.UNICHAR(34)&amp;H378&amp;_xlfn.UNICHAR(34)</f>
        <v>"IT_WEA_ID_0x178_": "Unused"</v>
      </c>
    </row>
    <row r="379" spans="2:12" x14ac:dyDescent="0.25">
      <c r="B379" t="s">
        <v>83</v>
      </c>
      <c r="E379" t="str">
        <f t="shared" si="11"/>
        <v>0x179</v>
      </c>
      <c r="F379">
        <v>22</v>
      </c>
      <c r="G379">
        <v>0</v>
      </c>
      <c r="H379" t="s">
        <v>629</v>
      </c>
      <c r="K379" t="str">
        <f>WeaponNames__2[[#This Row],[Name]]&amp;","</f>
        <v>IT_WEA_ID_0x179_,</v>
      </c>
      <c r="L379" t="str">
        <f>_xlfn.UNICHAR(34)&amp;VLOOKUP(G379,Prefix[],2)&amp;IF(G379&gt;19,"",IF(NOT(G379=0),J379&amp;REPT("_",16-LEN(VLOOKUP(G379,Prefix[],2)&amp;J379)),E379&amp;REPT("_",16-LEN(VLOOKUP(G379,Prefix[],2)&amp;E379))))&amp;_xlfn.UNICHAR(34)&amp;": "&amp;_xlfn.UNICHAR(34)&amp;H379&amp;_xlfn.UNICHAR(34)</f>
        <v>"IT_WEA_ID_0x179_": "Unused"</v>
      </c>
    </row>
    <row r="380" spans="2:12" x14ac:dyDescent="0.25">
      <c r="B380" t="s">
        <v>83</v>
      </c>
      <c r="E380" t="str">
        <f t="shared" si="11"/>
        <v>0x17A</v>
      </c>
      <c r="F380">
        <v>23</v>
      </c>
      <c r="G380">
        <v>0</v>
      </c>
      <c r="H380" t="s">
        <v>629</v>
      </c>
      <c r="K380" t="str">
        <f>WeaponNames__2[[#This Row],[Name]]&amp;","</f>
        <v>IT_WEA_ID_0x17A_,</v>
      </c>
      <c r="L380" t="str">
        <f>_xlfn.UNICHAR(34)&amp;VLOOKUP(G380,Prefix[],2)&amp;IF(G380&gt;19,"",IF(NOT(G380=0),J380&amp;REPT("_",16-LEN(VLOOKUP(G380,Prefix[],2)&amp;J380)),E380&amp;REPT("_",16-LEN(VLOOKUP(G380,Prefix[],2)&amp;E380))))&amp;_xlfn.UNICHAR(34)&amp;": "&amp;_xlfn.UNICHAR(34)&amp;H380&amp;_xlfn.UNICHAR(34)</f>
        <v>"IT_WEA_ID_0x17A_": "Unused"</v>
      </c>
    </row>
    <row r="381" spans="2:12" x14ac:dyDescent="0.25">
      <c r="B381" t="s">
        <v>83</v>
      </c>
      <c r="E381" t="str">
        <f t="shared" si="11"/>
        <v>0x17B</v>
      </c>
      <c r="F381">
        <v>24</v>
      </c>
      <c r="G381">
        <v>0</v>
      </c>
      <c r="H381" t="s">
        <v>629</v>
      </c>
      <c r="K381" t="str">
        <f>WeaponNames__2[[#This Row],[Name]]&amp;","</f>
        <v>IT_WEA_ID_0x17B_,</v>
      </c>
      <c r="L381" t="str">
        <f>_xlfn.UNICHAR(34)&amp;VLOOKUP(G381,Prefix[],2)&amp;IF(G381&gt;19,"",IF(NOT(G381=0),J381&amp;REPT("_",16-LEN(VLOOKUP(G381,Prefix[],2)&amp;J381)),E381&amp;REPT("_",16-LEN(VLOOKUP(G381,Prefix[],2)&amp;E381))))&amp;_xlfn.UNICHAR(34)&amp;": "&amp;_xlfn.UNICHAR(34)&amp;H381&amp;_xlfn.UNICHAR(34)</f>
        <v>"IT_WEA_ID_0x17B_": "Unused"</v>
      </c>
    </row>
    <row r="382" spans="2:12" x14ac:dyDescent="0.25">
      <c r="B382" t="s">
        <v>83</v>
      </c>
      <c r="E382" t="str">
        <f t="shared" si="11"/>
        <v>0x17C</v>
      </c>
      <c r="F382">
        <v>25</v>
      </c>
      <c r="G382">
        <v>0</v>
      </c>
      <c r="H382" t="s">
        <v>629</v>
      </c>
      <c r="K382" t="str">
        <f>WeaponNames__2[[#This Row],[Name]]&amp;","</f>
        <v>IT_WEA_ID_0x17C_,</v>
      </c>
      <c r="L382" t="str">
        <f>_xlfn.UNICHAR(34)&amp;VLOOKUP(G382,Prefix[],2)&amp;IF(G382&gt;19,"",IF(NOT(G382=0),J382&amp;REPT("_",16-LEN(VLOOKUP(G382,Prefix[],2)&amp;J382)),E382&amp;REPT("_",16-LEN(VLOOKUP(G382,Prefix[],2)&amp;E382))))&amp;_xlfn.UNICHAR(34)&amp;": "&amp;_xlfn.UNICHAR(34)&amp;H382&amp;_xlfn.UNICHAR(34)</f>
        <v>"IT_WEA_ID_0x17C_": "Unused"</v>
      </c>
    </row>
    <row r="383" spans="2:12" x14ac:dyDescent="0.25">
      <c r="B383" t="s">
        <v>83</v>
      </c>
      <c r="E383" t="str">
        <f t="shared" si="11"/>
        <v>0x17D</v>
      </c>
      <c r="F383">
        <v>26</v>
      </c>
      <c r="G383">
        <v>0</v>
      </c>
      <c r="H383" t="s">
        <v>629</v>
      </c>
      <c r="K383" t="str">
        <f>WeaponNames__2[[#This Row],[Name]]&amp;","</f>
        <v>IT_WEA_ID_0x17D_,</v>
      </c>
      <c r="L383" t="str">
        <f>_xlfn.UNICHAR(34)&amp;VLOOKUP(G383,Prefix[],2)&amp;IF(G383&gt;19,"",IF(NOT(G383=0),J383&amp;REPT("_",16-LEN(VLOOKUP(G383,Prefix[],2)&amp;J383)),E383&amp;REPT("_",16-LEN(VLOOKUP(G383,Prefix[],2)&amp;E383))))&amp;_xlfn.UNICHAR(34)&amp;": "&amp;_xlfn.UNICHAR(34)&amp;H383&amp;_xlfn.UNICHAR(34)</f>
        <v>"IT_WEA_ID_0x17D_": "Unused"</v>
      </c>
    </row>
    <row r="384" spans="2:12" x14ac:dyDescent="0.25">
      <c r="B384" t="s">
        <v>83</v>
      </c>
      <c r="E384" t="str">
        <f t="shared" si="11"/>
        <v>0x17E</v>
      </c>
      <c r="F384">
        <v>27</v>
      </c>
      <c r="G384">
        <v>0</v>
      </c>
      <c r="H384" t="s">
        <v>629</v>
      </c>
      <c r="K384" t="str">
        <f>WeaponNames__2[[#This Row],[Name]]&amp;","</f>
        <v>IT_WEA_ID_0x17E_,</v>
      </c>
      <c r="L384" t="str">
        <f>_xlfn.UNICHAR(34)&amp;VLOOKUP(G384,Prefix[],2)&amp;IF(G384&gt;19,"",IF(NOT(G384=0),J384&amp;REPT("_",16-LEN(VLOOKUP(G384,Prefix[],2)&amp;J384)),E384&amp;REPT("_",16-LEN(VLOOKUP(G384,Prefix[],2)&amp;E384))))&amp;_xlfn.UNICHAR(34)&amp;": "&amp;_xlfn.UNICHAR(34)&amp;H384&amp;_xlfn.UNICHAR(34)</f>
        <v>"IT_WEA_ID_0x17E_": "Unused"</v>
      </c>
    </row>
    <row r="385" spans="2:12" x14ac:dyDescent="0.25">
      <c r="B385" t="s">
        <v>83</v>
      </c>
      <c r="E385" t="str">
        <f t="shared" si="11"/>
        <v>0x17F</v>
      </c>
      <c r="F385">
        <v>28</v>
      </c>
      <c r="G385">
        <v>0</v>
      </c>
      <c r="H385" t="s">
        <v>629</v>
      </c>
      <c r="K385" t="str">
        <f>WeaponNames__2[[#This Row],[Name]]&amp;","</f>
        <v>IT_WEA_ID_0x17F_,</v>
      </c>
      <c r="L385" t="str">
        <f>_xlfn.UNICHAR(34)&amp;VLOOKUP(G385,Prefix[],2)&amp;IF(G385&gt;19,"",IF(NOT(G385=0),J385&amp;REPT("_",16-LEN(VLOOKUP(G385,Prefix[],2)&amp;J385)),E385&amp;REPT("_",16-LEN(VLOOKUP(G385,Prefix[],2)&amp;E385))))&amp;_xlfn.UNICHAR(34)&amp;": "&amp;_xlfn.UNICHAR(34)&amp;H385&amp;_xlfn.UNICHAR(34)</f>
        <v>"IT_WEA_ID_0x17F_": "Unused"</v>
      </c>
    </row>
    <row r="386" spans="2:12" x14ac:dyDescent="0.25">
      <c r="B386" t="s">
        <v>83</v>
      </c>
      <c r="E386" t="str">
        <f t="shared" si="11"/>
        <v>0x180</v>
      </c>
      <c r="F386">
        <v>29</v>
      </c>
      <c r="G386">
        <v>0</v>
      </c>
      <c r="H386" t="s">
        <v>629</v>
      </c>
      <c r="K386" t="str">
        <f>WeaponNames__2[[#This Row],[Name]]&amp;","</f>
        <v>IT_WEA_ID_0x180_,</v>
      </c>
      <c r="L386" t="str">
        <f>_xlfn.UNICHAR(34)&amp;VLOOKUP(G386,Prefix[],2)&amp;IF(G386&gt;19,"",IF(NOT(G386=0),J386&amp;REPT("_",16-LEN(VLOOKUP(G386,Prefix[],2)&amp;J386)),E386&amp;REPT("_",16-LEN(VLOOKUP(G386,Prefix[],2)&amp;E386))))&amp;_xlfn.UNICHAR(34)&amp;": "&amp;_xlfn.UNICHAR(34)&amp;H386&amp;_xlfn.UNICHAR(34)</f>
        <v>"IT_WEA_ID_0x180_": "Unused"</v>
      </c>
    </row>
    <row r="387" spans="2:12" x14ac:dyDescent="0.25">
      <c r="B387" t="s">
        <v>83</v>
      </c>
      <c r="E387" t="str">
        <f t="shared" si="11"/>
        <v>0x181</v>
      </c>
      <c r="F387">
        <v>30</v>
      </c>
      <c r="G387">
        <v>0</v>
      </c>
      <c r="H387" t="s">
        <v>629</v>
      </c>
      <c r="K387" t="str">
        <f>WeaponNames__2[[#This Row],[Name]]&amp;","</f>
        <v>IT_WEA_ID_0x181_,</v>
      </c>
      <c r="L387" t="str">
        <f>_xlfn.UNICHAR(34)&amp;VLOOKUP(G387,Prefix[],2)&amp;IF(G387&gt;19,"",IF(NOT(G387=0),J387&amp;REPT("_",16-LEN(VLOOKUP(G387,Prefix[],2)&amp;J387)),E387&amp;REPT("_",16-LEN(VLOOKUP(G387,Prefix[],2)&amp;E387))))&amp;_xlfn.UNICHAR(34)&amp;": "&amp;_xlfn.UNICHAR(34)&amp;H387&amp;_xlfn.UNICHAR(34)</f>
        <v>"IT_WEA_ID_0x181_": "Unused"</v>
      </c>
    </row>
    <row r="388" spans="2:12" x14ac:dyDescent="0.25">
      <c r="B388" t="s">
        <v>83</v>
      </c>
      <c r="E388" t="str">
        <f t="shared" ref="E388:E451" si="12">"0x"&amp;DEC2HEX(ROW(H388)-2,3)</f>
        <v>0x182</v>
      </c>
      <c r="F388">
        <v>31</v>
      </c>
      <c r="G388">
        <v>0</v>
      </c>
      <c r="H388" t="s">
        <v>629</v>
      </c>
      <c r="K388" t="str">
        <f>WeaponNames__2[[#This Row],[Name]]&amp;","</f>
        <v>IT_WEA_ID_0x182_,</v>
      </c>
      <c r="L388" t="str">
        <f>_xlfn.UNICHAR(34)&amp;VLOOKUP(G388,Prefix[],2)&amp;IF(G388&gt;19,"",IF(NOT(G388=0),J388&amp;REPT("_",16-LEN(VLOOKUP(G388,Prefix[],2)&amp;J388)),E388&amp;REPT("_",16-LEN(VLOOKUP(G388,Prefix[],2)&amp;E388))))&amp;_xlfn.UNICHAR(34)&amp;": "&amp;_xlfn.UNICHAR(34)&amp;H388&amp;_xlfn.UNICHAR(34)</f>
        <v>"IT_WEA_ID_0x182_": "Unused"</v>
      </c>
    </row>
    <row r="389" spans="2:12" x14ac:dyDescent="0.25">
      <c r="B389" t="s">
        <v>83</v>
      </c>
      <c r="E389" t="str">
        <f t="shared" si="12"/>
        <v>0x183</v>
      </c>
      <c r="F389">
        <v>32</v>
      </c>
      <c r="G389">
        <v>0</v>
      </c>
      <c r="H389" t="s">
        <v>629</v>
      </c>
      <c r="K389" t="str">
        <f>WeaponNames__2[[#This Row],[Name]]&amp;","</f>
        <v>IT_WEA_ID_0x183_,</v>
      </c>
      <c r="L389" t="str">
        <f>_xlfn.UNICHAR(34)&amp;VLOOKUP(G389,Prefix[],2)&amp;IF(G389&gt;19,"",IF(NOT(G389=0),J389&amp;REPT("_",16-LEN(VLOOKUP(G389,Prefix[],2)&amp;J389)),E389&amp;REPT("_",16-LEN(VLOOKUP(G389,Prefix[],2)&amp;E389))))&amp;_xlfn.UNICHAR(34)&amp;": "&amp;_xlfn.UNICHAR(34)&amp;H389&amp;_xlfn.UNICHAR(34)</f>
        <v>"IT_WEA_ID_0x183_": "Unused"</v>
      </c>
    </row>
    <row r="390" spans="2:12" x14ac:dyDescent="0.25">
      <c r="B390" t="s">
        <v>83</v>
      </c>
      <c r="E390" t="str">
        <f t="shared" si="12"/>
        <v>0x184</v>
      </c>
      <c r="F390">
        <v>33</v>
      </c>
      <c r="G390">
        <v>0</v>
      </c>
      <c r="H390" t="s">
        <v>629</v>
      </c>
      <c r="K390" t="str">
        <f>WeaponNames__2[[#This Row],[Name]]&amp;","</f>
        <v>IT_WEA_ID_0x184_,</v>
      </c>
      <c r="L390" t="str">
        <f>_xlfn.UNICHAR(34)&amp;VLOOKUP(G390,Prefix[],2)&amp;IF(G390&gt;19,"",IF(NOT(G390=0),J390&amp;REPT("_",16-LEN(VLOOKUP(G390,Prefix[],2)&amp;J390)),E390&amp;REPT("_",16-LEN(VLOOKUP(G390,Prefix[],2)&amp;E390))))&amp;_xlfn.UNICHAR(34)&amp;": "&amp;_xlfn.UNICHAR(34)&amp;H390&amp;_xlfn.UNICHAR(34)</f>
        <v>"IT_WEA_ID_0x184_": "Unused"</v>
      </c>
    </row>
    <row r="391" spans="2:12" x14ac:dyDescent="0.25">
      <c r="B391" t="s">
        <v>83</v>
      </c>
      <c r="E391" t="str">
        <f t="shared" si="12"/>
        <v>0x185</v>
      </c>
      <c r="F391">
        <v>34</v>
      </c>
      <c r="G391">
        <v>0</v>
      </c>
      <c r="H391" t="s">
        <v>629</v>
      </c>
      <c r="K391" t="str">
        <f>WeaponNames__2[[#This Row],[Name]]&amp;","</f>
        <v>IT_WEA_ID_0x185_,</v>
      </c>
      <c r="L391" t="str">
        <f>_xlfn.UNICHAR(34)&amp;VLOOKUP(G391,Prefix[],2)&amp;IF(G391&gt;19,"",IF(NOT(G391=0),J391&amp;REPT("_",16-LEN(VLOOKUP(G391,Prefix[],2)&amp;J391)),E391&amp;REPT("_",16-LEN(VLOOKUP(G391,Prefix[],2)&amp;E391))))&amp;_xlfn.UNICHAR(34)&amp;": "&amp;_xlfn.UNICHAR(34)&amp;H391&amp;_xlfn.UNICHAR(34)</f>
        <v>"IT_WEA_ID_0x185_": "Unused"</v>
      </c>
    </row>
    <row r="392" spans="2:12" x14ac:dyDescent="0.25">
      <c r="B392" t="s">
        <v>83</v>
      </c>
      <c r="E392" t="str">
        <f t="shared" si="12"/>
        <v>0x186</v>
      </c>
      <c r="F392">
        <v>35</v>
      </c>
      <c r="G392">
        <v>0</v>
      </c>
      <c r="H392" t="s">
        <v>629</v>
      </c>
      <c r="K392" t="str">
        <f>WeaponNames__2[[#This Row],[Name]]&amp;","</f>
        <v>IT_WEA_ID_0x186_,</v>
      </c>
      <c r="L392" t="str">
        <f>_xlfn.UNICHAR(34)&amp;VLOOKUP(G392,Prefix[],2)&amp;IF(G392&gt;19,"",IF(NOT(G392=0),J392&amp;REPT("_",16-LEN(VLOOKUP(G392,Prefix[],2)&amp;J392)),E392&amp;REPT("_",16-LEN(VLOOKUP(G392,Prefix[],2)&amp;E392))))&amp;_xlfn.UNICHAR(34)&amp;": "&amp;_xlfn.UNICHAR(34)&amp;H392&amp;_xlfn.UNICHAR(34)</f>
        <v>"IT_WEA_ID_0x186_": "Unused"</v>
      </c>
    </row>
    <row r="393" spans="2:12" x14ac:dyDescent="0.25">
      <c r="B393" t="s">
        <v>83</v>
      </c>
      <c r="E393" t="str">
        <f t="shared" si="12"/>
        <v>0x187</v>
      </c>
      <c r="F393">
        <v>1</v>
      </c>
      <c r="G393">
        <v>0</v>
      </c>
      <c r="H393" t="s">
        <v>629</v>
      </c>
      <c r="K393" t="str">
        <f>WeaponNames__2[[#This Row],[Name]]&amp;","</f>
        <v>IT_WEA_ID_0x187_,</v>
      </c>
      <c r="L393" t="str">
        <f>_xlfn.UNICHAR(34)&amp;VLOOKUP(G393,Prefix[],2)&amp;IF(G393&gt;19,"",IF(NOT(G393=0),J393&amp;REPT("_",16-LEN(VLOOKUP(G393,Prefix[],2)&amp;J393)),E393&amp;REPT("_",16-LEN(VLOOKUP(G393,Prefix[],2)&amp;E393))))&amp;_xlfn.UNICHAR(34)&amp;": "&amp;_xlfn.UNICHAR(34)&amp;H393&amp;_xlfn.UNICHAR(34)</f>
        <v>"IT_WEA_ID_0x187_": "Unused"</v>
      </c>
    </row>
    <row r="394" spans="2:12" x14ac:dyDescent="0.25">
      <c r="B394" t="s">
        <v>83</v>
      </c>
      <c r="E394" t="str">
        <f t="shared" si="12"/>
        <v>0x188</v>
      </c>
      <c r="F394">
        <v>2</v>
      </c>
      <c r="G394">
        <v>0</v>
      </c>
      <c r="H394" t="s">
        <v>629</v>
      </c>
      <c r="K394" t="str">
        <f>WeaponNames__2[[#This Row],[Name]]&amp;","</f>
        <v>IT_WEA_ID_0x188_,</v>
      </c>
      <c r="L394" t="str">
        <f>_xlfn.UNICHAR(34)&amp;VLOOKUP(G394,Prefix[],2)&amp;IF(G394&gt;19,"",IF(NOT(G394=0),J394&amp;REPT("_",16-LEN(VLOOKUP(G394,Prefix[],2)&amp;J394)),E394&amp;REPT("_",16-LEN(VLOOKUP(G394,Prefix[],2)&amp;E394))))&amp;_xlfn.UNICHAR(34)&amp;": "&amp;_xlfn.UNICHAR(34)&amp;H394&amp;_xlfn.UNICHAR(34)</f>
        <v>"IT_WEA_ID_0x188_": "Unused"</v>
      </c>
    </row>
    <row r="395" spans="2:12" x14ac:dyDescent="0.25">
      <c r="B395" t="s">
        <v>83</v>
      </c>
      <c r="E395" t="str">
        <f t="shared" si="12"/>
        <v>0x189</v>
      </c>
      <c r="F395">
        <v>3</v>
      </c>
      <c r="G395">
        <v>0</v>
      </c>
      <c r="H395" t="s">
        <v>629</v>
      </c>
      <c r="K395" t="str">
        <f>WeaponNames__2[[#This Row],[Name]]&amp;","</f>
        <v>IT_WEA_ID_0x189_,</v>
      </c>
      <c r="L395" t="str">
        <f>_xlfn.UNICHAR(34)&amp;VLOOKUP(G395,Prefix[],2)&amp;IF(G395&gt;19,"",IF(NOT(G395=0),J395&amp;REPT("_",16-LEN(VLOOKUP(G395,Prefix[],2)&amp;J395)),E395&amp;REPT("_",16-LEN(VLOOKUP(G395,Prefix[],2)&amp;E395))))&amp;_xlfn.UNICHAR(34)&amp;": "&amp;_xlfn.UNICHAR(34)&amp;H395&amp;_xlfn.UNICHAR(34)</f>
        <v>"IT_WEA_ID_0x189_": "Unused"</v>
      </c>
    </row>
    <row r="396" spans="2:12" x14ac:dyDescent="0.25">
      <c r="B396" t="s">
        <v>83</v>
      </c>
      <c r="E396" t="str">
        <f t="shared" si="12"/>
        <v>0x18A</v>
      </c>
      <c r="F396">
        <v>4</v>
      </c>
      <c r="G396">
        <v>0</v>
      </c>
      <c r="H396" t="s">
        <v>629</v>
      </c>
      <c r="K396" t="str">
        <f>WeaponNames__2[[#This Row],[Name]]&amp;","</f>
        <v>IT_WEA_ID_0x18A_,</v>
      </c>
      <c r="L396" t="str">
        <f>_xlfn.UNICHAR(34)&amp;VLOOKUP(G396,Prefix[],2)&amp;IF(G396&gt;19,"",IF(NOT(G396=0),J396&amp;REPT("_",16-LEN(VLOOKUP(G396,Prefix[],2)&amp;J396)),E396&amp;REPT("_",16-LEN(VLOOKUP(G396,Prefix[],2)&amp;E396))))&amp;_xlfn.UNICHAR(34)&amp;": "&amp;_xlfn.UNICHAR(34)&amp;H396&amp;_xlfn.UNICHAR(34)</f>
        <v>"IT_WEA_ID_0x18A_": "Unused"</v>
      </c>
    </row>
    <row r="397" spans="2:12" x14ac:dyDescent="0.25">
      <c r="B397" t="s">
        <v>83</v>
      </c>
      <c r="E397" t="str">
        <f t="shared" si="12"/>
        <v>0x18B</v>
      </c>
      <c r="F397">
        <v>5</v>
      </c>
      <c r="G397">
        <v>0</v>
      </c>
      <c r="H397" t="s">
        <v>629</v>
      </c>
      <c r="K397" t="str">
        <f>WeaponNames__2[[#This Row],[Name]]&amp;","</f>
        <v>IT_WEA_ID_0x18B_,</v>
      </c>
      <c r="L397" t="str">
        <f>_xlfn.UNICHAR(34)&amp;VLOOKUP(G397,Prefix[],2)&amp;IF(G397&gt;19,"",IF(NOT(G397=0),J397&amp;REPT("_",16-LEN(VLOOKUP(G397,Prefix[],2)&amp;J397)),E397&amp;REPT("_",16-LEN(VLOOKUP(G397,Prefix[],2)&amp;E397))))&amp;_xlfn.UNICHAR(34)&amp;": "&amp;_xlfn.UNICHAR(34)&amp;H397&amp;_xlfn.UNICHAR(34)</f>
        <v>"IT_WEA_ID_0x18B_": "Unused"</v>
      </c>
    </row>
    <row r="398" spans="2:12" x14ac:dyDescent="0.25">
      <c r="B398" t="s">
        <v>83</v>
      </c>
      <c r="E398" t="str">
        <f t="shared" si="12"/>
        <v>0x18C</v>
      </c>
      <c r="F398">
        <v>6</v>
      </c>
      <c r="G398">
        <v>0</v>
      </c>
      <c r="H398" t="s">
        <v>629</v>
      </c>
      <c r="K398" t="str">
        <f>WeaponNames__2[[#This Row],[Name]]&amp;","</f>
        <v>IT_WEA_ID_0x18C_,</v>
      </c>
      <c r="L398" t="str">
        <f>_xlfn.UNICHAR(34)&amp;VLOOKUP(G398,Prefix[],2)&amp;IF(G398&gt;19,"",IF(NOT(G398=0),J398&amp;REPT("_",16-LEN(VLOOKUP(G398,Prefix[],2)&amp;J398)),E398&amp;REPT("_",16-LEN(VLOOKUP(G398,Prefix[],2)&amp;E398))))&amp;_xlfn.UNICHAR(34)&amp;": "&amp;_xlfn.UNICHAR(34)&amp;H398&amp;_xlfn.UNICHAR(34)</f>
        <v>"IT_WEA_ID_0x18C_": "Unused"</v>
      </c>
    </row>
    <row r="399" spans="2:12" x14ac:dyDescent="0.25">
      <c r="B399" t="s">
        <v>83</v>
      </c>
      <c r="E399" t="str">
        <f t="shared" si="12"/>
        <v>0x18D</v>
      </c>
      <c r="F399">
        <v>7</v>
      </c>
      <c r="G399">
        <v>0</v>
      </c>
      <c r="H399" t="s">
        <v>629</v>
      </c>
      <c r="K399" t="str">
        <f>WeaponNames__2[[#This Row],[Name]]&amp;","</f>
        <v>IT_WEA_ID_0x18D_,</v>
      </c>
      <c r="L399" t="str">
        <f>_xlfn.UNICHAR(34)&amp;VLOOKUP(G399,Prefix[],2)&amp;IF(G399&gt;19,"",IF(NOT(G399=0),J399&amp;REPT("_",16-LEN(VLOOKUP(G399,Prefix[],2)&amp;J399)),E399&amp;REPT("_",16-LEN(VLOOKUP(G399,Prefix[],2)&amp;E399))))&amp;_xlfn.UNICHAR(34)&amp;": "&amp;_xlfn.UNICHAR(34)&amp;H399&amp;_xlfn.UNICHAR(34)</f>
        <v>"IT_WEA_ID_0x18D_": "Unused"</v>
      </c>
    </row>
    <row r="400" spans="2:12" x14ac:dyDescent="0.25">
      <c r="B400" t="s">
        <v>83</v>
      </c>
      <c r="E400" t="str">
        <f t="shared" si="12"/>
        <v>0x18E</v>
      </c>
      <c r="F400">
        <v>8</v>
      </c>
      <c r="G400">
        <v>0</v>
      </c>
      <c r="H400" t="s">
        <v>629</v>
      </c>
      <c r="K400" t="str">
        <f>WeaponNames__2[[#This Row],[Name]]&amp;","</f>
        <v>IT_WEA_ID_0x18E_,</v>
      </c>
      <c r="L400" t="str">
        <f>_xlfn.UNICHAR(34)&amp;VLOOKUP(G400,Prefix[],2)&amp;IF(G400&gt;19,"",IF(NOT(G400=0),J400&amp;REPT("_",16-LEN(VLOOKUP(G400,Prefix[],2)&amp;J400)),E400&amp;REPT("_",16-LEN(VLOOKUP(G400,Prefix[],2)&amp;E400))))&amp;_xlfn.UNICHAR(34)&amp;": "&amp;_xlfn.UNICHAR(34)&amp;H400&amp;_xlfn.UNICHAR(34)</f>
        <v>"IT_WEA_ID_0x18E_": "Unused"</v>
      </c>
    </row>
    <row r="401" spans="2:12" x14ac:dyDescent="0.25">
      <c r="B401" t="s">
        <v>83</v>
      </c>
      <c r="E401" t="str">
        <f t="shared" si="12"/>
        <v>0x18F</v>
      </c>
      <c r="F401">
        <v>9</v>
      </c>
      <c r="G401">
        <v>0</v>
      </c>
      <c r="H401" t="s">
        <v>629</v>
      </c>
      <c r="K401" t="str">
        <f>WeaponNames__2[[#This Row],[Name]]&amp;","</f>
        <v>IT_WEA_ID_0x18F_,</v>
      </c>
      <c r="L401" t="str">
        <f>_xlfn.UNICHAR(34)&amp;VLOOKUP(G401,Prefix[],2)&amp;IF(G401&gt;19,"",IF(NOT(G401=0),J401&amp;REPT("_",16-LEN(VLOOKUP(G401,Prefix[],2)&amp;J401)),E401&amp;REPT("_",16-LEN(VLOOKUP(G401,Prefix[],2)&amp;E401))))&amp;_xlfn.UNICHAR(34)&amp;": "&amp;_xlfn.UNICHAR(34)&amp;H401&amp;_xlfn.UNICHAR(34)</f>
        <v>"IT_WEA_ID_0x18F_": "Unused"</v>
      </c>
    </row>
    <row r="402" spans="2:12" x14ac:dyDescent="0.25">
      <c r="B402" t="s">
        <v>83</v>
      </c>
      <c r="E402" t="str">
        <f t="shared" si="12"/>
        <v>0x190</v>
      </c>
      <c r="F402">
        <v>10</v>
      </c>
      <c r="G402">
        <v>0</v>
      </c>
      <c r="H402" t="s">
        <v>629</v>
      </c>
      <c r="K402" t="str">
        <f>WeaponNames__2[[#This Row],[Name]]&amp;","</f>
        <v>IT_WEA_ID_0x190_,</v>
      </c>
      <c r="L402" t="str">
        <f>_xlfn.UNICHAR(34)&amp;VLOOKUP(G402,Prefix[],2)&amp;IF(G402&gt;19,"",IF(NOT(G402=0),J402&amp;REPT("_",16-LEN(VLOOKUP(G402,Prefix[],2)&amp;J402)),E402&amp;REPT("_",16-LEN(VLOOKUP(G402,Prefix[],2)&amp;E402))))&amp;_xlfn.UNICHAR(34)&amp;": "&amp;_xlfn.UNICHAR(34)&amp;H402&amp;_xlfn.UNICHAR(34)</f>
        <v>"IT_WEA_ID_0x190_": "Unused"</v>
      </c>
    </row>
    <row r="403" spans="2:12" x14ac:dyDescent="0.25">
      <c r="B403" t="s">
        <v>83</v>
      </c>
      <c r="E403" t="str">
        <f t="shared" si="12"/>
        <v>0x191</v>
      </c>
      <c r="F403">
        <v>11</v>
      </c>
      <c r="G403">
        <v>0</v>
      </c>
      <c r="H403" t="s">
        <v>629</v>
      </c>
      <c r="K403" t="str">
        <f>WeaponNames__2[[#This Row],[Name]]&amp;","</f>
        <v>IT_WEA_ID_0x191_,</v>
      </c>
      <c r="L403" t="str">
        <f>_xlfn.UNICHAR(34)&amp;VLOOKUP(G403,Prefix[],2)&amp;IF(G403&gt;19,"",IF(NOT(G403=0),J403&amp;REPT("_",16-LEN(VLOOKUP(G403,Prefix[],2)&amp;J403)),E403&amp;REPT("_",16-LEN(VLOOKUP(G403,Prefix[],2)&amp;E403))))&amp;_xlfn.UNICHAR(34)&amp;": "&amp;_xlfn.UNICHAR(34)&amp;H403&amp;_xlfn.UNICHAR(34)</f>
        <v>"IT_WEA_ID_0x191_": "Unused"</v>
      </c>
    </row>
    <row r="404" spans="2:12" x14ac:dyDescent="0.25">
      <c r="B404" t="s">
        <v>83</v>
      </c>
      <c r="E404" t="str">
        <f t="shared" si="12"/>
        <v>0x192</v>
      </c>
      <c r="F404">
        <v>12</v>
      </c>
      <c r="G404">
        <v>0</v>
      </c>
      <c r="H404" t="s">
        <v>629</v>
      </c>
      <c r="K404" t="str">
        <f>WeaponNames__2[[#This Row],[Name]]&amp;","</f>
        <v>IT_WEA_ID_0x192_,</v>
      </c>
      <c r="L404" t="str">
        <f>_xlfn.UNICHAR(34)&amp;VLOOKUP(G404,Prefix[],2)&amp;IF(G404&gt;19,"",IF(NOT(G404=0),J404&amp;REPT("_",16-LEN(VLOOKUP(G404,Prefix[],2)&amp;J404)),E404&amp;REPT("_",16-LEN(VLOOKUP(G404,Prefix[],2)&amp;E404))))&amp;_xlfn.UNICHAR(34)&amp;": "&amp;_xlfn.UNICHAR(34)&amp;H404&amp;_xlfn.UNICHAR(34)</f>
        <v>"IT_WEA_ID_0x192_": "Unused"</v>
      </c>
    </row>
    <row r="405" spans="2:12" x14ac:dyDescent="0.25">
      <c r="B405" t="s">
        <v>83</v>
      </c>
      <c r="E405" t="str">
        <f t="shared" si="12"/>
        <v>0x193</v>
      </c>
      <c r="F405">
        <v>13</v>
      </c>
      <c r="G405">
        <v>0</v>
      </c>
      <c r="H405" t="s">
        <v>629</v>
      </c>
      <c r="K405" t="str">
        <f>WeaponNames__2[[#This Row],[Name]]&amp;","</f>
        <v>IT_WEA_ID_0x193_,</v>
      </c>
      <c r="L405" t="str">
        <f>_xlfn.UNICHAR(34)&amp;VLOOKUP(G405,Prefix[],2)&amp;IF(G405&gt;19,"",IF(NOT(G405=0),J405&amp;REPT("_",16-LEN(VLOOKUP(G405,Prefix[],2)&amp;J405)),E405&amp;REPT("_",16-LEN(VLOOKUP(G405,Prefix[],2)&amp;E405))))&amp;_xlfn.UNICHAR(34)&amp;": "&amp;_xlfn.UNICHAR(34)&amp;H405&amp;_xlfn.UNICHAR(34)</f>
        <v>"IT_WEA_ID_0x193_": "Unused"</v>
      </c>
    </row>
    <row r="406" spans="2:12" x14ac:dyDescent="0.25">
      <c r="B406" t="s">
        <v>83</v>
      </c>
      <c r="E406" t="str">
        <f t="shared" si="12"/>
        <v>0x194</v>
      </c>
      <c r="F406">
        <v>14</v>
      </c>
      <c r="G406">
        <v>0</v>
      </c>
      <c r="H406" t="s">
        <v>629</v>
      </c>
      <c r="K406" t="str">
        <f>WeaponNames__2[[#This Row],[Name]]&amp;","</f>
        <v>IT_WEA_ID_0x194_,</v>
      </c>
      <c r="L406" t="str">
        <f>_xlfn.UNICHAR(34)&amp;VLOOKUP(G406,Prefix[],2)&amp;IF(G406&gt;19,"",IF(NOT(G406=0),J406&amp;REPT("_",16-LEN(VLOOKUP(G406,Prefix[],2)&amp;J406)),E406&amp;REPT("_",16-LEN(VLOOKUP(G406,Prefix[],2)&amp;E406))))&amp;_xlfn.UNICHAR(34)&amp;": "&amp;_xlfn.UNICHAR(34)&amp;H406&amp;_xlfn.UNICHAR(34)</f>
        <v>"IT_WEA_ID_0x194_": "Unused"</v>
      </c>
    </row>
    <row r="407" spans="2:12" x14ac:dyDescent="0.25">
      <c r="B407" t="s">
        <v>83</v>
      </c>
      <c r="E407" t="str">
        <f t="shared" si="12"/>
        <v>0x195</v>
      </c>
      <c r="F407">
        <v>15</v>
      </c>
      <c r="G407">
        <v>0</v>
      </c>
      <c r="H407" t="s">
        <v>629</v>
      </c>
      <c r="K407" t="str">
        <f>WeaponNames__2[[#This Row],[Name]]&amp;","</f>
        <v>IT_WEA_ID_0x195_,</v>
      </c>
      <c r="L407" t="str">
        <f>_xlfn.UNICHAR(34)&amp;VLOOKUP(G407,Prefix[],2)&amp;IF(G407&gt;19,"",IF(NOT(G407=0),J407&amp;REPT("_",16-LEN(VLOOKUP(G407,Prefix[],2)&amp;J407)),E407&amp;REPT("_",16-LEN(VLOOKUP(G407,Prefix[],2)&amp;E407))))&amp;_xlfn.UNICHAR(34)&amp;": "&amp;_xlfn.UNICHAR(34)&amp;H407&amp;_xlfn.UNICHAR(34)</f>
        <v>"IT_WEA_ID_0x195_": "Unused"</v>
      </c>
    </row>
    <row r="408" spans="2:12" x14ac:dyDescent="0.25">
      <c r="B408" t="s">
        <v>83</v>
      </c>
      <c r="E408" t="str">
        <f t="shared" si="12"/>
        <v>0x196</v>
      </c>
      <c r="F408">
        <v>16</v>
      </c>
      <c r="G408">
        <v>0</v>
      </c>
      <c r="H408" t="s">
        <v>629</v>
      </c>
      <c r="K408" t="str">
        <f>WeaponNames__2[[#This Row],[Name]]&amp;","</f>
        <v>IT_WEA_ID_0x196_,</v>
      </c>
      <c r="L408" t="str">
        <f>_xlfn.UNICHAR(34)&amp;VLOOKUP(G408,Prefix[],2)&amp;IF(G408&gt;19,"",IF(NOT(G408=0),J408&amp;REPT("_",16-LEN(VLOOKUP(G408,Prefix[],2)&amp;J408)),E408&amp;REPT("_",16-LEN(VLOOKUP(G408,Prefix[],2)&amp;E408))))&amp;_xlfn.UNICHAR(34)&amp;": "&amp;_xlfn.UNICHAR(34)&amp;H408&amp;_xlfn.UNICHAR(34)</f>
        <v>"IT_WEA_ID_0x196_": "Unused"</v>
      </c>
    </row>
    <row r="409" spans="2:12" x14ac:dyDescent="0.25">
      <c r="B409" t="s">
        <v>83</v>
      </c>
      <c r="E409" t="str">
        <f t="shared" si="12"/>
        <v>0x197</v>
      </c>
      <c r="F409">
        <v>17</v>
      </c>
      <c r="G409">
        <v>0</v>
      </c>
      <c r="H409" t="s">
        <v>629</v>
      </c>
      <c r="K409" t="str">
        <f>WeaponNames__2[[#This Row],[Name]]&amp;","</f>
        <v>IT_WEA_ID_0x197_,</v>
      </c>
      <c r="L409" t="str">
        <f>_xlfn.UNICHAR(34)&amp;VLOOKUP(G409,Prefix[],2)&amp;IF(G409&gt;19,"",IF(NOT(G409=0),J409&amp;REPT("_",16-LEN(VLOOKUP(G409,Prefix[],2)&amp;J409)),E409&amp;REPT("_",16-LEN(VLOOKUP(G409,Prefix[],2)&amp;E409))))&amp;_xlfn.UNICHAR(34)&amp;": "&amp;_xlfn.UNICHAR(34)&amp;H409&amp;_xlfn.UNICHAR(34)</f>
        <v>"IT_WEA_ID_0x197_": "Unused"</v>
      </c>
    </row>
    <row r="410" spans="2:12" x14ac:dyDescent="0.25">
      <c r="B410" t="s">
        <v>83</v>
      </c>
      <c r="E410" t="str">
        <f t="shared" si="12"/>
        <v>0x198</v>
      </c>
      <c r="F410">
        <v>18</v>
      </c>
      <c r="G410">
        <v>0</v>
      </c>
      <c r="H410" t="s">
        <v>629</v>
      </c>
      <c r="K410" t="str">
        <f>WeaponNames__2[[#This Row],[Name]]&amp;","</f>
        <v>IT_WEA_ID_0x198_,</v>
      </c>
      <c r="L410" t="str">
        <f>_xlfn.UNICHAR(34)&amp;VLOOKUP(G410,Prefix[],2)&amp;IF(G410&gt;19,"",IF(NOT(G410=0),J410&amp;REPT("_",16-LEN(VLOOKUP(G410,Prefix[],2)&amp;J410)),E410&amp;REPT("_",16-LEN(VLOOKUP(G410,Prefix[],2)&amp;E410))))&amp;_xlfn.UNICHAR(34)&amp;": "&amp;_xlfn.UNICHAR(34)&amp;H410&amp;_xlfn.UNICHAR(34)</f>
        <v>"IT_WEA_ID_0x198_": "Unused"</v>
      </c>
    </row>
    <row r="411" spans="2:12" x14ac:dyDescent="0.25">
      <c r="B411" t="s">
        <v>83</v>
      </c>
      <c r="E411" t="str">
        <f t="shared" si="12"/>
        <v>0x199</v>
      </c>
      <c r="F411">
        <v>19</v>
      </c>
      <c r="G411">
        <v>0</v>
      </c>
      <c r="H411" t="s">
        <v>629</v>
      </c>
      <c r="K411" t="str">
        <f>WeaponNames__2[[#This Row],[Name]]&amp;","</f>
        <v>IT_WEA_ID_0x199_,</v>
      </c>
      <c r="L411" t="str">
        <f>_xlfn.UNICHAR(34)&amp;VLOOKUP(G411,Prefix[],2)&amp;IF(G411&gt;19,"",IF(NOT(G411=0),J411&amp;REPT("_",16-LEN(VLOOKUP(G411,Prefix[],2)&amp;J411)),E411&amp;REPT("_",16-LEN(VLOOKUP(G411,Prefix[],2)&amp;E411))))&amp;_xlfn.UNICHAR(34)&amp;": "&amp;_xlfn.UNICHAR(34)&amp;H411&amp;_xlfn.UNICHAR(34)</f>
        <v>"IT_WEA_ID_0x199_": "Unused"</v>
      </c>
    </row>
    <row r="412" spans="2:12" x14ac:dyDescent="0.25">
      <c r="B412" t="s">
        <v>83</v>
      </c>
      <c r="E412" t="str">
        <f t="shared" si="12"/>
        <v>0x19A</v>
      </c>
      <c r="F412">
        <v>20</v>
      </c>
      <c r="G412">
        <v>0</v>
      </c>
      <c r="H412" t="s">
        <v>629</v>
      </c>
      <c r="K412" t="str">
        <f>WeaponNames__2[[#This Row],[Name]]&amp;","</f>
        <v>IT_WEA_ID_0x19A_,</v>
      </c>
      <c r="L412" t="str">
        <f>_xlfn.UNICHAR(34)&amp;VLOOKUP(G412,Prefix[],2)&amp;IF(G412&gt;19,"",IF(NOT(G412=0),J412&amp;REPT("_",16-LEN(VLOOKUP(G412,Prefix[],2)&amp;J412)),E412&amp;REPT("_",16-LEN(VLOOKUP(G412,Prefix[],2)&amp;E412))))&amp;_xlfn.UNICHAR(34)&amp;": "&amp;_xlfn.UNICHAR(34)&amp;H412&amp;_xlfn.UNICHAR(34)</f>
        <v>"IT_WEA_ID_0x19A_": "Unused"</v>
      </c>
    </row>
    <row r="413" spans="2:12" x14ac:dyDescent="0.25">
      <c r="B413" t="s">
        <v>83</v>
      </c>
      <c r="E413" t="str">
        <f t="shared" si="12"/>
        <v>0x19B</v>
      </c>
      <c r="F413">
        <v>21</v>
      </c>
      <c r="G413">
        <v>0</v>
      </c>
      <c r="H413" t="s">
        <v>629</v>
      </c>
      <c r="K413" t="str">
        <f>WeaponNames__2[[#This Row],[Name]]&amp;","</f>
        <v>IT_WEA_ID_0x19B_,</v>
      </c>
      <c r="L413" t="str">
        <f>_xlfn.UNICHAR(34)&amp;VLOOKUP(G413,Prefix[],2)&amp;IF(G413&gt;19,"",IF(NOT(G413=0),J413&amp;REPT("_",16-LEN(VLOOKUP(G413,Prefix[],2)&amp;J413)),E413&amp;REPT("_",16-LEN(VLOOKUP(G413,Prefix[],2)&amp;E413))))&amp;_xlfn.UNICHAR(34)&amp;": "&amp;_xlfn.UNICHAR(34)&amp;H413&amp;_xlfn.UNICHAR(34)</f>
        <v>"IT_WEA_ID_0x19B_": "Unused"</v>
      </c>
    </row>
    <row r="414" spans="2:12" x14ac:dyDescent="0.25">
      <c r="B414" t="s">
        <v>83</v>
      </c>
      <c r="E414" t="str">
        <f t="shared" si="12"/>
        <v>0x19C</v>
      </c>
      <c r="F414">
        <v>22</v>
      </c>
      <c r="G414">
        <v>0</v>
      </c>
      <c r="H414" t="s">
        <v>629</v>
      </c>
      <c r="K414" t="str">
        <f>WeaponNames__2[[#This Row],[Name]]&amp;","</f>
        <v>IT_WEA_ID_0x19C_,</v>
      </c>
      <c r="L414" t="str">
        <f>_xlfn.UNICHAR(34)&amp;VLOOKUP(G414,Prefix[],2)&amp;IF(G414&gt;19,"",IF(NOT(G414=0),J414&amp;REPT("_",16-LEN(VLOOKUP(G414,Prefix[],2)&amp;J414)),E414&amp;REPT("_",16-LEN(VLOOKUP(G414,Prefix[],2)&amp;E414))))&amp;_xlfn.UNICHAR(34)&amp;": "&amp;_xlfn.UNICHAR(34)&amp;H414&amp;_xlfn.UNICHAR(34)</f>
        <v>"IT_WEA_ID_0x19C_": "Unused"</v>
      </c>
    </row>
    <row r="415" spans="2:12" x14ac:dyDescent="0.25">
      <c r="B415" t="s">
        <v>83</v>
      </c>
      <c r="E415" t="str">
        <f t="shared" si="12"/>
        <v>0x19D</v>
      </c>
      <c r="F415">
        <v>23</v>
      </c>
      <c r="G415">
        <v>0</v>
      </c>
      <c r="H415" t="s">
        <v>629</v>
      </c>
      <c r="K415" t="str">
        <f>WeaponNames__2[[#This Row],[Name]]&amp;","</f>
        <v>IT_WEA_ID_0x19D_,</v>
      </c>
      <c r="L415" t="str">
        <f>_xlfn.UNICHAR(34)&amp;VLOOKUP(G415,Prefix[],2)&amp;IF(G415&gt;19,"",IF(NOT(G415=0),J415&amp;REPT("_",16-LEN(VLOOKUP(G415,Prefix[],2)&amp;J415)),E415&amp;REPT("_",16-LEN(VLOOKUP(G415,Prefix[],2)&amp;E415))))&amp;_xlfn.UNICHAR(34)&amp;": "&amp;_xlfn.UNICHAR(34)&amp;H415&amp;_xlfn.UNICHAR(34)</f>
        <v>"IT_WEA_ID_0x19D_": "Unused"</v>
      </c>
    </row>
    <row r="416" spans="2:12" x14ac:dyDescent="0.25">
      <c r="B416" t="s">
        <v>83</v>
      </c>
      <c r="E416" t="str">
        <f t="shared" si="12"/>
        <v>0x19E</v>
      </c>
      <c r="F416">
        <v>24</v>
      </c>
      <c r="G416">
        <v>0</v>
      </c>
      <c r="H416" t="s">
        <v>629</v>
      </c>
      <c r="K416" t="str">
        <f>WeaponNames__2[[#This Row],[Name]]&amp;","</f>
        <v>IT_WEA_ID_0x19E_,</v>
      </c>
      <c r="L416" t="str">
        <f>_xlfn.UNICHAR(34)&amp;VLOOKUP(G416,Prefix[],2)&amp;IF(G416&gt;19,"",IF(NOT(G416=0),J416&amp;REPT("_",16-LEN(VLOOKUP(G416,Prefix[],2)&amp;J416)),E416&amp;REPT("_",16-LEN(VLOOKUP(G416,Prefix[],2)&amp;E416))))&amp;_xlfn.UNICHAR(34)&amp;": "&amp;_xlfn.UNICHAR(34)&amp;H416&amp;_xlfn.UNICHAR(34)</f>
        <v>"IT_WEA_ID_0x19E_": "Unused"</v>
      </c>
    </row>
    <row r="417" spans="2:12" x14ac:dyDescent="0.25">
      <c r="B417" t="s">
        <v>83</v>
      </c>
      <c r="E417" t="str">
        <f t="shared" si="12"/>
        <v>0x19F</v>
      </c>
      <c r="F417">
        <v>25</v>
      </c>
      <c r="G417">
        <v>0</v>
      </c>
      <c r="H417" t="s">
        <v>629</v>
      </c>
      <c r="K417" t="str">
        <f>WeaponNames__2[[#This Row],[Name]]&amp;","</f>
        <v>IT_WEA_ID_0x19F_,</v>
      </c>
      <c r="L417" t="str">
        <f>_xlfn.UNICHAR(34)&amp;VLOOKUP(G417,Prefix[],2)&amp;IF(G417&gt;19,"",IF(NOT(G417=0),J417&amp;REPT("_",16-LEN(VLOOKUP(G417,Prefix[],2)&amp;J417)),E417&amp;REPT("_",16-LEN(VLOOKUP(G417,Prefix[],2)&amp;E417))))&amp;_xlfn.UNICHAR(34)&amp;": "&amp;_xlfn.UNICHAR(34)&amp;H417&amp;_xlfn.UNICHAR(34)</f>
        <v>"IT_WEA_ID_0x19F_": "Unused"</v>
      </c>
    </row>
    <row r="418" spans="2:12" x14ac:dyDescent="0.25">
      <c r="B418" t="s">
        <v>83</v>
      </c>
      <c r="E418" t="str">
        <f t="shared" si="12"/>
        <v>0x1A0</v>
      </c>
      <c r="F418">
        <v>26</v>
      </c>
      <c r="G418">
        <v>0</v>
      </c>
      <c r="H418" t="s">
        <v>629</v>
      </c>
      <c r="K418" t="str">
        <f>WeaponNames__2[[#This Row],[Name]]&amp;","</f>
        <v>IT_WEA_ID_0x1A0_,</v>
      </c>
      <c r="L418" t="str">
        <f>_xlfn.UNICHAR(34)&amp;VLOOKUP(G418,Prefix[],2)&amp;IF(G418&gt;19,"",IF(NOT(G418=0),J418&amp;REPT("_",16-LEN(VLOOKUP(G418,Prefix[],2)&amp;J418)),E418&amp;REPT("_",16-LEN(VLOOKUP(G418,Prefix[],2)&amp;E418))))&amp;_xlfn.UNICHAR(34)&amp;": "&amp;_xlfn.UNICHAR(34)&amp;H418&amp;_xlfn.UNICHAR(34)</f>
        <v>"IT_WEA_ID_0x1A0_": "Unused"</v>
      </c>
    </row>
    <row r="419" spans="2:12" x14ac:dyDescent="0.25">
      <c r="B419" t="s">
        <v>83</v>
      </c>
      <c r="E419" t="str">
        <f t="shared" si="12"/>
        <v>0x1A1</v>
      </c>
      <c r="F419">
        <v>27</v>
      </c>
      <c r="G419">
        <v>0</v>
      </c>
      <c r="H419" t="s">
        <v>629</v>
      </c>
      <c r="K419" t="str">
        <f>WeaponNames__2[[#This Row],[Name]]&amp;","</f>
        <v>IT_WEA_ID_0x1A1_,</v>
      </c>
      <c r="L419" t="str">
        <f>_xlfn.UNICHAR(34)&amp;VLOOKUP(G419,Prefix[],2)&amp;IF(G419&gt;19,"",IF(NOT(G419=0),J419&amp;REPT("_",16-LEN(VLOOKUP(G419,Prefix[],2)&amp;J419)),E419&amp;REPT("_",16-LEN(VLOOKUP(G419,Prefix[],2)&amp;E419))))&amp;_xlfn.UNICHAR(34)&amp;": "&amp;_xlfn.UNICHAR(34)&amp;H419&amp;_xlfn.UNICHAR(34)</f>
        <v>"IT_WEA_ID_0x1A1_": "Unused"</v>
      </c>
    </row>
    <row r="420" spans="2:12" x14ac:dyDescent="0.25">
      <c r="B420" t="s">
        <v>83</v>
      </c>
      <c r="E420" t="str">
        <f t="shared" si="12"/>
        <v>0x1A2</v>
      </c>
      <c r="F420">
        <v>28</v>
      </c>
      <c r="G420">
        <v>0</v>
      </c>
      <c r="H420" t="s">
        <v>629</v>
      </c>
      <c r="K420" t="str">
        <f>WeaponNames__2[[#This Row],[Name]]&amp;","</f>
        <v>IT_WEA_ID_0x1A2_,</v>
      </c>
      <c r="L420" t="str">
        <f>_xlfn.UNICHAR(34)&amp;VLOOKUP(G420,Prefix[],2)&amp;IF(G420&gt;19,"",IF(NOT(G420=0),J420&amp;REPT("_",16-LEN(VLOOKUP(G420,Prefix[],2)&amp;J420)),E420&amp;REPT("_",16-LEN(VLOOKUP(G420,Prefix[],2)&amp;E420))))&amp;_xlfn.UNICHAR(34)&amp;": "&amp;_xlfn.UNICHAR(34)&amp;H420&amp;_xlfn.UNICHAR(34)</f>
        <v>"IT_WEA_ID_0x1A2_": "Unused"</v>
      </c>
    </row>
    <row r="421" spans="2:12" x14ac:dyDescent="0.25">
      <c r="B421" t="s">
        <v>83</v>
      </c>
      <c r="E421" t="str">
        <f t="shared" si="12"/>
        <v>0x1A3</v>
      </c>
      <c r="F421">
        <v>29</v>
      </c>
      <c r="G421">
        <v>0</v>
      </c>
      <c r="H421" t="s">
        <v>629</v>
      </c>
      <c r="K421" t="str">
        <f>WeaponNames__2[[#This Row],[Name]]&amp;","</f>
        <v>IT_WEA_ID_0x1A3_,</v>
      </c>
      <c r="L421" t="str">
        <f>_xlfn.UNICHAR(34)&amp;VLOOKUP(G421,Prefix[],2)&amp;IF(G421&gt;19,"",IF(NOT(G421=0),J421&amp;REPT("_",16-LEN(VLOOKUP(G421,Prefix[],2)&amp;J421)),E421&amp;REPT("_",16-LEN(VLOOKUP(G421,Prefix[],2)&amp;E421))))&amp;_xlfn.UNICHAR(34)&amp;": "&amp;_xlfn.UNICHAR(34)&amp;H421&amp;_xlfn.UNICHAR(34)</f>
        <v>"IT_WEA_ID_0x1A3_": "Unused"</v>
      </c>
    </row>
    <row r="422" spans="2:12" x14ac:dyDescent="0.25">
      <c r="B422" t="s">
        <v>83</v>
      </c>
      <c r="E422" t="str">
        <f t="shared" si="12"/>
        <v>0x1A4</v>
      </c>
      <c r="F422">
        <v>30</v>
      </c>
      <c r="G422">
        <v>0</v>
      </c>
      <c r="H422" t="s">
        <v>629</v>
      </c>
      <c r="K422" t="str">
        <f>WeaponNames__2[[#This Row],[Name]]&amp;","</f>
        <v>IT_WEA_ID_0x1A4_,</v>
      </c>
      <c r="L422" t="str">
        <f>_xlfn.UNICHAR(34)&amp;VLOOKUP(G422,Prefix[],2)&amp;IF(G422&gt;19,"",IF(NOT(G422=0),J422&amp;REPT("_",16-LEN(VLOOKUP(G422,Prefix[],2)&amp;J422)),E422&amp;REPT("_",16-LEN(VLOOKUP(G422,Prefix[],2)&amp;E422))))&amp;_xlfn.UNICHAR(34)&amp;": "&amp;_xlfn.UNICHAR(34)&amp;H422&amp;_xlfn.UNICHAR(34)</f>
        <v>"IT_WEA_ID_0x1A4_": "Unused"</v>
      </c>
    </row>
    <row r="423" spans="2:12" x14ac:dyDescent="0.25">
      <c r="B423" t="s">
        <v>83</v>
      </c>
      <c r="E423" t="str">
        <f t="shared" si="12"/>
        <v>0x1A5</v>
      </c>
      <c r="F423">
        <v>31</v>
      </c>
      <c r="G423">
        <v>0</v>
      </c>
      <c r="H423" t="s">
        <v>629</v>
      </c>
      <c r="K423" t="str">
        <f>WeaponNames__2[[#This Row],[Name]]&amp;","</f>
        <v>IT_WEA_ID_0x1A5_,</v>
      </c>
      <c r="L423" t="str">
        <f>_xlfn.UNICHAR(34)&amp;VLOOKUP(G423,Prefix[],2)&amp;IF(G423&gt;19,"",IF(NOT(G423=0),J423&amp;REPT("_",16-LEN(VLOOKUP(G423,Prefix[],2)&amp;J423)),E423&amp;REPT("_",16-LEN(VLOOKUP(G423,Prefix[],2)&amp;E423))))&amp;_xlfn.UNICHAR(34)&amp;": "&amp;_xlfn.UNICHAR(34)&amp;H423&amp;_xlfn.UNICHAR(34)</f>
        <v>"IT_WEA_ID_0x1A5_": "Unused"</v>
      </c>
    </row>
    <row r="424" spans="2:12" x14ac:dyDescent="0.25">
      <c r="B424" t="s">
        <v>83</v>
      </c>
      <c r="E424" t="str">
        <f t="shared" si="12"/>
        <v>0x1A6</v>
      </c>
      <c r="F424">
        <v>32</v>
      </c>
      <c r="G424">
        <v>0</v>
      </c>
      <c r="H424" t="s">
        <v>629</v>
      </c>
      <c r="K424" t="str">
        <f>WeaponNames__2[[#This Row],[Name]]&amp;","</f>
        <v>IT_WEA_ID_0x1A6_,</v>
      </c>
      <c r="L424" t="str">
        <f>_xlfn.UNICHAR(34)&amp;VLOOKUP(G424,Prefix[],2)&amp;IF(G424&gt;19,"",IF(NOT(G424=0),J424&amp;REPT("_",16-LEN(VLOOKUP(G424,Prefix[],2)&amp;J424)),E424&amp;REPT("_",16-LEN(VLOOKUP(G424,Prefix[],2)&amp;E424))))&amp;_xlfn.UNICHAR(34)&amp;": "&amp;_xlfn.UNICHAR(34)&amp;H424&amp;_xlfn.UNICHAR(34)</f>
        <v>"IT_WEA_ID_0x1A6_": "Unused"</v>
      </c>
    </row>
    <row r="425" spans="2:12" x14ac:dyDescent="0.25">
      <c r="B425" t="s">
        <v>83</v>
      </c>
      <c r="E425" t="str">
        <f t="shared" si="12"/>
        <v>0x1A7</v>
      </c>
      <c r="F425">
        <v>33</v>
      </c>
      <c r="G425">
        <v>0</v>
      </c>
      <c r="H425" t="s">
        <v>629</v>
      </c>
      <c r="K425" t="str">
        <f>WeaponNames__2[[#This Row],[Name]]&amp;","</f>
        <v>IT_WEA_ID_0x1A7_,</v>
      </c>
      <c r="L425" t="str">
        <f>_xlfn.UNICHAR(34)&amp;VLOOKUP(G425,Prefix[],2)&amp;IF(G425&gt;19,"",IF(NOT(G425=0),J425&amp;REPT("_",16-LEN(VLOOKUP(G425,Prefix[],2)&amp;J425)),E425&amp;REPT("_",16-LEN(VLOOKUP(G425,Prefix[],2)&amp;E425))))&amp;_xlfn.UNICHAR(34)&amp;": "&amp;_xlfn.UNICHAR(34)&amp;H425&amp;_xlfn.UNICHAR(34)</f>
        <v>"IT_WEA_ID_0x1A7_": "Unused"</v>
      </c>
    </row>
    <row r="426" spans="2:12" x14ac:dyDescent="0.25">
      <c r="B426" t="s">
        <v>83</v>
      </c>
      <c r="E426" t="str">
        <f t="shared" si="12"/>
        <v>0x1A8</v>
      </c>
      <c r="F426">
        <v>34</v>
      </c>
      <c r="G426">
        <v>0</v>
      </c>
      <c r="H426" t="s">
        <v>629</v>
      </c>
      <c r="K426" t="str">
        <f>WeaponNames__2[[#This Row],[Name]]&amp;","</f>
        <v>IT_WEA_ID_0x1A8_,</v>
      </c>
      <c r="L426" t="str">
        <f>_xlfn.UNICHAR(34)&amp;VLOOKUP(G426,Prefix[],2)&amp;IF(G426&gt;19,"",IF(NOT(G426=0),J426&amp;REPT("_",16-LEN(VLOOKUP(G426,Prefix[],2)&amp;J426)),E426&amp;REPT("_",16-LEN(VLOOKUP(G426,Prefix[],2)&amp;E426))))&amp;_xlfn.UNICHAR(34)&amp;": "&amp;_xlfn.UNICHAR(34)&amp;H426&amp;_xlfn.UNICHAR(34)</f>
        <v>"IT_WEA_ID_0x1A8_": "Unused"</v>
      </c>
    </row>
    <row r="427" spans="2:12" x14ac:dyDescent="0.25">
      <c r="B427" t="s">
        <v>83</v>
      </c>
      <c r="E427" t="str">
        <f t="shared" si="12"/>
        <v>0x1A9</v>
      </c>
      <c r="F427">
        <v>35</v>
      </c>
      <c r="G427">
        <v>0</v>
      </c>
      <c r="H427" t="s">
        <v>629</v>
      </c>
      <c r="K427" t="str">
        <f>WeaponNames__2[[#This Row],[Name]]&amp;","</f>
        <v>IT_WEA_ID_0x1A9_,</v>
      </c>
      <c r="L427" t="str">
        <f>_xlfn.UNICHAR(34)&amp;VLOOKUP(G427,Prefix[],2)&amp;IF(G427&gt;19,"",IF(NOT(G427=0),J427&amp;REPT("_",16-LEN(VLOOKUP(G427,Prefix[],2)&amp;J427)),E427&amp;REPT("_",16-LEN(VLOOKUP(G427,Prefix[],2)&amp;E427))))&amp;_xlfn.UNICHAR(34)&amp;": "&amp;_xlfn.UNICHAR(34)&amp;H427&amp;_xlfn.UNICHAR(34)</f>
        <v>"IT_WEA_ID_0x1A9_": "Unused"</v>
      </c>
    </row>
    <row r="428" spans="2:12" x14ac:dyDescent="0.25">
      <c r="B428" t="s">
        <v>83</v>
      </c>
      <c r="E428" t="str">
        <f t="shared" si="12"/>
        <v>0x1AA</v>
      </c>
      <c r="F428">
        <v>1</v>
      </c>
      <c r="G428">
        <v>0</v>
      </c>
      <c r="H428" t="s">
        <v>629</v>
      </c>
      <c r="K428" t="str">
        <f>WeaponNames__2[[#This Row],[Name]]&amp;","</f>
        <v>IT_WEA_ID_0x1AA_,</v>
      </c>
      <c r="L428" t="str">
        <f>_xlfn.UNICHAR(34)&amp;VLOOKUP(G428,Prefix[],2)&amp;IF(G428&gt;19,"",IF(NOT(G428=0),J428&amp;REPT("_",16-LEN(VLOOKUP(G428,Prefix[],2)&amp;J428)),E428&amp;REPT("_",16-LEN(VLOOKUP(G428,Prefix[],2)&amp;E428))))&amp;_xlfn.UNICHAR(34)&amp;": "&amp;_xlfn.UNICHAR(34)&amp;H428&amp;_xlfn.UNICHAR(34)</f>
        <v>"IT_WEA_ID_0x1AA_": "Unused"</v>
      </c>
    </row>
    <row r="429" spans="2:12" x14ac:dyDescent="0.25">
      <c r="B429" t="s">
        <v>83</v>
      </c>
      <c r="E429" t="str">
        <f t="shared" si="12"/>
        <v>0x1AB</v>
      </c>
      <c r="F429">
        <v>2</v>
      </c>
      <c r="G429">
        <v>0</v>
      </c>
      <c r="H429" t="s">
        <v>629</v>
      </c>
      <c r="K429" t="str">
        <f>WeaponNames__2[[#This Row],[Name]]&amp;","</f>
        <v>IT_WEA_ID_0x1AB_,</v>
      </c>
      <c r="L429" t="str">
        <f>_xlfn.UNICHAR(34)&amp;VLOOKUP(G429,Prefix[],2)&amp;IF(G429&gt;19,"",IF(NOT(G429=0),J429&amp;REPT("_",16-LEN(VLOOKUP(G429,Prefix[],2)&amp;J429)),E429&amp;REPT("_",16-LEN(VLOOKUP(G429,Prefix[],2)&amp;E429))))&amp;_xlfn.UNICHAR(34)&amp;": "&amp;_xlfn.UNICHAR(34)&amp;H429&amp;_xlfn.UNICHAR(34)</f>
        <v>"IT_WEA_ID_0x1AB_": "Unused"</v>
      </c>
    </row>
    <row r="430" spans="2:12" x14ac:dyDescent="0.25">
      <c r="B430" t="s">
        <v>83</v>
      </c>
      <c r="E430" t="str">
        <f t="shared" si="12"/>
        <v>0x1AC</v>
      </c>
      <c r="F430">
        <v>3</v>
      </c>
      <c r="G430">
        <v>0</v>
      </c>
      <c r="H430" t="s">
        <v>629</v>
      </c>
      <c r="K430" t="str">
        <f>WeaponNames__2[[#This Row],[Name]]&amp;","</f>
        <v>IT_WEA_ID_0x1AC_,</v>
      </c>
      <c r="L430" t="str">
        <f>_xlfn.UNICHAR(34)&amp;VLOOKUP(G430,Prefix[],2)&amp;IF(G430&gt;19,"",IF(NOT(G430=0),J430&amp;REPT("_",16-LEN(VLOOKUP(G430,Prefix[],2)&amp;J430)),E430&amp;REPT("_",16-LEN(VLOOKUP(G430,Prefix[],2)&amp;E430))))&amp;_xlfn.UNICHAR(34)&amp;": "&amp;_xlfn.UNICHAR(34)&amp;H430&amp;_xlfn.UNICHAR(34)</f>
        <v>"IT_WEA_ID_0x1AC_": "Unused"</v>
      </c>
    </row>
    <row r="431" spans="2:12" x14ac:dyDescent="0.25">
      <c r="B431" t="s">
        <v>83</v>
      </c>
      <c r="E431" t="str">
        <f t="shared" si="12"/>
        <v>0x1AD</v>
      </c>
      <c r="F431">
        <v>4</v>
      </c>
      <c r="G431">
        <v>0</v>
      </c>
      <c r="H431" t="s">
        <v>629</v>
      </c>
      <c r="K431" t="str">
        <f>WeaponNames__2[[#This Row],[Name]]&amp;","</f>
        <v>IT_WEA_ID_0x1AD_,</v>
      </c>
      <c r="L431" t="str">
        <f>_xlfn.UNICHAR(34)&amp;VLOOKUP(G431,Prefix[],2)&amp;IF(G431&gt;19,"",IF(NOT(G431=0),J431&amp;REPT("_",16-LEN(VLOOKUP(G431,Prefix[],2)&amp;J431)),E431&amp;REPT("_",16-LEN(VLOOKUP(G431,Prefix[],2)&amp;E431))))&amp;_xlfn.UNICHAR(34)&amp;": "&amp;_xlfn.UNICHAR(34)&amp;H431&amp;_xlfn.UNICHAR(34)</f>
        <v>"IT_WEA_ID_0x1AD_": "Unused"</v>
      </c>
    </row>
    <row r="432" spans="2:12" x14ac:dyDescent="0.25">
      <c r="B432" t="s">
        <v>83</v>
      </c>
      <c r="E432" t="str">
        <f t="shared" si="12"/>
        <v>0x1AE</v>
      </c>
      <c r="F432">
        <v>5</v>
      </c>
      <c r="G432">
        <v>0</v>
      </c>
      <c r="H432" t="s">
        <v>629</v>
      </c>
      <c r="K432" t="str">
        <f>WeaponNames__2[[#This Row],[Name]]&amp;","</f>
        <v>IT_WEA_ID_0x1AE_,</v>
      </c>
      <c r="L432" t="str">
        <f>_xlfn.UNICHAR(34)&amp;VLOOKUP(G432,Prefix[],2)&amp;IF(G432&gt;19,"",IF(NOT(G432=0),J432&amp;REPT("_",16-LEN(VLOOKUP(G432,Prefix[],2)&amp;J432)),E432&amp;REPT("_",16-LEN(VLOOKUP(G432,Prefix[],2)&amp;E432))))&amp;_xlfn.UNICHAR(34)&amp;": "&amp;_xlfn.UNICHAR(34)&amp;H432&amp;_xlfn.UNICHAR(34)</f>
        <v>"IT_WEA_ID_0x1AE_": "Unused"</v>
      </c>
    </row>
    <row r="433" spans="2:12" x14ac:dyDescent="0.25">
      <c r="B433" t="s">
        <v>83</v>
      </c>
      <c r="E433" t="str">
        <f t="shared" si="12"/>
        <v>0x1AF</v>
      </c>
      <c r="F433">
        <v>6</v>
      </c>
      <c r="G433">
        <v>0</v>
      </c>
      <c r="H433" t="s">
        <v>629</v>
      </c>
      <c r="K433" t="str">
        <f>WeaponNames__2[[#This Row],[Name]]&amp;","</f>
        <v>IT_WEA_ID_0x1AF_,</v>
      </c>
      <c r="L433" t="str">
        <f>_xlfn.UNICHAR(34)&amp;VLOOKUP(G433,Prefix[],2)&amp;IF(G433&gt;19,"",IF(NOT(G433=0),J433&amp;REPT("_",16-LEN(VLOOKUP(G433,Prefix[],2)&amp;J433)),E433&amp;REPT("_",16-LEN(VLOOKUP(G433,Prefix[],2)&amp;E433))))&amp;_xlfn.UNICHAR(34)&amp;": "&amp;_xlfn.UNICHAR(34)&amp;H433&amp;_xlfn.UNICHAR(34)</f>
        <v>"IT_WEA_ID_0x1AF_": "Unused"</v>
      </c>
    </row>
    <row r="434" spans="2:12" x14ac:dyDescent="0.25">
      <c r="B434" t="s">
        <v>83</v>
      </c>
      <c r="E434" t="str">
        <f t="shared" si="12"/>
        <v>0x1B0</v>
      </c>
      <c r="F434">
        <v>7</v>
      </c>
      <c r="G434">
        <v>0</v>
      </c>
      <c r="H434" t="s">
        <v>629</v>
      </c>
      <c r="K434" t="str">
        <f>WeaponNames__2[[#This Row],[Name]]&amp;","</f>
        <v>IT_WEA_ID_0x1B0_,</v>
      </c>
      <c r="L434" t="str">
        <f>_xlfn.UNICHAR(34)&amp;VLOOKUP(G434,Prefix[],2)&amp;IF(G434&gt;19,"",IF(NOT(G434=0),J434&amp;REPT("_",16-LEN(VLOOKUP(G434,Prefix[],2)&amp;J434)),E434&amp;REPT("_",16-LEN(VLOOKUP(G434,Prefix[],2)&amp;E434))))&amp;_xlfn.UNICHAR(34)&amp;": "&amp;_xlfn.UNICHAR(34)&amp;H434&amp;_xlfn.UNICHAR(34)</f>
        <v>"IT_WEA_ID_0x1B0_": "Unused"</v>
      </c>
    </row>
    <row r="435" spans="2:12" x14ac:dyDescent="0.25">
      <c r="B435" t="s">
        <v>83</v>
      </c>
      <c r="E435" t="str">
        <f t="shared" si="12"/>
        <v>0x1B1</v>
      </c>
      <c r="F435">
        <v>8</v>
      </c>
      <c r="G435">
        <v>0</v>
      </c>
      <c r="H435" t="s">
        <v>629</v>
      </c>
      <c r="K435" t="str">
        <f>WeaponNames__2[[#This Row],[Name]]&amp;","</f>
        <v>IT_WEA_ID_0x1B1_,</v>
      </c>
      <c r="L435" t="str">
        <f>_xlfn.UNICHAR(34)&amp;VLOOKUP(G435,Prefix[],2)&amp;IF(G435&gt;19,"",IF(NOT(G435=0),J435&amp;REPT("_",16-LEN(VLOOKUP(G435,Prefix[],2)&amp;J435)),E435&amp;REPT("_",16-LEN(VLOOKUP(G435,Prefix[],2)&amp;E435))))&amp;_xlfn.UNICHAR(34)&amp;": "&amp;_xlfn.UNICHAR(34)&amp;H435&amp;_xlfn.UNICHAR(34)</f>
        <v>"IT_WEA_ID_0x1B1_": "Unused"</v>
      </c>
    </row>
    <row r="436" spans="2:12" x14ac:dyDescent="0.25">
      <c r="B436" t="s">
        <v>83</v>
      </c>
      <c r="E436" t="str">
        <f t="shared" si="12"/>
        <v>0x1B2</v>
      </c>
      <c r="F436">
        <v>9</v>
      </c>
      <c r="G436">
        <v>0</v>
      </c>
      <c r="H436" t="s">
        <v>629</v>
      </c>
      <c r="K436" t="str">
        <f>WeaponNames__2[[#This Row],[Name]]&amp;","</f>
        <v>IT_WEA_ID_0x1B2_,</v>
      </c>
      <c r="L436" t="str">
        <f>_xlfn.UNICHAR(34)&amp;VLOOKUP(G436,Prefix[],2)&amp;IF(G436&gt;19,"",IF(NOT(G436=0),J436&amp;REPT("_",16-LEN(VLOOKUP(G436,Prefix[],2)&amp;J436)),E436&amp;REPT("_",16-LEN(VLOOKUP(G436,Prefix[],2)&amp;E436))))&amp;_xlfn.UNICHAR(34)&amp;": "&amp;_xlfn.UNICHAR(34)&amp;H436&amp;_xlfn.UNICHAR(34)</f>
        <v>"IT_WEA_ID_0x1B2_": "Unused"</v>
      </c>
    </row>
    <row r="437" spans="2:12" x14ac:dyDescent="0.25">
      <c r="B437" t="s">
        <v>83</v>
      </c>
      <c r="E437" t="str">
        <f t="shared" si="12"/>
        <v>0x1B3</v>
      </c>
      <c r="F437">
        <v>10</v>
      </c>
      <c r="G437">
        <v>0</v>
      </c>
      <c r="H437" t="s">
        <v>629</v>
      </c>
      <c r="K437" t="str">
        <f>WeaponNames__2[[#This Row],[Name]]&amp;","</f>
        <v>IT_WEA_ID_0x1B3_,</v>
      </c>
      <c r="L437" t="str">
        <f>_xlfn.UNICHAR(34)&amp;VLOOKUP(G437,Prefix[],2)&amp;IF(G437&gt;19,"",IF(NOT(G437=0),J437&amp;REPT("_",16-LEN(VLOOKUP(G437,Prefix[],2)&amp;J437)),E437&amp;REPT("_",16-LEN(VLOOKUP(G437,Prefix[],2)&amp;E437))))&amp;_xlfn.UNICHAR(34)&amp;": "&amp;_xlfn.UNICHAR(34)&amp;H437&amp;_xlfn.UNICHAR(34)</f>
        <v>"IT_WEA_ID_0x1B3_": "Unused"</v>
      </c>
    </row>
    <row r="438" spans="2:12" x14ac:dyDescent="0.25">
      <c r="B438" t="s">
        <v>83</v>
      </c>
      <c r="E438" t="str">
        <f t="shared" si="12"/>
        <v>0x1B4</v>
      </c>
      <c r="F438">
        <v>11</v>
      </c>
      <c r="G438">
        <v>0</v>
      </c>
      <c r="H438" t="s">
        <v>629</v>
      </c>
      <c r="K438" t="str">
        <f>WeaponNames__2[[#This Row],[Name]]&amp;","</f>
        <v>IT_WEA_ID_0x1B4_,</v>
      </c>
      <c r="L438" t="str">
        <f>_xlfn.UNICHAR(34)&amp;VLOOKUP(G438,Prefix[],2)&amp;IF(G438&gt;19,"",IF(NOT(G438=0),J438&amp;REPT("_",16-LEN(VLOOKUP(G438,Prefix[],2)&amp;J438)),E438&amp;REPT("_",16-LEN(VLOOKUP(G438,Prefix[],2)&amp;E438))))&amp;_xlfn.UNICHAR(34)&amp;": "&amp;_xlfn.UNICHAR(34)&amp;H438&amp;_xlfn.UNICHAR(34)</f>
        <v>"IT_WEA_ID_0x1B4_": "Unused"</v>
      </c>
    </row>
    <row r="439" spans="2:12" x14ac:dyDescent="0.25">
      <c r="B439" t="s">
        <v>83</v>
      </c>
      <c r="E439" t="str">
        <f t="shared" si="12"/>
        <v>0x1B5</v>
      </c>
      <c r="F439">
        <v>12</v>
      </c>
      <c r="G439">
        <v>0</v>
      </c>
      <c r="H439" t="s">
        <v>629</v>
      </c>
      <c r="K439" t="str">
        <f>WeaponNames__2[[#This Row],[Name]]&amp;","</f>
        <v>IT_WEA_ID_0x1B5_,</v>
      </c>
      <c r="L439" t="str">
        <f>_xlfn.UNICHAR(34)&amp;VLOOKUP(G439,Prefix[],2)&amp;IF(G439&gt;19,"",IF(NOT(G439=0),J439&amp;REPT("_",16-LEN(VLOOKUP(G439,Prefix[],2)&amp;J439)),E439&amp;REPT("_",16-LEN(VLOOKUP(G439,Prefix[],2)&amp;E439))))&amp;_xlfn.UNICHAR(34)&amp;": "&amp;_xlfn.UNICHAR(34)&amp;H439&amp;_xlfn.UNICHAR(34)</f>
        <v>"IT_WEA_ID_0x1B5_": "Unused"</v>
      </c>
    </row>
    <row r="440" spans="2:12" x14ac:dyDescent="0.25">
      <c r="B440" t="s">
        <v>83</v>
      </c>
      <c r="E440" t="str">
        <f t="shared" si="12"/>
        <v>0x1B6</v>
      </c>
      <c r="F440">
        <v>13</v>
      </c>
      <c r="G440">
        <v>0</v>
      </c>
      <c r="H440" t="s">
        <v>629</v>
      </c>
      <c r="K440" t="str">
        <f>WeaponNames__2[[#This Row],[Name]]&amp;","</f>
        <v>IT_WEA_ID_0x1B6_,</v>
      </c>
      <c r="L440" t="str">
        <f>_xlfn.UNICHAR(34)&amp;VLOOKUP(G440,Prefix[],2)&amp;IF(G440&gt;19,"",IF(NOT(G440=0),J440&amp;REPT("_",16-LEN(VLOOKUP(G440,Prefix[],2)&amp;J440)),E440&amp;REPT("_",16-LEN(VLOOKUP(G440,Prefix[],2)&amp;E440))))&amp;_xlfn.UNICHAR(34)&amp;": "&amp;_xlfn.UNICHAR(34)&amp;H440&amp;_xlfn.UNICHAR(34)</f>
        <v>"IT_WEA_ID_0x1B6_": "Unused"</v>
      </c>
    </row>
    <row r="441" spans="2:12" x14ac:dyDescent="0.25">
      <c r="B441" t="s">
        <v>83</v>
      </c>
      <c r="E441" t="str">
        <f t="shared" si="12"/>
        <v>0x1B7</v>
      </c>
      <c r="F441">
        <v>14</v>
      </c>
      <c r="G441">
        <v>0</v>
      </c>
      <c r="H441" t="s">
        <v>629</v>
      </c>
      <c r="K441" t="str">
        <f>WeaponNames__2[[#This Row],[Name]]&amp;","</f>
        <v>IT_WEA_ID_0x1B7_,</v>
      </c>
      <c r="L441" t="str">
        <f>_xlfn.UNICHAR(34)&amp;VLOOKUP(G441,Prefix[],2)&amp;IF(G441&gt;19,"",IF(NOT(G441=0),J441&amp;REPT("_",16-LEN(VLOOKUP(G441,Prefix[],2)&amp;J441)),E441&amp;REPT("_",16-LEN(VLOOKUP(G441,Prefix[],2)&amp;E441))))&amp;_xlfn.UNICHAR(34)&amp;": "&amp;_xlfn.UNICHAR(34)&amp;H441&amp;_xlfn.UNICHAR(34)</f>
        <v>"IT_WEA_ID_0x1B7_": "Unused"</v>
      </c>
    </row>
    <row r="442" spans="2:12" x14ac:dyDescent="0.25">
      <c r="B442" t="s">
        <v>83</v>
      </c>
      <c r="E442" t="str">
        <f t="shared" si="12"/>
        <v>0x1B8</v>
      </c>
      <c r="F442">
        <v>15</v>
      </c>
      <c r="G442">
        <v>0</v>
      </c>
      <c r="H442" t="s">
        <v>629</v>
      </c>
      <c r="K442" t="str">
        <f>WeaponNames__2[[#This Row],[Name]]&amp;","</f>
        <v>IT_WEA_ID_0x1B8_,</v>
      </c>
      <c r="L442" t="str">
        <f>_xlfn.UNICHAR(34)&amp;VLOOKUP(G442,Prefix[],2)&amp;IF(G442&gt;19,"",IF(NOT(G442=0),J442&amp;REPT("_",16-LEN(VLOOKUP(G442,Prefix[],2)&amp;J442)),E442&amp;REPT("_",16-LEN(VLOOKUP(G442,Prefix[],2)&amp;E442))))&amp;_xlfn.UNICHAR(34)&amp;": "&amp;_xlfn.UNICHAR(34)&amp;H442&amp;_xlfn.UNICHAR(34)</f>
        <v>"IT_WEA_ID_0x1B8_": "Unused"</v>
      </c>
    </row>
    <row r="443" spans="2:12" x14ac:dyDescent="0.25">
      <c r="B443" t="s">
        <v>83</v>
      </c>
      <c r="E443" t="str">
        <f t="shared" si="12"/>
        <v>0x1B9</v>
      </c>
      <c r="F443">
        <v>16</v>
      </c>
      <c r="G443">
        <v>0</v>
      </c>
      <c r="H443" t="s">
        <v>629</v>
      </c>
      <c r="K443" t="str">
        <f>WeaponNames__2[[#This Row],[Name]]&amp;","</f>
        <v>IT_WEA_ID_0x1B9_,</v>
      </c>
      <c r="L443" t="str">
        <f>_xlfn.UNICHAR(34)&amp;VLOOKUP(G443,Prefix[],2)&amp;IF(G443&gt;19,"",IF(NOT(G443=0),J443&amp;REPT("_",16-LEN(VLOOKUP(G443,Prefix[],2)&amp;J443)),E443&amp;REPT("_",16-LEN(VLOOKUP(G443,Prefix[],2)&amp;E443))))&amp;_xlfn.UNICHAR(34)&amp;": "&amp;_xlfn.UNICHAR(34)&amp;H443&amp;_xlfn.UNICHAR(34)</f>
        <v>"IT_WEA_ID_0x1B9_": "Unused"</v>
      </c>
    </row>
    <row r="444" spans="2:12" x14ac:dyDescent="0.25">
      <c r="B444" t="s">
        <v>83</v>
      </c>
      <c r="E444" t="str">
        <f t="shared" si="12"/>
        <v>0x1BA</v>
      </c>
      <c r="F444">
        <v>17</v>
      </c>
      <c r="G444">
        <v>0</v>
      </c>
      <c r="H444" t="s">
        <v>629</v>
      </c>
      <c r="K444" t="str">
        <f>WeaponNames__2[[#This Row],[Name]]&amp;","</f>
        <v>IT_WEA_ID_0x1BA_,</v>
      </c>
      <c r="L444" t="str">
        <f>_xlfn.UNICHAR(34)&amp;VLOOKUP(G444,Prefix[],2)&amp;IF(G444&gt;19,"",IF(NOT(G444=0),J444&amp;REPT("_",16-LEN(VLOOKUP(G444,Prefix[],2)&amp;J444)),E444&amp;REPT("_",16-LEN(VLOOKUP(G444,Prefix[],2)&amp;E444))))&amp;_xlfn.UNICHAR(34)&amp;": "&amp;_xlfn.UNICHAR(34)&amp;H444&amp;_xlfn.UNICHAR(34)</f>
        <v>"IT_WEA_ID_0x1BA_": "Unused"</v>
      </c>
    </row>
    <row r="445" spans="2:12" x14ac:dyDescent="0.25">
      <c r="B445" t="s">
        <v>83</v>
      </c>
      <c r="E445" t="str">
        <f t="shared" si="12"/>
        <v>0x1BB</v>
      </c>
      <c r="F445">
        <v>18</v>
      </c>
      <c r="G445">
        <v>0</v>
      </c>
      <c r="H445" t="s">
        <v>629</v>
      </c>
      <c r="K445" t="str">
        <f>WeaponNames__2[[#This Row],[Name]]&amp;","</f>
        <v>IT_WEA_ID_0x1BB_,</v>
      </c>
      <c r="L445" t="str">
        <f>_xlfn.UNICHAR(34)&amp;VLOOKUP(G445,Prefix[],2)&amp;IF(G445&gt;19,"",IF(NOT(G445=0),J445&amp;REPT("_",16-LEN(VLOOKUP(G445,Prefix[],2)&amp;J445)),E445&amp;REPT("_",16-LEN(VLOOKUP(G445,Prefix[],2)&amp;E445))))&amp;_xlfn.UNICHAR(34)&amp;": "&amp;_xlfn.UNICHAR(34)&amp;H445&amp;_xlfn.UNICHAR(34)</f>
        <v>"IT_WEA_ID_0x1BB_": "Unused"</v>
      </c>
    </row>
    <row r="446" spans="2:12" x14ac:dyDescent="0.25">
      <c r="B446" t="s">
        <v>83</v>
      </c>
      <c r="E446" t="str">
        <f t="shared" si="12"/>
        <v>0x1BC</v>
      </c>
      <c r="F446">
        <v>19</v>
      </c>
      <c r="G446">
        <v>0</v>
      </c>
      <c r="H446" t="s">
        <v>629</v>
      </c>
      <c r="K446" t="str">
        <f>WeaponNames__2[[#This Row],[Name]]&amp;","</f>
        <v>IT_WEA_ID_0x1BC_,</v>
      </c>
      <c r="L446" t="str">
        <f>_xlfn.UNICHAR(34)&amp;VLOOKUP(G446,Prefix[],2)&amp;IF(G446&gt;19,"",IF(NOT(G446=0),J446&amp;REPT("_",16-LEN(VLOOKUP(G446,Prefix[],2)&amp;J446)),E446&amp;REPT("_",16-LEN(VLOOKUP(G446,Prefix[],2)&amp;E446))))&amp;_xlfn.UNICHAR(34)&amp;": "&amp;_xlfn.UNICHAR(34)&amp;H446&amp;_xlfn.UNICHAR(34)</f>
        <v>"IT_WEA_ID_0x1BC_": "Unused"</v>
      </c>
    </row>
    <row r="447" spans="2:12" x14ac:dyDescent="0.25">
      <c r="B447" t="s">
        <v>83</v>
      </c>
      <c r="E447" t="str">
        <f t="shared" si="12"/>
        <v>0x1BD</v>
      </c>
      <c r="F447">
        <v>20</v>
      </c>
      <c r="G447">
        <v>0</v>
      </c>
      <c r="H447" t="s">
        <v>629</v>
      </c>
      <c r="K447" t="str">
        <f>WeaponNames__2[[#This Row],[Name]]&amp;","</f>
        <v>IT_WEA_ID_0x1BD_,</v>
      </c>
      <c r="L447" t="str">
        <f>_xlfn.UNICHAR(34)&amp;VLOOKUP(G447,Prefix[],2)&amp;IF(G447&gt;19,"",IF(NOT(G447=0),J447&amp;REPT("_",16-LEN(VLOOKUP(G447,Prefix[],2)&amp;J447)),E447&amp;REPT("_",16-LEN(VLOOKUP(G447,Prefix[],2)&amp;E447))))&amp;_xlfn.UNICHAR(34)&amp;": "&amp;_xlfn.UNICHAR(34)&amp;H447&amp;_xlfn.UNICHAR(34)</f>
        <v>"IT_WEA_ID_0x1BD_": "Unused"</v>
      </c>
    </row>
    <row r="448" spans="2:12" x14ac:dyDescent="0.25">
      <c r="B448" t="s">
        <v>83</v>
      </c>
      <c r="E448" t="str">
        <f t="shared" si="12"/>
        <v>0x1BE</v>
      </c>
      <c r="F448">
        <v>21</v>
      </c>
      <c r="G448">
        <v>0</v>
      </c>
      <c r="H448" t="s">
        <v>629</v>
      </c>
      <c r="K448" t="str">
        <f>WeaponNames__2[[#This Row],[Name]]&amp;","</f>
        <v>IT_WEA_ID_0x1BE_,</v>
      </c>
      <c r="L448" t="str">
        <f>_xlfn.UNICHAR(34)&amp;VLOOKUP(G448,Prefix[],2)&amp;IF(G448&gt;19,"",IF(NOT(G448=0),J448&amp;REPT("_",16-LEN(VLOOKUP(G448,Prefix[],2)&amp;J448)),E448&amp;REPT("_",16-LEN(VLOOKUP(G448,Prefix[],2)&amp;E448))))&amp;_xlfn.UNICHAR(34)&amp;": "&amp;_xlfn.UNICHAR(34)&amp;H448&amp;_xlfn.UNICHAR(34)</f>
        <v>"IT_WEA_ID_0x1BE_": "Unused"</v>
      </c>
    </row>
    <row r="449" spans="2:12" x14ac:dyDescent="0.25">
      <c r="B449" t="s">
        <v>83</v>
      </c>
      <c r="E449" t="str">
        <f t="shared" si="12"/>
        <v>0x1BF</v>
      </c>
      <c r="F449">
        <v>22</v>
      </c>
      <c r="G449">
        <v>0</v>
      </c>
      <c r="H449" t="s">
        <v>629</v>
      </c>
      <c r="K449" t="str">
        <f>WeaponNames__2[[#This Row],[Name]]&amp;","</f>
        <v>IT_WEA_ID_0x1BF_,</v>
      </c>
      <c r="L449" t="str">
        <f>_xlfn.UNICHAR(34)&amp;VLOOKUP(G449,Prefix[],2)&amp;IF(G449&gt;19,"",IF(NOT(G449=0),J449&amp;REPT("_",16-LEN(VLOOKUP(G449,Prefix[],2)&amp;J449)),E449&amp;REPT("_",16-LEN(VLOOKUP(G449,Prefix[],2)&amp;E449))))&amp;_xlfn.UNICHAR(34)&amp;": "&amp;_xlfn.UNICHAR(34)&amp;H449&amp;_xlfn.UNICHAR(34)</f>
        <v>"IT_WEA_ID_0x1BF_": "Unused"</v>
      </c>
    </row>
    <row r="450" spans="2:12" x14ac:dyDescent="0.25">
      <c r="B450" t="s">
        <v>83</v>
      </c>
      <c r="E450" t="str">
        <f t="shared" si="12"/>
        <v>0x1C0</v>
      </c>
      <c r="F450">
        <v>23</v>
      </c>
      <c r="G450">
        <v>0</v>
      </c>
      <c r="H450" t="s">
        <v>629</v>
      </c>
      <c r="K450" t="str">
        <f>WeaponNames__2[[#This Row],[Name]]&amp;","</f>
        <v>IT_WEA_ID_0x1C0_,</v>
      </c>
      <c r="L450" t="str">
        <f>_xlfn.UNICHAR(34)&amp;VLOOKUP(G450,Prefix[],2)&amp;IF(G450&gt;19,"",IF(NOT(G450=0),J450&amp;REPT("_",16-LEN(VLOOKUP(G450,Prefix[],2)&amp;J450)),E450&amp;REPT("_",16-LEN(VLOOKUP(G450,Prefix[],2)&amp;E450))))&amp;_xlfn.UNICHAR(34)&amp;": "&amp;_xlfn.UNICHAR(34)&amp;H450&amp;_xlfn.UNICHAR(34)</f>
        <v>"IT_WEA_ID_0x1C0_": "Unused"</v>
      </c>
    </row>
    <row r="451" spans="2:12" x14ac:dyDescent="0.25">
      <c r="B451" t="s">
        <v>83</v>
      </c>
      <c r="E451" t="str">
        <f t="shared" si="12"/>
        <v>0x1C1</v>
      </c>
      <c r="F451">
        <v>24</v>
      </c>
      <c r="G451">
        <v>0</v>
      </c>
      <c r="H451" t="s">
        <v>629</v>
      </c>
      <c r="K451" t="str">
        <f>WeaponNames__2[[#This Row],[Name]]&amp;","</f>
        <v>IT_WEA_ID_0x1C1_,</v>
      </c>
      <c r="L451" t="str">
        <f>_xlfn.UNICHAR(34)&amp;VLOOKUP(G451,Prefix[],2)&amp;IF(G451&gt;19,"",IF(NOT(G451=0),J451&amp;REPT("_",16-LEN(VLOOKUP(G451,Prefix[],2)&amp;J451)),E451&amp;REPT("_",16-LEN(VLOOKUP(G451,Prefix[],2)&amp;E451))))&amp;_xlfn.UNICHAR(34)&amp;": "&amp;_xlfn.UNICHAR(34)&amp;H451&amp;_xlfn.UNICHAR(34)</f>
        <v>"IT_WEA_ID_0x1C1_": "Unused"</v>
      </c>
    </row>
    <row r="452" spans="2:12" x14ac:dyDescent="0.25">
      <c r="B452" t="s">
        <v>83</v>
      </c>
      <c r="E452" t="str">
        <f t="shared" ref="E452:E513" si="13">"0x"&amp;DEC2HEX(ROW(H452)-2,3)</f>
        <v>0x1C2</v>
      </c>
      <c r="F452">
        <v>25</v>
      </c>
      <c r="G452">
        <v>0</v>
      </c>
      <c r="H452" t="s">
        <v>629</v>
      </c>
      <c r="K452" t="str">
        <f>WeaponNames__2[[#This Row],[Name]]&amp;","</f>
        <v>IT_WEA_ID_0x1C2_,</v>
      </c>
      <c r="L452" t="str">
        <f>_xlfn.UNICHAR(34)&amp;VLOOKUP(G452,Prefix[],2)&amp;IF(G452&gt;19,"",IF(NOT(G452=0),J452&amp;REPT("_",16-LEN(VLOOKUP(G452,Prefix[],2)&amp;J452)),E452&amp;REPT("_",16-LEN(VLOOKUP(G452,Prefix[],2)&amp;E452))))&amp;_xlfn.UNICHAR(34)&amp;": "&amp;_xlfn.UNICHAR(34)&amp;H452&amp;_xlfn.UNICHAR(34)</f>
        <v>"IT_WEA_ID_0x1C2_": "Unused"</v>
      </c>
    </row>
    <row r="453" spans="2:12" x14ac:dyDescent="0.25">
      <c r="B453" t="s">
        <v>83</v>
      </c>
      <c r="E453" t="str">
        <f t="shared" si="13"/>
        <v>0x1C3</v>
      </c>
      <c r="F453">
        <v>26</v>
      </c>
      <c r="G453">
        <v>0</v>
      </c>
      <c r="H453" t="s">
        <v>629</v>
      </c>
      <c r="K453" t="str">
        <f>WeaponNames__2[[#This Row],[Name]]&amp;","</f>
        <v>IT_WEA_ID_0x1C3_,</v>
      </c>
      <c r="L453" t="str">
        <f>_xlfn.UNICHAR(34)&amp;VLOOKUP(G453,Prefix[],2)&amp;IF(G453&gt;19,"",IF(NOT(G453=0),J453&amp;REPT("_",16-LEN(VLOOKUP(G453,Prefix[],2)&amp;J453)),E453&amp;REPT("_",16-LEN(VLOOKUP(G453,Prefix[],2)&amp;E453))))&amp;_xlfn.UNICHAR(34)&amp;": "&amp;_xlfn.UNICHAR(34)&amp;H453&amp;_xlfn.UNICHAR(34)</f>
        <v>"IT_WEA_ID_0x1C3_": "Unused"</v>
      </c>
    </row>
    <row r="454" spans="2:12" x14ac:dyDescent="0.25">
      <c r="B454" t="s">
        <v>83</v>
      </c>
      <c r="E454" t="str">
        <f t="shared" si="13"/>
        <v>0x1C4</v>
      </c>
      <c r="F454">
        <v>27</v>
      </c>
      <c r="G454">
        <v>0</v>
      </c>
      <c r="H454" t="s">
        <v>629</v>
      </c>
      <c r="K454" t="str">
        <f>WeaponNames__2[[#This Row],[Name]]&amp;","</f>
        <v>IT_WEA_ID_0x1C4_,</v>
      </c>
      <c r="L454" t="str">
        <f>_xlfn.UNICHAR(34)&amp;VLOOKUP(G454,Prefix[],2)&amp;IF(G454&gt;19,"",IF(NOT(G454=0),J454&amp;REPT("_",16-LEN(VLOOKUP(G454,Prefix[],2)&amp;J454)),E454&amp;REPT("_",16-LEN(VLOOKUP(G454,Prefix[],2)&amp;E454))))&amp;_xlfn.UNICHAR(34)&amp;": "&amp;_xlfn.UNICHAR(34)&amp;H454&amp;_xlfn.UNICHAR(34)</f>
        <v>"IT_WEA_ID_0x1C4_": "Unused"</v>
      </c>
    </row>
    <row r="455" spans="2:12" x14ac:dyDescent="0.25">
      <c r="B455" t="s">
        <v>83</v>
      </c>
      <c r="E455" t="str">
        <f t="shared" si="13"/>
        <v>0x1C5</v>
      </c>
      <c r="F455">
        <v>28</v>
      </c>
      <c r="G455">
        <v>0</v>
      </c>
      <c r="H455" t="s">
        <v>629</v>
      </c>
      <c r="K455" t="str">
        <f>WeaponNames__2[[#This Row],[Name]]&amp;","</f>
        <v>IT_WEA_ID_0x1C5_,</v>
      </c>
      <c r="L455" t="str">
        <f>_xlfn.UNICHAR(34)&amp;VLOOKUP(G455,Prefix[],2)&amp;IF(G455&gt;19,"",IF(NOT(G455=0),J455&amp;REPT("_",16-LEN(VLOOKUP(G455,Prefix[],2)&amp;J455)),E455&amp;REPT("_",16-LEN(VLOOKUP(G455,Prefix[],2)&amp;E455))))&amp;_xlfn.UNICHAR(34)&amp;": "&amp;_xlfn.UNICHAR(34)&amp;H455&amp;_xlfn.UNICHAR(34)</f>
        <v>"IT_WEA_ID_0x1C5_": "Unused"</v>
      </c>
    </row>
    <row r="456" spans="2:12" x14ac:dyDescent="0.25">
      <c r="B456" t="s">
        <v>83</v>
      </c>
      <c r="E456" t="str">
        <f t="shared" si="13"/>
        <v>0x1C6</v>
      </c>
      <c r="F456">
        <v>29</v>
      </c>
      <c r="G456">
        <v>0</v>
      </c>
      <c r="H456" t="s">
        <v>629</v>
      </c>
      <c r="K456" t="str">
        <f>WeaponNames__2[[#This Row],[Name]]&amp;","</f>
        <v>IT_WEA_ID_0x1C6_,</v>
      </c>
      <c r="L456" t="str">
        <f>_xlfn.UNICHAR(34)&amp;VLOOKUP(G456,Prefix[],2)&amp;IF(G456&gt;19,"",IF(NOT(G456=0),J456&amp;REPT("_",16-LEN(VLOOKUP(G456,Prefix[],2)&amp;J456)),E456&amp;REPT("_",16-LEN(VLOOKUP(G456,Prefix[],2)&amp;E456))))&amp;_xlfn.UNICHAR(34)&amp;": "&amp;_xlfn.UNICHAR(34)&amp;H456&amp;_xlfn.UNICHAR(34)</f>
        <v>"IT_WEA_ID_0x1C6_": "Unused"</v>
      </c>
    </row>
    <row r="457" spans="2:12" x14ac:dyDescent="0.25">
      <c r="B457" t="s">
        <v>83</v>
      </c>
      <c r="E457" t="str">
        <f t="shared" si="13"/>
        <v>0x1C7</v>
      </c>
      <c r="F457">
        <v>30</v>
      </c>
      <c r="G457">
        <v>0</v>
      </c>
      <c r="H457" t="s">
        <v>629</v>
      </c>
      <c r="K457" t="str">
        <f>WeaponNames__2[[#This Row],[Name]]&amp;","</f>
        <v>IT_WEA_ID_0x1C7_,</v>
      </c>
      <c r="L457" t="str">
        <f>_xlfn.UNICHAR(34)&amp;VLOOKUP(G457,Prefix[],2)&amp;IF(G457&gt;19,"",IF(NOT(G457=0),J457&amp;REPT("_",16-LEN(VLOOKUP(G457,Prefix[],2)&amp;J457)),E457&amp;REPT("_",16-LEN(VLOOKUP(G457,Prefix[],2)&amp;E457))))&amp;_xlfn.UNICHAR(34)&amp;": "&amp;_xlfn.UNICHAR(34)&amp;H457&amp;_xlfn.UNICHAR(34)</f>
        <v>"IT_WEA_ID_0x1C7_": "Unused"</v>
      </c>
    </row>
    <row r="458" spans="2:12" x14ac:dyDescent="0.25">
      <c r="B458" t="s">
        <v>83</v>
      </c>
      <c r="E458" t="str">
        <f t="shared" si="13"/>
        <v>0x1C8</v>
      </c>
      <c r="F458">
        <v>31</v>
      </c>
      <c r="G458">
        <v>0</v>
      </c>
      <c r="H458" t="s">
        <v>629</v>
      </c>
      <c r="K458" t="str">
        <f>WeaponNames__2[[#This Row],[Name]]&amp;","</f>
        <v>IT_WEA_ID_0x1C8_,</v>
      </c>
      <c r="L458" t="str">
        <f>_xlfn.UNICHAR(34)&amp;VLOOKUP(G458,Prefix[],2)&amp;IF(G458&gt;19,"",IF(NOT(G458=0),J458&amp;REPT("_",16-LEN(VLOOKUP(G458,Prefix[],2)&amp;J458)),E458&amp;REPT("_",16-LEN(VLOOKUP(G458,Prefix[],2)&amp;E458))))&amp;_xlfn.UNICHAR(34)&amp;": "&amp;_xlfn.UNICHAR(34)&amp;H458&amp;_xlfn.UNICHAR(34)</f>
        <v>"IT_WEA_ID_0x1C8_": "Unused"</v>
      </c>
    </row>
    <row r="459" spans="2:12" x14ac:dyDescent="0.25">
      <c r="B459" t="s">
        <v>83</v>
      </c>
      <c r="E459" t="str">
        <f t="shared" si="13"/>
        <v>0x1C9</v>
      </c>
      <c r="F459">
        <v>32</v>
      </c>
      <c r="G459">
        <v>0</v>
      </c>
      <c r="H459" t="s">
        <v>629</v>
      </c>
      <c r="K459" t="str">
        <f>WeaponNames__2[[#This Row],[Name]]&amp;","</f>
        <v>IT_WEA_ID_0x1C9_,</v>
      </c>
      <c r="L459" t="str">
        <f>_xlfn.UNICHAR(34)&amp;VLOOKUP(G459,Prefix[],2)&amp;IF(G459&gt;19,"",IF(NOT(G459=0),J459&amp;REPT("_",16-LEN(VLOOKUP(G459,Prefix[],2)&amp;J459)),E459&amp;REPT("_",16-LEN(VLOOKUP(G459,Prefix[],2)&amp;E459))))&amp;_xlfn.UNICHAR(34)&amp;": "&amp;_xlfn.UNICHAR(34)&amp;H459&amp;_xlfn.UNICHAR(34)</f>
        <v>"IT_WEA_ID_0x1C9_": "Unused"</v>
      </c>
    </row>
    <row r="460" spans="2:12" x14ac:dyDescent="0.25">
      <c r="B460" t="s">
        <v>83</v>
      </c>
      <c r="E460" t="str">
        <f t="shared" si="13"/>
        <v>0x1CA</v>
      </c>
      <c r="F460">
        <v>33</v>
      </c>
      <c r="G460">
        <v>0</v>
      </c>
      <c r="H460" t="s">
        <v>629</v>
      </c>
      <c r="K460" t="str">
        <f>WeaponNames__2[[#This Row],[Name]]&amp;","</f>
        <v>IT_WEA_ID_0x1CA_,</v>
      </c>
      <c r="L460" t="str">
        <f>_xlfn.UNICHAR(34)&amp;VLOOKUP(G460,Prefix[],2)&amp;IF(G460&gt;19,"",IF(NOT(G460=0),J460&amp;REPT("_",16-LEN(VLOOKUP(G460,Prefix[],2)&amp;J460)),E460&amp;REPT("_",16-LEN(VLOOKUP(G460,Prefix[],2)&amp;E460))))&amp;_xlfn.UNICHAR(34)&amp;": "&amp;_xlfn.UNICHAR(34)&amp;H460&amp;_xlfn.UNICHAR(34)</f>
        <v>"IT_WEA_ID_0x1CA_": "Unused"</v>
      </c>
    </row>
    <row r="461" spans="2:12" x14ac:dyDescent="0.25">
      <c r="B461" t="s">
        <v>83</v>
      </c>
      <c r="E461" t="str">
        <f t="shared" si="13"/>
        <v>0x1CB</v>
      </c>
      <c r="F461">
        <v>34</v>
      </c>
      <c r="G461">
        <v>0</v>
      </c>
      <c r="H461" t="s">
        <v>629</v>
      </c>
      <c r="K461" t="str">
        <f>WeaponNames__2[[#This Row],[Name]]&amp;","</f>
        <v>IT_WEA_ID_0x1CB_,</v>
      </c>
      <c r="L461" t="str">
        <f>_xlfn.UNICHAR(34)&amp;VLOOKUP(G461,Prefix[],2)&amp;IF(G461&gt;19,"",IF(NOT(G461=0),J461&amp;REPT("_",16-LEN(VLOOKUP(G461,Prefix[],2)&amp;J461)),E461&amp;REPT("_",16-LEN(VLOOKUP(G461,Prefix[],2)&amp;E461))))&amp;_xlfn.UNICHAR(34)&amp;": "&amp;_xlfn.UNICHAR(34)&amp;H461&amp;_xlfn.UNICHAR(34)</f>
        <v>"IT_WEA_ID_0x1CB_": "Unused"</v>
      </c>
    </row>
    <row r="462" spans="2:12" x14ac:dyDescent="0.25">
      <c r="B462" t="s">
        <v>83</v>
      </c>
      <c r="E462" t="str">
        <f t="shared" si="13"/>
        <v>0x1CC</v>
      </c>
      <c r="F462">
        <v>35</v>
      </c>
      <c r="G462">
        <v>0</v>
      </c>
      <c r="H462" t="s">
        <v>629</v>
      </c>
      <c r="K462" t="str">
        <f>WeaponNames__2[[#This Row],[Name]]&amp;","</f>
        <v>IT_WEA_ID_0x1CC_,</v>
      </c>
      <c r="L462" t="str">
        <f>_xlfn.UNICHAR(34)&amp;VLOOKUP(G462,Prefix[],2)&amp;IF(G462&gt;19,"",IF(NOT(G462=0),J462&amp;REPT("_",16-LEN(VLOOKUP(G462,Prefix[],2)&amp;J462)),E462&amp;REPT("_",16-LEN(VLOOKUP(G462,Prefix[],2)&amp;E462))))&amp;_xlfn.UNICHAR(34)&amp;": "&amp;_xlfn.UNICHAR(34)&amp;H462&amp;_xlfn.UNICHAR(34)</f>
        <v>"IT_WEA_ID_0x1CC_": "Unused"</v>
      </c>
    </row>
    <row r="463" spans="2:12" x14ac:dyDescent="0.25">
      <c r="B463" t="s">
        <v>83</v>
      </c>
      <c r="E463" t="str">
        <f t="shared" si="13"/>
        <v>0x1CD</v>
      </c>
      <c r="F463">
        <v>1</v>
      </c>
      <c r="G463">
        <v>0</v>
      </c>
      <c r="H463" t="s">
        <v>629</v>
      </c>
      <c r="K463" t="str">
        <f>WeaponNames__2[[#This Row],[Name]]&amp;","</f>
        <v>IT_WEA_ID_0x1CD_,</v>
      </c>
      <c r="L463" t="str">
        <f>_xlfn.UNICHAR(34)&amp;VLOOKUP(G463,Prefix[],2)&amp;IF(G463&gt;19,"",IF(NOT(G463=0),J463&amp;REPT("_",16-LEN(VLOOKUP(G463,Prefix[],2)&amp;J463)),E463&amp;REPT("_",16-LEN(VLOOKUP(G463,Prefix[],2)&amp;E463))))&amp;_xlfn.UNICHAR(34)&amp;": "&amp;_xlfn.UNICHAR(34)&amp;H463&amp;_xlfn.UNICHAR(34)</f>
        <v>"IT_WEA_ID_0x1CD_": "Unused"</v>
      </c>
    </row>
    <row r="464" spans="2:12" x14ac:dyDescent="0.25">
      <c r="B464" t="s">
        <v>83</v>
      </c>
      <c r="E464" t="str">
        <f t="shared" si="13"/>
        <v>0x1CE</v>
      </c>
      <c r="F464">
        <v>2</v>
      </c>
      <c r="G464">
        <v>0</v>
      </c>
      <c r="H464" t="s">
        <v>629</v>
      </c>
      <c r="K464" t="str">
        <f>WeaponNames__2[[#This Row],[Name]]&amp;","</f>
        <v>IT_WEA_ID_0x1CE_,</v>
      </c>
      <c r="L464" t="str">
        <f>_xlfn.UNICHAR(34)&amp;VLOOKUP(G464,Prefix[],2)&amp;IF(G464&gt;19,"",IF(NOT(G464=0),J464&amp;REPT("_",16-LEN(VLOOKUP(G464,Prefix[],2)&amp;J464)),E464&amp;REPT("_",16-LEN(VLOOKUP(G464,Prefix[],2)&amp;E464))))&amp;_xlfn.UNICHAR(34)&amp;": "&amp;_xlfn.UNICHAR(34)&amp;H464&amp;_xlfn.UNICHAR(34)</f>
        <v>"IT_WEA_ID_0x1CE_": "Unused"</v>
      </c>
    </row>
    <row r="465" spans="2:12" x14ac:dyDescent="0.25">
      <c r="B465" t="s">
        <v>83</v>
      </c>
      <c r="E465" t="str">
        <f t="shared" si="13"/>
        <v>0x1CF</v>
      </c>
      <c r="F465">
        <v>3</v>
      </c>
      <c r="G465">
        <v>0</v>
      </c>
      <c r="H465" t="s">
        <v>629</v>
      </c>
      <c r="K465" t="str">
        <f>WeaponNames__2[[#This Row],[Name]]&amp;","</f>
        <v>IT_WEA_ID_0x1CF_,</v>
      </c>
      <c r="L465" t="str">
        <f>_xlfn.UNICHAR(34)&amp;VLOOKUP(G465,Prefix[],2)&amp;IF(G465&gt;19,"",IF(NOT(G465=0),J465&amp;REPT("_",16-LEN(VLOOKUP(G465,Prefix[],2)&amp;J465)),E465&amp;REPT("_",16-LEN(VLOOKUP(G465,Prefix[],2)&amp;E465))))&amp;_xlfn.UNICHAR(34)&amp;": "&amp;_xlfn.UNICHAR(34)&amp;H465&amp;_xlfn.UNICHAR(34)</f>
        <v>"IT_WEA_ID_0x1CF_": "Unused"</v>
      </c>
    </row>
    <row r="466" spans="2:12" x14ac:dyDescent="0.25">
      <c r="B466" t="s">
        <v>83</v>
      </c>
      <c r="E466" t="str">
        <f t="shared" si="13"/>
        <v>0x1D0</v>
      </c>
      <c r="F466">
        <v>4</v>
      </c>
      <c r="G466">
        <v>0</v>
      </c>
      <c r="H466" t="s">
        <v>629</v>
      </c>
      <c r="K466" t="str">
        <f>WeaponNames__2[[#This Row],[Name]]&amp;","</f>
        <v>IT_WEA_ID_0x1D0_,</v>
      </c>
      <c r="L466" t="str">
        <f>_xlfn.UNICHAR(34)&amp;VLOOKUP(G466,Prefix[],2)&amp;IF(G466&gt;19,"",IF(NOT(G466=0),J466&amp;REPT("_",16-LEN(VLOOKUP(G466,Prefix[],2)&amp;J466)),E466&amp;REPT("_",16-LEN(VLOOKUP(G466,Prefix[],2)&amp;E466))))&amp;_xlfn.UNICHAR(34)&amp;": "&amp;_xlfn.UNICHAR(34)&amp;H466&amp;_xlfn.UNICHAR(34)</f>
        <v>"IT_WEA_ID_0x1D0_": "Unused"</v>
      </c>
    </row>
    <row r="467" spans="2:12" x14ac:dyDescent="0.25">
      <c r="B467" t="s">
        <v>83</v>
      </c>
      <c r="E467" t="str">
        <f t="shared" si="13"/>
        <v>0x1D1</v>
      </c>
      <c r="F467">
        <v>5</v>
      </c>
      <c r="G467">
        <v>0</v>
      </c>
      <c r="H467" t="s">
        <v>629</v>
      </c>
      <c r="K467" t="str">
        <f>WeaponNames__2[[#This Row],[Name]]&amp;","</f>
        <v>IT_WEA_ID_0x1D1_,</v>
      </c>
      <c r="L467" t="str">
        <f>_xlfn.UNICHAR(34)&amp;VLOOKUP(G467,Prefix[],2)&amp;IF(G467&gt;19,"",IF(NOT(G467=0),J467&amp;REPT("_",16-LEN(VLOOKUP(G467,Prefix[],2)&amp;J467)),E467&amp;REPT("_",16-LEN(VLOOKUP(G467,Prefix[],2)&amp;E467))))&amp;_xlfn.UNICHAR(34)&amp;": "&amp;_xlfn.UNICHAR(34)&amp;H467&amp;_xlfn.UNICHAR(34)</f>
        <v>"IT_WEA_ID_0x1D1_": "Unused"</v>
      </c>
    </row>
    <row r="468" spans="2:12" x14ac:dyDescent="0.25">
      <c r="B468" t="s">
        <v>83</v>
      </c>
      <c r="E468" t="str">
        <f t="shared" si="13"/>
        <v>0x1D2</v>
      </c>
      <c r="F468">
        <v>6</v>
      </c>
      <c r="G468">
        <v>0</v>
      </c>
      <c r="H468" t="s">
        <v>629</v>
      </c>
      <c r="K468" t="str">
        <f>WeaponNames__2[[#This Row],[Name]]&amp;","</f>
        <v>IT_WEA_ID_0x1D2_,</v>
      </c>
      <c r="L468" t="str">
        <f>_xlfn.UNICHAR(34)&amp;VLOOKUP(G468,Prefix[],2)&amp;IF(G468&gt;19,"",IF(NOT(G468=0),J468&amp;REPT("_",16-LEN(VLOOKUP(G468,Prefix[],2)&amp;J468)),E468&amp;REPT("_",16-LEN(VLOOKUP(G468,Prefix[],2)&amp;E468))))&amp;_xlfn.UNICHAR(34)&amp;": "&amp;_xlfn.UNICHAR(34)&amp;H468&amp;_xlfn.UNICHAR(34)</f>
        <v>"IT_WEA_ID_0x1D2_": "Unused"</v>
      </c>
    </row>
    <row r="469" spans="2:12" x14ac:dyDescent="0.25">
      <c r="B469" t="s">
        <v>83</v>
      </c>
      <c r="E469" t="str">
        <f t="shared" si="13"/>
        <v>0x1D3</v>
      </c>
      <c r="F469">
        <v>7</v>
      </c>
      <c r="G469">
        <v>0</v>
      </c>
      <c r="H469" t="s">
        <v>629</v>
      </c>
      <c r="K469" t="str">
        <f>WeaponNames__2[[#This Row],[Name]]&amp;","</f>
        <v>IT_WEA_ID_0x1D3_,</v>
      </c>
      <c r="L469" t="str">
        <f>_xlfn.UNICHAR(34)&amp;VLOOKUP(G469,Prefix[],2)&amp;IF(G469&gt;19,"",IF(NOT(G469=0),J469&amp;REPT("_",16-LEN(VLOOKUP(G469,Prefix[],2)&amp;J469)),E469&amp;REPT("_",16-LEN(VLOOKUP(G469,Prefix[],2)&amp;E469))))&amp;_xlfn.UNICHAR(34)&amp;": "&amp;_xlfn.UNICHAR(34)&amp;H469&amp;_xlfn.UNICHAR(34)</f>
        <v>"IT_WEA_ID_0x1D3_": "Unused"</v>
      </c>
    </row>
    <row r="470" spans="2:12" x14ac:dyDescent="0.25">
      <c r="B470" t="s">
        <v>83</v>
      </c>
      <c r="E470" t="str">
        <f t="shared" si="13"/>
        <v>0x1D4</v>
      </c>
      <c r="F470">
        <v>8</v>
      </c>
      <c r="G470">
        <v>0</v>
      </c>
      <c r="H470" t="s">
        <v>629</v>
      </c>
      <c r="K470" t="str">
        <f>WeaponNames__2[[#This Row],[Name]]&amp;","</f>
        <v>IT_WEA_ID_0x1D4_,</v>
      </c>
      <c r="L470" t="str">
        <f>_xlfn.UNICHAR(34)&amp;VLOOKUP(G470,Prefix[],2)&amp;IF(G470&gt;19,"",IF(NOT(G470=0),J470&amp;REPT("_",16-LEN(VLOOKUP(G470,Prefix[],2)&amp;J470)),E470&amp;REPT("_",16-LEN(VLOOKUP(G470,Prefix[],2)&amp;E470))))&amp;_xlfn.UNICHAR(34)&amp;": "&amp;_xlfn.UNICHAR(34)&amp;H470&amp;_xlfn.UNICHAR(34)</f>
        <v>"IT_WEA_ID_0x1D4_": "Unused"</v>
      </c>
    </row>
    <row r="471" spans="2:12" x14ac:dyDescent="0.25">
      <c r="B471" t="s">
        <v>83</v>
      </c>
      <c r="E471" t="str">
        <f t="shared" si="13"/>
        <v>0x1D5</v>
      </c>
      <c r="F471">
        <v>9</v>
      </c>
      <c r="G471">
        <v>0</v>
      </c>
      <c r="H471" t="s">
        <v>629</v>
      </c>
      <c r="K471" t="str">
        <f>WeaponNames__2[[#This Row],[Name]]&amp;","</f>
        <v>IT_WEA_ID_0x1D5_,</v>
      </c>
      <c r="L471" t="str">
        <f>_xlfn.UNICHAR(34)&amp;VLOOKUP(G471,Prefix[],2)&amp;IF(G471&gt;19,"",IF(NOT(G471=0),J471&amp;REPT("_",16-LEN(VLOOKUP(G471,Prefix[],2)&amp;J471)),E471&amp;REPT("_",16-LEN(VLOOKUP(G471,Prefix[],2)&amp;E471))))&amp;_xlfn.UNICHAR(34)&amp;": "&amp;_xlfn.UNICHAR(34)&amp;H471&amp;_xlfn.UNICHAR(34)</f>
        <v>"IT_WEA_ID_0x1D5_": "Unused"</v>
      </c>
    </row>
    <row r="472" spans="2:12" x14ac:dyDescent="0.25">
      <c r="B472" t="s">
        <v>83</v>
      </c>
      <c r="E472" t="str">
        <f t="shared" si="13"/>
        <v>0x1D6</v>
      </c>
      <c r="F472">
        <v>10</v>
      </c>
      <c r="G472">
        <v>0</v>
      </c>
      <c r="H472" t="s">
        <v>629</v>
      </c>
      <c r="K472" t="str">
        <f>WeaponNames__2[[#This Row],[Name]]&amp;","</f>
        <v>IT_WEA_ID_0x1D6_,</v>
      </c>
      <c r="L472" t="str">
        <f>_xlfn.UNICHAR(34)&amp;VLOOKUP(G472,Prefix[],2)&amp;IF(G472&gt;19,"",IF(NOT(G472=0),J472&amp;REPT("_",16-LEN(VLOOKUP(G472,Prefix[],2)&amp;J472)),E472&amp;REPT("_",16-LEN(VLOOKUP(G472,Prefix[],2)&amp;E472))))&amp;_xlfn.UNICHAR(34)&amp;": "&amp;_xlfn.UNICHAR(34)&amp;H472&amp;_xlfn.UNICHAR(34)</f>
        <v>"IT_WEA_ID_0x1D6_": "Unused"</v>
      </c>
    </row>
    <row r="473" spans="2:12" x14ac:dyDescent="0.25">
      <c r="B473" t="s">
        <v>83</v>
      </c>
      <c r="E473" t="str">
        <f t="shared" si="13"/>
        <v>0x1D7</v>
      </c>
      <c r="F473">
        <v>11</v>
      </c>
      <c r="G473">
        <v>0</v>
      </c>
      <c r="H473" t="s">
        <v>629</v>
      </c>
      <c r="K473" t="str">
        <f>WeaponNames__2[[#This Row],[Name]]&amp;","</f>
        <v>IT_WEA_ID_0x1D7_,</v>
      </c>
      <c r="L473" t="str">
        <f>_xlfn.UNICHAR(34)&amp;VLOOKUP(G473,Prefix[],2)&amp;IF(G473&gt;19,"",IF(NOT(G473=0),J473&amp;REPT("_",16-LEN(VLOOKUP(G473,Prefix[],2)&amp;J473)),E473&amp;REPT("_",16-LEN(VLOOKUP(G473,Prefix[],2)&amp;E473))))&amp;_xlfn.UNICHAR(34)&amp;": "&amp;_xlfn.UNICHAR(34)&amp;H473&amp;_xlfn.UNICHAR(34)</f>
        <v>"IT_WEA_ID_0x1D7_": "Unused"</v>
      </c>
    </row>
    <row r="474" spans="2:12" x14ac:dyDescent="0.25">
      <c r="B474" t="s">
        <v>83</v>
      </c>
      <c r="E474" t="str">
        <f t="shared" si="13"/>
        <v>0x1D8</v>
      </c>
      <c r="F474">
        <v>12</v>
      </c>
      <c r="G474">
        <v>0</v>
      </c>
      <c r="H474" t="s">
        <v>629</v>
      </c>
      <c r="K474" t="str">
        <f>WeaponNames__2[[#This Row],[Name]]&amp;","</f>
        <v>IT_WEA_ID_0x1D8_,</v>
      </c>
      <c r="L474" t="str">
        <f>_xlfn.UNICHAR(34)&amp;VLOOKUP(G474,Prefix[],2)&amp;IF(G474&gt;19,"",IF(NOT(G474=0),J474&amp;REPT("_",16-LEN(VLOOKUP(G474,Prefix[],2)&amp;J474)),E474&amp;REPT("_",16-LEN(VLOOKUP(G474,Prefix[],2)&amp;E474))))&amp;_xlfn.UNICHAR(34)&amp;": "&amp;_xlfn.UNICHAR(34)&amp;H474&amp;_xlfn.UNICHAR(34)</f>
        <v>"IT_WEA_ID_0x1D8_": "Unused"</v>
      </c>
    </row>
    <row r="475" spans="2:12" x14ac:dyDescent="0.25">
      <c r="B475" t="s">
        <v>83</v>
      </c>
      <c r="E475" t="str">
        <f t="shared" si="13"/>
        <v>0x1D9</v>
      </c>
      <c r="F475">
        <v>13</v>
      </c>
      <c r="G475">
        <v>0</v>
      </c>
      <c r="H475" t="s">
        <v>629</v>
      </c>
      <c r="K475" t="str">
        <f>WeaponNames__2[[#This Row],[Name]]&amp;","</f>
        <v>IT_WEA_ID_0x1D9_,</v>
      </c>
      <c r="L475" t="str">
        <f>_xlfn.UNICHAR(34)&amp;VLOOKUP(G475,Prefix[],2)&amp;IF(G475&gt;19,"",IF(NOT(G475=0),J475&amp;REPT("_",16-LEN(VLOOKUP(G475,Prefix[],2)&amp;J475)),E475&amp;REPT("_",16-LEN(VLOOKUP(G475,Prefix[],2)&amp;E475))))&amp;_xlfn.UNICHAR(34)&amp;": "&amp;_xlfn.UNICHAR(34)&amp;H475&amp;_xlfn.UNICHAR(34)</f>
        <v>"IT_WEA_ID_0x1D9_": "Unused"</v>
      </c>
    </row>
    <row r="476" spans="2:12" x14ac:dyDescent="0.25">
      <c r="B476" t="s">
        <v>83</v>
      </c>
      <c r="E476" t="str">
        <f t="shared" si="13"/>
        <v>0x1DA</v>
      </c>
      <c r="F476">
        <v>14</v>
      </c>
      <c r="G476">
        <v>0</v>
      </c>
      <c r="H476" t="s">
        <v>629</v>
      </c>
      <c r="K476" t="str">
        <f>WeaponNames__2[[#This Row],[Name]]&amp;","</f>
        <v>IT_WEA_ID_0x1DA_,</v>
      </c>
      <c r="L476" t="str">
        <f>_xlfn.UNICHAR(34)&amp;VLOOKUP(G476,Prefix[],2)&amp;IF(G476&gt;19,"",IF(NOT(G476=0),J476&amp;REPT("_",16-LEN(VLOOKUP(G476,Prefix[],2)&amp;J476)),E476&amp;REPT("_",16-LEN(VLOOKUP(G476,Prefix[],2)&amp;E476))))&amp;_xlfn.UNICHAR(34)&amp;": "&amp;_xlfn.UNICHAR(34)&amp;H476&amp;_xlfn.UNICHAR(34)</f>
        <v>"IT_WEA_ID_0x1DA_": "Unused"</v>
      </c>
    </row>
    <row r="477" spans="2:12" x14ac:dyDescent="0.25">
      <c r="B477" t="s">
        <v>83</v>
      </c>
      <c r="E477" t="str">
        <f t="shared" si="13"/>
        <v>0x1DB</v>
      </c>
      <c r="F477">
        <v>15</v>
      </c>
      <c r="G477">
        <v>0</v>
      </c>
      <c r="H477" t="s">
        <v>629</v>
      </c>
      <c r="K477" t="str">
        <f>WeaponNames__2[[#This Row],[Name]]&amp;","</f>
        <v>IT_WEA_ID_0x1DB_,</v>
      </c>
      <c r="L477" t="str">
        <f>_xlfn.UNICHAR(34)&amp;VLOOKUP(G477,Prefix[],2)&amp;IF(G477&gt;19,"",IF(NOT(G477=0),J477&amp;REPT("_",16-LEN(VLOOKUP(G477,Prefix[],2)&amp;J477)),E477&amp;REPT("_",16-LEN(VLOOKUP(G477,Prefix[],2)&amp;E477))))&amp;_xlfn.UNICHAR(34)&amp;": "&amp;_xlfn.UNICHAR(34)&amp;H477&amp;_xlfn.UNICHAR(34)</f>
        <v>"IT_WEA_ID_0x1DB_": "Unused"</v>
      </c>
    </row>
    <row r="478" spans="2:12" x14ac:dyDescent="0.25">
      <c r="B478" t="s">
        <v>83</v>
      </c>
      <c r="E478" t="str">
        <f t="shared" si="13"/>
        <v>0x1DC</v>
      </c>
      <c r="F478">
        <v>16</v>
      </c>
      <c r="G478">
        <v>0</v>
      </c>
      <c r="H478" t="s">
        <v>629</v>
      </c>
      <c r="K478" t="str">
        <f>WeaponNames__2[[#This Row],[Name]]&amp;","</f>
        <v>IT_WEA_ID_0x1DC_,</v>
      </c>
      <c r="L478" t="str">
        <f>_xlfn.UNICHAR(34)&amp;VLOOKUP(G478,Prefix[],2)&amp;IF(G478&gt;19,"",IF(NOT(G478=0),J478&amp;REPT("_",16-LEN(VLOOKUP(G478,Prefix[],2)&amp;J478)),E478&amp;REPT("_",16-LEN(VLOOKUP(G478,Prefix[],2)&amp;E478))))&amp;_xlfn.UNICHAR(34)&amp;": "&amp;_xlfn.UNICHAR(34)&amp;H478&amp;_xlfn.UNICHAR(34)</f>
        <v>"IT_WEA_ID_0x1DC_": "Unused"</v>
      </c>
    </row>
    <row r="479" spans="2:12" x14ac:dyDescent="0.25">
      <c r="B479" t="s">
        <v>83</v>
      </c>
      <c r="E479" t="str">
        <f t="shared" si="13"/>
        <v>0x1DD</v>
      </c>
      <c r="F479">
        <v>17</v>
      </c>
      <c r="G479">
        <v>0</v>
      </c>
      <c r="H479" t="s">
        <v>629</v>
      </c>
      <c r="K479" t="str">
        <f>WeaponNames__2[[#This Row],[Name]]&amp;","</f>
        <v>IT_WEA_ID_0x1DD_,</v>
      </c>
      <c r="L479" t="str">
        <f>_xlfn.UNICHAR(34)&amp;VLOOKUP(G479,Prefix[],2)&amp;IF(G479&gt;19,"",IF(NOT(G479=0),J479&amp;REPT("_",16-LEN(VLOOKUP(G479,Prefix[],2)&amp;J479)),E479&amp;REPT("_",16-LEN(VLOOKUP(G479,Prefix[],2)&amp;E479))))&amp;_xlfn.UNICHAR(34)&amp;": "&amp;_xlfn.UNICHAR(34)&amp;H479&amp;_xlfn.UNICHAR(34)</f>
        <v>"IT_WEA_ID_0x1DD_": "Unused"</v>
      </c>
    </row>
    <row r="480" spans="2:12" x14ac:dyDescent="0.25">
      <c r="B480" t="s">
        <v>83</v>
      </c>
      <c r="E480" t="str">
        <f t="shared" si="13"/>
        <v>0x1DE</v>
      </c>
      <c r="F480">
        <v>18</v>
      </c>
      <c r="G480">
        <v>0</v>
      </c>
      <c r="H480" t="s">
        <v>629</v>
      </c>
      <c r="K480" t="str">
        <f>WeaponNames__2[[#This Row],[Name]]&amp;","</f>
        <v>IT_WEA_ID_0x1DE_,</v>
      </c>
      <c r="L480" t="str">
        <f>_xlfn.UNICHAR(34)&amp;VLOOKUP(G480,Prefix[],2)&amp;IF(G480&gt;19,"",IF(NOT(G480=0),J480&amp;REPT("_",16-LEN(VLOOKUP(G480,Prefix[],2)&amp;J480)),E480&amp;REPT("_",16-LEN(VLOOKUP(G480,Prefix[],2)&amp;E480))))&amp;_xlfn.UNICHAR(34)&amp;": "&amp;_xlfn.UNICHAR(34)&amp;H480&amp;_xlfn.UNICHAR(34)</f>
        <v>"IT_WEA_ID_0x1DE_": "Unused"</v>
      </c>
    </row>
    <row r="481" spans="2:12" x14ac:dyDescent="0.25">
      <c r="B481" t="s">
        <v>83</v>
      </c>
      <c r="E481" t="str">
        <f t="shared" si="13"/>
        <v>0x1DF</v>
      </c>
      <c r="F481">
        <v>19</v>
      </c>
      <c r="G481">
        <v>0</v>
      </c>
      <c r="H481" t="s">
        <v>629</v>
      </c>
      <c r="K481" t="str">
        <f>WeaponNames__2[[#This Row],[Name]]&amp;","</f>
        <v>IT_WEA_ID_0x1DF_,</v>
      </c>
      <c r="L481" t="str">
        <f>_xlfn.UNICHAR(34)&amp;VLOOKUP(G481,Prefix[],2)&amp;IF(G481&gt;19,"",IF(NOT(G481=0),J481&amp;REPT("_",16-LEN(VLOOKUP(G481,Prefix[],2)&amp;J481)),E481&amp;REPT("_",16-LEN(VLOOKUP(G481,Prefix[],2)&amp;E481))))&amp;_xlfn.UNICHAR(34)&amp;": "&amp;_xlfn.UNICHAR(34)&amp;H481&amp;_xlfn.UNICHAR(34)</f>
        <v>"IT_WEA_ID_0x1DF_": "Unused"</v>
      </c>
    </row>
    <row r="482" spans="2:12" x14ac:dyDescent="0.25">
      <c r="B482" t="s">
        <v>83</v>
      </c>
      <c r="E482" t="str">
        <f t="shared" si="13"/>
        <v>0x1E0</v>
      </c>
      <c r="F482">
        <v>20</v>
      </c>
      <c r="G482">
        <v>0</v>
      </c>
      <c r="H482" t="s">
        <v>629</v>
      </c>
      <c r="K482" t="str">
        <f>WeaponNames__2[[#This Row],[Name]]&amp;","</f>
        <v>IT_WEA_ID_0x1E0_,</v>
      </c>
      <c r="L482" t="str">
        <f>_xlfn.UNICHAR(34)&amp;VLOOKUP(G482,Prefix[],2)&amp;IF(G482&gt;19,"",IF(NOT(G482=0),J482&amp;REPT("_",16-LEN(VLOOKUP(G482,Prefix[],2)&amp;J482)),E482&amp;REPT("_",16-LEN(VLOOKUP(G482,Prefix[],2)&amp;E482))))&amp;_xlfn.UNICHAR(34)&amp;": "&amp;_xlfn.UNICHAR(34)&amp;H482&amp;_xlfn.UNICHAR(34)</f>
        <v>"IT_WEA_ID_0x1E0_": "Unused"</v>
      </c>
    </row>
    <row r="483" spans="2:12" x14ac:dyDescent="0.25">
      <c r="B483" t="s">
        <v>83</v>
      </c>
      <c r="E483" t="str">
        <f t="shared" si="13"/>
        <v>0x1E1</v>
      </c>
      <c r="F483">
        <v>21</v>
      </c>
      <c r="G483">
        <v>0</v>
      </c>
      <c r="H483" t="s">
        <v>629</v>
      </c>
      <c r="K483" t="str">
        <f>WeaponNames__2[[#This Row],[Name]]&amp;","</f>
        <v>IT_WEA_ID_0x1E1_,</v>
      </c>
      <c r="L483" t="str">
        <f>_xlfn.UNICHAR(34)&amp;VLOOKUP(G483,Prefix[],2)&amp;IF(G483&gt;19,"",IF(NOT(G483=0),J483&amp;REPT("_",16-LEN(VLOOKUP(G483,Prefix[],2)&amp;J483)),E483&amp;REPT("_",16-LEN(VLOOKUP(G483,Prefix[],2)&amp;E483))))&amp;_xlfn.UNICHAR(34)&amp;": "&amp;_xlfn.UNICHAR(34)&amp;H483&amp;_xlfn.UNICHAR(34)</f>
        <v>"IT_WEA_ID_0x1E1_": "Unused"</v>
      </c>
    </row>
    <row r="484" spans="2:12" x14ac:dyDescent="0.25">
      <c r="B484" t="s">
        <v>83</v>
      </c>
      <c r="E484" t="str">
        <f t="shared" si="13"/>
        <v>0x1E2</v>
      </c>
      <c r="F484">
        <v>22</v>
      </c>
      <c r="G484">
        <v>0</v>
      </c>
      <c r="H484" t="s">
        <v>629</v>
      </c>
      <c r="K484" t="str">
        <f>WeaponNames__2[[#This Row],[Name]]&amp;","</f>
        <v>IT_WEA_ID_0x1E2_,</v>
      </c>
      <c r="L484" t="str">
        <f>_xlfn.UNICHAR(34)&amp;VLOOKUP(G484,Prefix[],2)&amp;IF(G484&gt;19,"",IF(NOT(G484=0),J484&amp;REPT("_",16-LEN(VLOOKUP(G484,Prefix[],2)&amp;J484)),E484&amp;REPT("_",16-LEN(VLOOKUP(G484,Prefix[],2)&amp;E484))))&amp;_xlfn.UNICHAR(34)&amp;": "&amp;_xlfn.UNICHAR(34)&amp;H484&amp;_xlfn.UNICHAR(34)</f>
        <v>"IT_WEA_ID_0x1E2_": "Unused"</v>
      </c>
    </row>
    <row r="485" spans="2:12" x14ac:dyDescent="0.25">
      <c r="B485" t="s">
        <v>83</v>
      </c>
      <c r="E485" t="str">
        <f t="shared" si="13"/>
        <v>0x1E3</v>
      </c>
      <c r="F485">
        <v>23</v>
      </c>
      <c r="G485">
        <v>0</v>
      </c>
      <c r="H485" t="s">
        <v>629</v>
      </c>
      <c r="K485" t="str">
        <f>WeaponNames__2[[#This Row],[Name]]&amp;","</f>
        <v>IT_WEA_ID_0x1E3_,</v>
      </c>
      <c r="L485" t="str">
        <f>_xlfn.UNICHAR(34)&amp;VLOOKUP(G485,Prefix[],2)&amp;IF(G485&gt;19,"",IF(NOT(G485=0),J485&amp;REPT("_",16-LEN(VLOOKUP(G485,Prefix[],2)&amp;J485)),E485&amp;REPT("_",16-LEN(VLOOKUP(G485,Prefix[],2)&amp;E485))))&amp;_xlfn.UNICHAR(34)&amp;": "&amp;_xlfn.UNICHAR(34)&amp;H485&amp;_xlfn.UNICHAR(34)</f>
        <v>"IT_WEA_ID_0x1E3_": "Unused"</v>
      </c>
    </row>
    <row r="486" spans="2:12" x14ac:dyDescent="0.25">
      <c r="B486" t="s">
        <v>83</v>
      </c>
      <c r="E486" t="str">
        <f t="shared" si="13"/>
        <v>0x1E4</v>
      </c>
      <c r="F486">
        <v>24</v>
      </c>
      <c r="G486">
        <v>0</v>
      </c>
      <c r="H486" t="s">
        <v>629</v>
      </c>
      <c r="K486" t="str">
        <f>WeaponNames__2[[#This Row],[Name]]&amp;","</f>
        <v>IT_WEA_ID_0x1E4_,</v>
      </c>
      <c r="L486" t="str">
        <f>_xlfn.UNICHAR(34)&amp;VLOOKUP(G486,Prefix[],2)&amp;IF(G486&gt;19,"",IF(NOT(G486=0),J486&amp;REPT("_",16-LEN(VLOOKUP(G486,Prefix[],2)&amp;J486)),E486&amp;REPT("_",16-LEN(VLOOKUP(G486,Prefix[],2)&amp;E486))))&amp;_xlfn.UNICHAR(34)&amp;": "&amp;_xlfn.UNICHAR(34)&amp;H486&amp;_xlfn.UNICHAR(34)</f>
        <v>"IT_WEA_ID_0x1E4_": "Unused"</v>
      </c>
    </row>
    <row r="487" spans="2:12" x14ac:dyDescent="0.25">
      <c r="B487" t="s">
        <v>83</v>
      </c>
      <c r="E487" t="str">
        <f t="shared" si="13"/>
        <v>0x1E5</v>
      </c>
      <c r="F487">
        <v>25</v>
      </c>
      <c r="G487">
        <v>0</v>
      </c>
      <c r="H487" t="s">
        <v>629</v>
      </c>
      <c r="K487" t="str">
        <f>WeaponNames__2[[#This Row],[Name]]&amp;","</f>
        <v>IT_WEA_ID_0x1E5_,</v>
      </c>
      <c r="L487" t="str">
        <f>_xlfn.UNICHAR(34)&amp;VLOOKUP(G487,Prefix[],2)&amp;IF(G487&gt;19,"",IF(NOT(G487=0),J487&amp;REPT("_",16-LEN(VLOOKUP(G487,Prefix[],2)&amp;J487)),E487&amp;REPT("_",16-LEN(VLOOKUP(G487,Prefix[],2)&amp;E487))))&amp;_xlfn.UNICHAR(34)&amp;": "&amp;_xlfn.UNICHAR(34)&amp;H487&amp;_xlfn.UNICHAR(34)</f>
        <v>"IT_WEA_ID_0x1E5_": "Unused"</v>
      </c>
    </row>
    <row r="488" spans="2:12" x14ac:dyDescent="0.25">
      <c r="B488" t="s">
        <v>83</v>
      </c>
      <c r="E488" t="str">
        <f t="shared" si="13"/>
        <v>0x1E6</v>
      </c>
      <c r="F488">
        <v>26</v>
      </c>
      <c r="G488">
        <v>0</v>
      </c>
      <c r="H488" t="s">
        <v>629</v>
      </c>
      <c r="K488" t="str">
        <f>WeaponNames__2[[#This Row],[Name]]&amp;","</f>
        <v>IT_WEA_ID_0x1E6_,</v>
      </c>
      <c r="L488" t="str">
        <f>_xlfn.UNICHAR(34)&amp;VLOOKUP(G488,Prefix[],2)&amp;IF(G488&gt;19,"",IF(NOT(G488=0),J488&amp;REPT("_",16-LEN(VLOOKUP(G488,Prefix[],2)&amp;J488)),E488&amp;REPT("_",16-LEN(VLOOKUP(G488,Prefix[],2)&amp;E488))))&amp;_xlfn.UNICHAR(34)&amp;": "&amp;_xlfn.UNICHAR(34)&amp;H488&amp;_xlfn.UNICHAR(34)</f>
        <v>"IT_WEA_ID_0x1E6_": "Unused"</v>
      </c>
    </row>
    <row r="489" spans="2:12" x14ac:dyDescent="0.25">
      <c r="B489" t="s">
        <v>83</v>
      </c>
      <c r="E489" t="str">
        <f t="shared" si="13"/>
        <v>0x1E7</v>
      </c>
      <c r="F489">
        <v>27</v>
      </c>
      <c r="G489">
        <v>0</v>
      </c>
      <c r="H489" t="s">
        <v>629</v>
      </c>
      <c r="K489" t="str">
        <f>WeaponNames__2[[#This Row],[Name]]&amp;","</f>
        <v>IT_WEA_ID_0x1E7_,</v>
      </c>
      <c r="L489" t="str">
        <f>_xlfn.UNICHAR(34)&amp;VLOOKUP(G489,Prefix[],2)&amp;IF(G489&gt;19,"",IF(NOT(G489=0),J489&amp;REPT("_",16-LEN(VLOOKUP(G489,Prefix[],2)&amp;J489)),E489&amp;REPT("_",16-LEN(VLOOKUP(G489,Prefix[],2)&amp;E489))))&amp;_xlfn.UNICHAR(34)&amp;": "&amp;_xlfn.UNICHAR(34)&amp;H489&amp;_xlfn.UNICHAR(34)</f>
        <v>"IT_WEA_ID_0x1E7_": "Unused"</v>
      </c>
    </row>
    <row r="490" spans="2:12" x14ac:dyDescent="0.25">
      <c r="B490" t="s">
        <v>83</v>
      </c>
      <c r="E490" t="str">
        <f t="shared" si="13"/>
        <v>0x1E8</v>
      </c>
      <c r="F490">
        <v>28</v>
      </c>
      <c r="G490">
        <v>0</v>
      </c>
      <c r="H490" t="s">
        <v>629</v>
      </c>
      <c r="K490" t="str">
        <f>WeaponNames__2[[#This Row],[Name]]&amp;","</f>
        <v>IT_WEA_ID_0x1E8_,</v>
      </c>
      <c r="L490" t="str">
        <f>_xlfn.UNICHAR(34)&amp;VLOOKUP(G490,Prefix[],2)&amp;IF(G490&gt;19,"",IF(NOT(G490=0),J490&amp;REPT("_",16-LEN(VLOOKUP(G490,Prefix[],2)&amp;J490)),E490&amp;REPT("_",16-LEN(VLOOKUP(G490,Prefix[],2)&amp;E490))))&amp;_xlfn.UNICHAR(34)&amp;": "&amp;_xlfn.UNICHAR(34)&amp;H490&amp;_xlfn.UNICHAR(34)</f>
        <v>"IT_WEA_ID_0x1E8_": "Unused"</v>
      </c>
    </row>
    <row r="491" spans="2:12" x14ac:dyDescent="0.25">
      <c r="B491" t="s">
        <v>83</v>
      </c>
      <c r="E491" t="str">
        <f t="shared" si="13"/>
        <v>0x1E9</v>
      </c>
      <c r="F491">
        <v>29</v>
      </c>
      <c r="G491">
        <v>0</v>
      </c>
      <c r="H491" t="s">
        <v>629</v>
      </c>
      <c r="K491" t="str">
        <f>WeaponNames__2[[#This Row],[Name]]&amp;","</f>
        <v>IT_WEA_ID_0x1E9_,</v>
      </c>
      <c r="L491" t="str">
        <f>_xlfn.UNICHAR(34)&amp;VLOOKUP(G491,Prefix[],2)&amp;IF(G491&gt;19,"",IF(NOT(G491=0),J491&amp;REPT("_",16-LEN(VLOOKUP(G491,Prefix[],2)&amp;J491)),E491&amp;REPT("_",16-LEN(VLOOKUP(G491,Prefix[],2)&amp;E491))))&amp;_xlfn.UNICHAR(34)&amp;": "&amp;_xlfn.UNICHAR(34)&amp;H491&amp;_xlfn.UNICHAR(34)</f>
        <v>"IT_WEA_ID_0x1E9_": "Unused"</v>
      </c>
    </row>
    <row r="492" spans="2:12" x14ac:dyDescent="0.25">
      <c r="B492" t="s">
        <v>83</v>
      </c>
      <c r="E492" t="str">
        <f t="shared" si="13"/>
        <v>0x1EA</v>
      </c>
      <c r="F492">
        <v>30</v>
      </c>
      <c r="G492">
        <v>0</v>
      </c>
      <c r="H492" t="s">
        <v>629</v>
      </c>
      <c r="K492" t="str">
        <f>WeaponNames__2[[#This Row],[Name]]&amp;","</f>
        <v>IT_WEA_ID_0x1EA_,</v>
      </c>
      <c r="L492" t="str">
        <f>_xlfn.UNICHAR(34)&amp;VLOOKUP(G492,Prefix[],2)&amp;IF(G492&gt;19,"",IF(NOT(G492=0),J492&amp;REPT("_",16-LEN(VLOOKUP(G492,Prefix[],2)&amp;J492)),E492&amp;REPT("_",16-LEN(VLOOKUP(G492,Prefix[],2)&amp;E492))))&amp;_xlfn.UNICHAR(34)&amp;": "&amp;_xlfn.UNICHAR(34)&amp;H492&amp;_xlfn.UNICHAR(34)</f>
        <v>"IT_WEA_ID_0x1EA_": "Unused"</v>
      </c>
    </row>
    <row r="493" spans="2:12" x14ac:dyDescent="0.25">
      <c r="B493" t="s">
        <v>83</v>
      </c>
      <c r="E493" t="str">
        <f t="shared" si="13"/>
        <v>0x1EB</v>
      </c>
      <c r="F493">
        <v>31</v>
      </c>
      <c r="G493">
        <v>0</v>
      </c>
      <c r="H493" t="s">
        <v>629</v>
      </c>
      <c r="K493" t="str">
        <f>WeaponNames__2[[#This Row],[Name]]&amp;","</f>
        <v>IT_WEA_ID_0x1EB_,</v>
      </c>
      <c r="L493" t="str">
        <f>_xlfn.UNICHAR(34)&amp;VLOOKUP(G493,Prefix[],2)&amp;IF(G493&gt;19,"",IF(NOT(G493=0),J493&amp;REPT("_",16-LEN(VLOOKUP(G493,Prefix[],2)&amp;J493)),E493&amp;REPT("_",16-LEN(VLOOKUP(G493,Prefix[],2)&amp;E493))))&amp;_xlfn.UNICHAR(34)&amp;": "&amp;_xlfn.UNICHAR(34)&amp;H493&amp;_xlfn.UNICHAR(34)</f>
        <v>"IT_WEA_ID_0x1EB_": "Unused"</v>
      </c>
    </row>
    <row r="494" spans="2:12" x14ac:dyDescent="0.25">
      <c r="B494" t="s">
        <v>83</v>
      </c>
      <c r="E494" t="str">
        <f t="shared" si="13"/>
        <v>0x1EC</v>
      </c>
      <c r="F494">
        <v>32</v>
      </c>
      <c r="G494">
        <v>0</v>
      </c>
      <c r="H494" t="s">
        <v>629</v>
      </c>
      <c r="K494" t="str">
        <f>WeaponNames__2[[#This Row],[Name]]&amp;","</f>
        <v>IT_WEA_ID_0x1EC_,</v>
      </c>
      <c r="L494" t="str">
        <f>_xlfn.UNICHAR(34)&amp;VLOOKUP(G494,Prefix[],2)&amp;IF(G494&gt;19,"",IF(NOT(G494=0),J494&amp;REPT("_",16-LEN(VLOOKUP(G494,Prefix[],2)&amp;J494)),E494&amp;REPT("_",16-LEN(VLOOKUP(G494,Prefix[],2)&amp;E494))))&amp;_xlfn.UNICHAR(34)&amp;": "&amp;_xlfn.UNICHAR(34)&amp;H494&amp;_xlfn.UNICHAR(34)</f>
        <v>"IT_WEA_ID_0x1EC_": "Unused"</v>
      </c>
    </row>
    <row r="495" spans="2:12" x14ac:dyDescent="0.25">
      <c r="B495" t="s">
        <v>83</v>
      </c>
      <c r="E495" t="str">
        <f t="shared" si="13"/>
        <v>0x1ED</v>
      </c>
      <c r="F495">
        <v>33</v>
      </c>
      <c r="G495">
        <v>0</v>
      </c>
      <c r="H495" t="s">
        <v>629</v>
      </c>
      <c r="K495" t="str">
        <f>WeaponNames__2[[#This Row],[Name]]&amp;","</f>
        <v>IT_WEA_ID_0x1ED_,</v>
      </c>
      <c r="L495" t="str">
        <f>_xlfn.UNICHAR(34)&amp;VLOOKUP(G495,Prefix[],2)&amp;IF(G495&gt;19,"",IF(NOT(G495=0),J495&amp;REPT("_",16-LEN(VLOOKUP(G495,Prefix[],2)&amp;J495)),E495&amp;REPT("_",16-LEN(VLOOKUP(G495,Prefix[],2)&amp;E495))))&amp;_xlfn.UNICHAR(34)&amp;": "&amp;_xlfn.UNICHAR(34)&amp;H495&amp;_xlfn.UNICHAR(34)</f>
        <v>"IT_WEA_ID_0x1ED_": "Unused"</v>
      </c>
    </row>
    <row r="496" spans="2:12" x14ac:dyDescent="0.25">
      <c r="B496" t="s">
        <v>83</v>
      </c>
      <c r="E496" t="str">
        <f t="shared" si="13"/>
        <v>0x1EE</v>
      </c>
      <c r="F496">
        <v>34</v>
      </c>
      <c r="G496">
        <v>0</v>
      </c>
      <c r="H496" t="s">
        <v>629</v>
      </c>
      <c r="K496" t="str">
        <f>WeaponNames__2[[#This Row],[Name]]&amp;","</f>
        <v>IT_WEA_ID_0x1EE_,</v>
      </c>
      <c r="L496" t="str">
        <f>_xlfn.UNICHAR(34)&amp;VLOOKUP(G496,Prefix[],2)&amp;IF(G496&gt;19,"",IF(NOT(G496=0),J496&amp;REPT("_",16-LEN(VLOOKUP(G496,Prefix[],2)&amp;J496)),E496&amp;REPT("_",16-LEN(VLOOKUP(G496,Prefix[],2)&amp;E496))))&amp;_xlfn.UNICHAR(34)&amp;": "&amp;_xlfn.UNICHAR(34)&amp;H496&amp;_xlfn.UNICHAR(34)</f>
        <v>"IT_WEA_ID_0x1EE_": "Unused"</v>
      </c>
    </row>
    <row r="497" spans="2:12" x14ac:dyDescent="0.25">
      <c r="B497" t="s">
        <v>83</v>
      </c>
      <c r="E497" t="str">
        <f t="shared" si="13"/>
        <v>0x1EF</v>
      </c>
      <c r="F497">
        <v>35</v>
      </c>
      <c r="G497">
        <v>0</v>
      </c>
      <c r="H497" t="s">
        <v>629</v>
      </c>
      <c r="K497" t="str">
        <f>WeaponNames__2[[#This Row],[Name]]&amp;","</f>
        <v>IT_WEA_ID_0x1EF_,</v>
      </c>
      <c r="L497" t="str">
        <f>_xlfn.UNICHAR(34)&amp;VLOOKUP(G497,Prefix[],2)&amp;IF(G497&gt;19,"",IF(NOT(G497=0),J497&amp;REPT("_",16-LEN(VLOOKUP(G497,Prefix[],2)&amp;J497)),E497&amp;REPT("_",16-LEN(VLOOKUP(G497,Prefix[],2)&amp;E497))))&amp;_xlfn.UNICHAR(34)&amp;": "&amp;_xlfn.UNICHAR(34)&amp;H497&amp;_xlfn.UNICHAR(34)</f>
        <v>"IT_WEA_ID_0x1EF_": "Unused"</v>
      </c>
    </row>
    <row r="498" spans="2:12" x14ac:dyDescent="0.25">
      <c r="B498" t="s">
        <v>83</v>
      </c>
      <c r="E498" t="str">
        <f t="shared" si="13"/>
        <v>0x1F0</v>
      </c>
      <c r="F498">
        <v>1</v>
      </c>
      <c r="G498">
        <v>0</v>
      </c>
      <c r="H498" t="s">
        <v>629</v>
      </c>
      <c r="K498" t="str">
        <f>WeaponNames__2[[#This Row],[Name]]&amp;","</f>
        <v>IT_WEA_ID_0x1F0_,</v>
      </c>
      <c r="L498" t="str">
        <f>_xlfn.UNICHAR(34)&amp;VLOOKUP(G498,Prefix[],2)&amp;IF(G498&gt;19,"",IF(NOT(G498=0),J498&amp;REPT("_",16-LEN(VLOOKUP(G498,Prefix[],2)&amp;J498)),E498&amp;REPT("_",16-LEN(VLOOKUP(G498,Prefix[],2)&amp;E498))))&amp;_xlfn.UNICHAR(34)&amp;": "&amp;_xlfn.UNICHAR(34)&amp;H498&amp;_xlfn.UNICHAR(34)</f>
        <v>"IT_WEA_ID_0x1F0_": "Unused"</v>
      </c>
    </row>
    <row r="499" spans="2:12" x14ac:dyDescent="0.25">
      <c r="B499" t="s">
        <v>83</v>
      </c>
      <c r="E499" t="str">
        <f t="shared" si="13"/>
        <v>0x1F1</v>
      </c>
      <c r="F499">
        <v>2</v>
      </c>
      <c r="G499">
        <v>0</v>
      </c>
      <c r="H499" t="s">
        <v>629</v>
      </c>
      <c r="K499" t="str">
        <f>WeaponNames__2[[#This Row],[Name]]&amp;","</f>
        <v>IT_WEA_ID_0x1F1_,</v>
      </c>
      <c r="L499" t="str">
        <f>_xlfn.UNICHAR(34)&amp;VLOOKUP(G499,Prefix[],2)&amp;IF(G499&gt;19,"",IF(NOT(G499=0),J499&amp;REPT("_",16-LEN(VLOOKUP(G499,Prefix[],2)&amp;J499)),E499&amp;REPT("_",16-LEN(VLOOKUP(G499,Prefix[],2)&amp;E499))))&amp;_xlfn.UNICHAR(34)&amp;": "&amp;_xlfn.UNICHAR(34)&amp;H499&amp;_xlfn.UNICHAR(34)</f>
        <v>"IT_WEA_ID_0x1F1_": "Unused"</v>
      </c>
    </row>
    <row r="500" spans="2:12" x14ac:dyDescent="0.25">
      <c r="B500" t="s">
        <v>83</v>
      </c>
      <c r="E500" t="str">
        <f t="shared" si="13"/>
        <v>0x1F2</v>
      </c>
      <c r="F500">
        <v>3</v>
      </c>
      <c r="G500">
        <v>0</v>
      </c>
      <c r="H500" t="s">
        <v>629</v>
      </c>
      <c r="K500" t="str">
        <f>WeaponNames__2[[#This Row],[Name]]&amp;","</f>
        <v>IT_WEA_ID_0x1F2_,</v>
      </c>
      <c r="L500" t="str">
        <f>_xlfn.UNICHAR(34)&amp;VLOOKUP(G500,Prefix[],2)&amp;IF(G500&gt;19,"",IF(NOT(G500=0),J500&amp;REPT("_",16-LEN(VLOOKUP(G500,Prefix[],2)&amp;J500)),E500&amp;REPT("_",16-LEN(VLOOKUP(G500,Prefix[],2)&amp;E500))))&amp;_xlfn.UNICHAR(34)&amp;": "&amp;_xlfn.UNICHAR(34)&amp;H500&amp;_xlfn.UNICHAR(34)</f>
        <v>"IT_WEA_ID_0x1F2_": "Unused"</v>
      </c>
    </row>
    <row r="501" spans="2:12" x14ac:dyDescent="0.25">
      <c r="B501" t="s">
        <v>83</v>
      </c>
      <c r="E501" t="str">
        <f t="shared" si="13"/>
        <v>0x1F3</v>
      </c>
      <c r="F501">
        <v>4</v>
      </c>
      <c r="G501">
        <v>0</v>
      </c>
      <c r="H501" t="s">
        <v>629</v>
      </c>
      <c r="K501" t="str">
        <f>WeaponNames__2[[#This Row],[Name]]&amp;","</f>
        <v>IT_WEA_ID_0x1F3_,</v>
      </c>
      <c r="L501" t="str">
        <f>_xlfn.UNICHAR(34)&amp;VLOOKUP(G501,Prefix[],2)&amp;IF(G501&gt;19,"",IF(NOT(G501=0),J501&amp;REPT("_",16-LEN(VLOOKUP(G501,Prefix[],2)&amp;J501)),E501&amp;REPT("_",16-LEN(VLOOKUP(G501,Prefix[],2)&amp;E501))))&amp;_xlfn.UNICHAR(34)&amp;": "&amp;_xlfn.UNICHAR(34)&amp;H501&amp;_xlfn.UNICHAR(34)</f>
        <v>"IT_WEA_ID_0x1F3_": "Unused"</v>
      </c>
    </row>
    <row r="502" spans="2:12" x14ac:dyDescent="0.25">
      <c r="B502" t="s">
        <v>83</v>
      </c>
      <c r="E502" t="str">
        <f t="shared" si="13"/>
        <v>0x1F4</v>
      </c>
      <c r="F502">
        <v>5</v>
      </c>
      <c r="G502">
        <v>0</v>
      </c>
      <c r="H502" t="s">
        <v>629</v>
      </c>
      <c r="K502" t="str">
        <f>WeaponNames__2[[#This Row],[Name]]&amp;","</f>
        <v>IT_WEA_ID_0x1F4_,</v>
      </c>
      <c r="L502" t="str">
        <f>_xlfn.UNICHAR(34)&amp;VLOOKUP(G502,Prefix[],2)&amp;IF(G502&gt;19,"",IF(NOT(G502=0),J502&amp;REPT("_",16-LEN(VLOOKUP(G502,Prefix[],2)&amp;J502)),E502&amp;REPT("_",16-LEN(VLOOKUP(G502,Prefix[],2)&amp;E502))))&amp;_xlfn.UNICHAR(34)&amp;": "&amp;_xlfn.UNICHAR(34)&amp;H502&amp;_xlfn.UNICHAR(34)</f>
        <v>"IT_WEA_ID_0x1F4_": "Unused"</v>
      </c>
    </row>
    <row r="503" spans="2:12" x14ac:dyDescent="0.25">
      <c r="B503" t="s">
        <v>83</v>
      </c>
      <c r="E503" t="str">
        <f t="shared" si="13"/>
        <v>0x1F5</v>
      </c>
      <c r="F503">
        <v>6</v>
      </c>
      <c r="G503">
        <v>0</v>
      </c>
      <c r="H503" t="s">
        <v>629</v>
      </c>
      <c r="K503" t="str">
        <f>WeaponNames__2[[#This Row],[Name]]&amp;","</f>
        <v>IT_WEA_ID_0x1F5_,</v>
      </c>
      <c r="L503" t="str">
        <f>_xlfn.UNICHAR(34)&amp;VLOOKUP(G503,Prefix[],2)&amp;IF(G503&gt;19,"",IF(NOT(G503=0),J503&amp;REPT("_",16-LEN(VLOOKUP(G503,Prefix[],2)&amp;J503)),E503&amp;REPT("_",16-LEN(VLOOKUP(G503,Prefix[],2)&amp;E503))))&amp;_xlfn.UNICHAR(34)&amp;": "&amp;_xlfn.UNICHAR(34)&amp;H503&amp;_xlfn.UNICHAR(34)</f>
        <v>"IT_WEA_ID_0x1F5_": "Unused"</v>
      </c>
    </row>
    <row r="504" spans="2:12" x14ac:dyDescent="0.25">
      <c r="B504" t="s">
        <v>83</v>
      </c>
      <c r="E504" t="str">
        <f t="shared" si="13"/>
        <v>0x1F6</v>
      </c>
      <c r="F504">
        <v>7</v>
      </c>
      <c r="G504">
        <v>0</v>
      </c>
      <c r="H504" t="s">
        <v>629</v>
      </c>
      <c r="K504" t="str">
        <f>WeaponNames__2[[#This Row],[Name]]&amp;","</f>
        <v>IT_WEA_ID_0x1F6_,</v>
      </c>
      <c r="L504" t="str">
        <f>_xlfn.UNICHAR(34)&amp;VLOOKUP(G504,Prefix[],2)&amp;IF(G504&gt;19,"",IF(NOT(G504=0),J504&amp;REPT("_",16-LEN(VLOOKUP(G504,Prefix[],2)&amp;J504)),E504&amp;REPT("_",16-LEN(VLOOKUP(G504,Prefix[],2)&amp;E504))))&amp;_xlfn.UNICHAR(34)&amp;": "&amp;_xlfn.UNICHAR(34)&amp;H504&amp;_xlfn.UNICHAR(34)</f>
        <v>"IT_WEA_ID_0x1F6_": "Unused"</v>
      </c>
    </row>
    <row r="505" spans="2:12" x14ac:dyDescent="0.25">
      <c r="B505" t="s">
        <v>83</v>
      </c>
      <c r="E505" t="str">
        <f t="shared" si="13"/>
        <v>0x1F7</v>
      </c>
      <c r="F505">
        <v>8</v>
      </c>
      <c r="G505">
        <v>0</v>
      </c>
      <c r="H505" t="s">
        <v>629</v>
      </c>
      <c r="K505" t="str">
        <f>WeaponNames__2[[#This Row],[Name]]&amp;","</f>
        <v>IT_WEA_ID_0x1F7_,</v>
      </c>
      <c r="L505" t="str">
        <f>_xlfn.UNICHAR(34)&amp;VLOOKUP(G505,Prefix[],2)&amp;IF(G505&gt;19,"",IF(NOT(G505=0),J505&amp;REPT("_",16-LEN(VLOOKUP(G505,Prefix[],2)&amp;J505)),E505&amp;REPT("_",16-LEN(VLOOKUP(G505,Prefix[],2)&amp;E505))))&amp;_xlfn.UNICHAR(34)&amp;": "&amp;_xlfn.UNICHAR(34)&amp;H505&amp;_xlfn.UNICHAR(34)</f>
        <v>"IT_WEA_ID_0x1F7_": "Unused"</v>
      </c>
    </row>
    <row r="506" spans="2:12" x14ac:dyDescent="0.25">
      <c r="B506" t="s">
        <v>83</v>
      </c>
      <c r="E506" t="str">
        <f t="shared" si="13"/>
        <v>0x1F8</v>
      </c>
      <c r="F506">
        <v>9</v>
      </c>
      <c r="G506">
        <v>0</v>
      </c>
      <c r="H506" t="s">
        <v>629</v>
      </c>
      <c r="K506" t="str">
        <f>WeaponNames__2[[#This Row],[Name]]&amp;","</f>
        <v>IT_WEA_ID_0x1F8_,</v>
      </c>
      <c r="L506" t="str">
        <f>_xlfn.UNICHAR(34)&amp;VLOOKUP(G506,Prefix[],2)&amp;IF(G506&gt;19,"",IF(NOT(G506=0),J506&amp;REPT("_",16-LEN(VLOOKUP(G506,Prefix[],2)&amp;J506)),E506&amp;REPT("_",16-LEN(VLOOKUP(G506,Prefix[],2)&amp;E506))))&amp;_xlfn.UNICHAR(34)&amp;": "&amp;_xlfn.UNICHAR(34)&amp;H506&amp;_xlfn.UNICHAR(34)</f>
        <v>"IT_WEA_ID_0x1F8_": "Unused"</v>
      </c>
    </row>
    <row r="507" spans="2:12" x14ac:dyDescent="0.25">
      <c r="B507" t="s">
        <v>83</v>
      </c>
      <c r="E507" t="str">
        <f t="shared" si="13"/>
        <v>0x1F9</v>
      </c>
      <c r="F507">
        <v>10</v>
      </c>
      <c r="G507">
        <v>0</v>
      </c>
      <c r="H507" t="s">
        <v>629</v>
      </c>
      <c r="K507" t="str">
        <f>WeaponNames__2[[#This Row],[Name]]&amp;","</f>
        <v>IT_WEA_ID_0x1F9_,</v>
      </c>
      <c r="L507" t="str">
        <f>_xlfn.UNICHAR(34)&amp;VLOOKUP(G507,Prefix[],2)&amp;IF(G507&gt;19,"",IF(NOT(G507=0),J507&amp;REPT("_",16-LEN(VLOOKUP(G507,Prefix[],2)&amp;J507)),E507&amp;REPT("_",16-LEN(VLOOKUP(G507,Prefix[],2)&amp;E507))))&amp;_xlfn.UNICHAR(34)&amp;": "&amp;_xlfn.UNICHAR(34)&amp;H507&amp;_xlfn.UNICHAR(34)</f>
        <v>"IT_WEA_ID_0x1F9_": "Unused"</v>
      </c>
    </row>
    <row r="508" spans="2:12" x14ac:dyDescent="0.25">
      <c r="B508" t="s">
        <v>83</v>
      </c>
      <c r="E508" t="str">
        <f t="shared" si="13"/>
        <v>0x1FA</v>
      </c>
      <c r="F508">
        <v>11</v>
      </c>
      <c r="G508">
        <v>0</v>
      </c>
      <c r="H508" t="s">
        <v>629</v>
      </c>
      <c r="K508" t="str">
        <f>WeaponNames__2[[#This Row],[Name]]&amp;","</f>
        <v>IT_WEA_ID_0x1FA_,</v>
      </c>
      <c r="L508" t="str">
        <f>_xlfn.UNICHAR(34)&amp;VLOOKUP(G508,Prefix[],2)&amp;IF(G508&gt;19,"",IF(NOT(G508=0),J508&amp;REPT("_",16-LEN(VLOOKUP(G508,Prefix[],2)&amp;J508)),E508&amp;REPT("_",16-LEN(VLOOKUP(G508,Prefix[],2)&amp;E508))))&amp;_xlfn.UNICHAR(34)&amp;": "&amp;_xlfn.UNICHAR(34)&amp;H508&amp;_xlfn.UNICHAR(34)</f>
        <v>"IT_WEA_ID_0x1FA_": "Unused"</v>
      </c>
    </row>
    <row r="509" spans="2:12" x14ac:dyDescent="0.25">
      <c r="B509" t="s">
        <v>83</v>
      </c>
      <c r="E509" t="str">
        <f t="shared" si="13"/>
        <v>0x1FB</v>
      </c>
      <c r="F509">
        <v>12</v>
      </c>
      <c r="G509">
        <v>0</v>
      </c>
      <c r="H509" t="s">
        <v>629</v>
      </c>
      <c r="K509" t="str">
        <f>WeaponNames__2[[#This Row],[Name]]&amp;","</f>
        <v>IT_WEA_ID_0x1FB_,</v>
      </c>
      <c r="L509" t="str">
        <f>_xlfn.UNICHAR(34)&amp;VLOOKUP(G509,Prefix[],2)&amp;IF(G509&gt;19,"",IF(NOT(G509=0),J509&amp;REPT("_",16-LEN(VLOOKUP(G509,Prefix[],2)&amp;J509)),E509&amp;REPT("_",16-LEN(VLOOKUP(G509,Prefix[],2)&amp;E509))))&amp;_xlfn.UNICHAR(34)&amp;": "&amp;_xlfn.UNICHAR(34)&amp;H509&amp;_xlfn.UNICHAR(34)</f>
        <v>"IT_WEA_ID_0x1FB_": "Unused"</v>
      </c>
    </row>
    <row r="510" spans="2:12" x14ac:dyDescent="0.25">
      <c r="B510" t="s">
        <v>83</v>
      </c>
      <c r="E510" t="str">
        <f t="shared" si="13"/>
        <v>0x1FC</v>
      </c>
      <c r="F510">
        <v>13</v>
      </c>
      <c r="G510">
        <v>0</v>
      </c>
      <c r="H510" t="s">
        <v>629</v>
      </c>
      <c r="K510" t="str">
        <f>WeaponNames__2[[#This Row],[Name]]&amp;","</f>
        <v>IT_WEA_ID_0x1FC_,</v>
      </c>
      <c r="L510" t="str">
        <f>_xlfn.UNICHAR(34)&amp;VLOOKUP(G510,Prefix[],2)&amp;IF(G510&gt;19,"",IF(NOT(G510=0),J510&amp;REPT("_",16-LEN(VLOOKUP(G510,Prefix[],2)&amp;J510)),E510&amp;REPT("_",16-LEN(VLOOKUP(G510,Prefix[],2)&amp;E510))))&amp;_xlfn.UNICHAR(34)&amp;": "&amp;_xlfn.UNICHAR(34)&amp;H510&amp;_xlfn.UNICHAR(34)</f>
        <v>"IT_WEA_ID_0x1FC_": "Unused"</v>
      </c>
    </row>
    <row r="511" spans="2:12" x14ac:dyDescent="0.25">
      <c r="B511" t="s">
        <v>83</v>
      </c>
      <c r="E511" t="str">
        <f t="shared" si="13"/>
        <v>0x1FD</v>
      </c>
      <c r="F511">
        <v>14</v>
      </c>
      <c r="G511">
        <v>0</v>
      </c>
      <c r="H511" t="s">
        <v>629</v>
      </c>
      <c r="K511" t="str">
        <f>WeaponNames__2[[#This Row],[Name]]&amp;","</f>
        <v>IT_WEA_ID_0x1FD_,</v>
      </c>
      <c r="L511" t="str">
        <f>_xlfn.UNICHAR(34)&amp;VLOOKUP(G511,Prefix[],2)&amp;IF(G511&gt;19,"",IF(NOT(G511=0),J511&amp;REPT("_",16-LEN(VLOOKUP(G511,Prefix[],2)&amp;J511)),E511&amp;REPT("_",16-LEN(VLOOKUP(G511,Prefix[],2)&amp;E511))))&amp;_xlfn.UNICHAR(34)&amp;": "&amp;_xlfn.UNICHAR(34)&amp;H511&amp;_xlfn.UNICHAR(34)</f>
        <v>"IT_WEA_ID_0x1FD_": "Unused"</v>
      </c>
    </row>
    <row r="512" spans="2:12" x14ac:dyDescent="0.25">
      <c r="B512" t="s">
        <v>83</v>
      </c>
      <c r="E512" t="str">
        <f t="shared" si="13"/>
        <v>0x1FE</v>
      </c>
      <c r="F512">
        <v>15</v>
      </c>
      <c r="G512">
        <v>0</v>
      </c>
      <c r="H512" t="s">
        <v>629</v>
      </c>
      <c r="K512" t="str">
        <f>WeaponNames__2[[#This Row],[Name]]&amp;","</f>
        <v>IT_WEA_ID_0x1FE_,</v>
      </c>
      <c r="L512" t="str">
        <f>_xlfn.UNICHAR(34)&amp;VLOOKUP(G512,Prefix[],2)&amp;IF(G512&gt;19,"",IF(NOT(G512=0),J512&amp;REPT("_",16-LEN(VLOOKUP(G512,Prefix[],2)&amp;J512)),E512&amp;REPT("_",16-LEN(VLOOKUP(G512,Prefix[],2)&amp;E512))))&amp;_xlfn.UNICHAR(34)&amp;": "&amp;_xlfn.UNICHAR(34)&amp;H512&amp;_xlfn.UNICHAR(34)</f>
        <v>"IT_WEA_ID_0x1FE_": "Unused"</v>
      </c>
    </row>
    <row r="513" spans="2:12" x14ac:dyDescent="0.25">
      <c r="B513" t="s">
        <v>299</v>
      </c>
      <c r="E513" t="str">
        <f t="shared" si="13"/>
        <v>0x1FF</v>
      </c>
      <c r="F513">
        <v>16</v>
      </c>
      <c r="G513">
        <v>0</v>
      </c>
      <c r="H513" t="s">
        <v>629</v>
      </c>
      <c r="K513" t="str">
        <f>WeaponNames__2[[#This Row],[Name]]&amp;","</f>
        <v>IT_WEA_ID_0x1FF_,</v>
      </c>
      <c r="L513" t="str">
        <f>_xlfn.UNICHAR(34)&amp;VLOOKUP(G513,Prefix[],2)&amp;IF(G513&gt;19,"",IF(NOT(G513=0),J513&amp;REPT("_",16-LEN(VLOOKUP(G513,Prefix[],2)&amp;J513)),E513&amp;REPT("_",16-LEN(VLOOKUP(G513,Prefix[],2)&amp;E513))))&amp;_xlfn.UNICHAR(34)&amp;": "&amp;_xlfn.UNICHAR(34)&amp;H513&amp;_xlfn.UNICHAR(34)</f>
        <v>"IT_WEA_ID_0x1FF_": "Unused"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701E9-3431-4163-8CBF-3C12647282E2}">
  <dimension ref="A1:T513"/>
  <sheetViews>
    <sheetView workbookViewId="0"/>
  </sheetViews>
  <sheetFormatPr defaultRowHeight="15" x14ac:dyDescent="0.25"/>
  <cols>
    <col min="1" max="1" width="19.85546875" bestFit="1" customWidth="1"/>
    <col min="2" max="2" width="20.28515625" bestFit="1" customWidth="1"/>
    <col min="3" max="3" width="24.140625" bestFit="1" customWidth="1"/>
    <col min="4" max="4" width="19.28515625" bestFit="1" customWidth="1"/>
    <col min="5" max="6" width="17.42578125" bestFit="1" customWidth="1"/>
    <col min="7" max="7" width="15.5703125" bestFit="1" customWidth="1"/>
    <col min="8" max="8" width="17.7109375" bestFit="1" customWidth="1"/>
    <col min="9" max="9" width="20.28515625" bestFit="1" customWidth="1"/>
    <col min="10" max="10" width="20" bestFit="1" customWidth="1"/>
    <col min="11" max="11" width="17.28515625" bestFit="1" customWidth="1"/>
    <col min="12" max="12" width="21.85546875" bestFit="1" customWidth="1"/>
    <col min="13" max="13" width="17.7109375" bestFit="1" customWidth="1"/>
    <col min="14" max="14" width="16.28515625" bestFit="1" customWidth="1"/>
    <col min="15" max="15" width="18" bestFit="1" customWidth="1"/>
    <col min="16" max="16" width="16.7109375" bestFit="1" customWidth="1"/>
    <col min="17" max="17" width="20.28515625" bestFit="1" customWidth="1"/>
    <col min="18" max="18" width="18.85546875" bestFit="1" customWidth="1"/>
    <col min="19" max="19" width="19.85546875" bestFit="1" customWidth="1"/>
    <col min="20" max="20" width="16.7109375" bestFit="1" customWidth="1"/>
  </cols>
  <sheetData>
    <row r="1" spans="1:20" x14ac:dyDescent="0.25">
      <c r="A1" t="s">
        <v>323</v>
      </c>
      <c r="B1" t="s">
        <v>324</v>
      </c>
      <c r="C1" t="s">
        <v>325</v>
      </c>
      <c r="D1" t="s">
        <v>326</v>
      </c>
      <c r="E1" t="s">
        <v>327</v>
      </c>
      <c r="F1" t="s">
        <v>328</v>
      </c>
      <c r="G1" t="s">
        <v>329</v>
      </c>
      <c r="H1" t="s">
        <v>330</v>
      </c>
      <c r="I1" t="s">
        <v>331</v>
      </c>
      <c r="J1" t="s">
        <v>332</v>
      </c>
      <c r="K1" t="s">
        <v>333</v>
      </c>
      <c r="L1" t="s">
        <v>334</v>
      </c>
      <c r="M1" t="s">
        <v>335</v>
      </c>
      <c r="N1" t="s">
        <v>336</v>
      </c>
      <c r="O1" t="s">
        <v>337</v>
      </c>
      <c r="P1" t="s">
        <v>338</v>
      </c>
      <c r="Q1" t="s">
        <v>339</v>
      </c>
      <c r="R1" t="s">
        <v>340</v>
      </c>
      <c r="S1" t="s">
        <v>341</v>
      </c>
      <c r="T1" t="s">
        <v>342</v>
      </c>
    </row>
    <row r="2" spans="1:20" x14ac:dyDescent="0.25">
      <c r="A2" t="s">
        <v>628</v>
      </c>
      <c r="B2">
        <v>0</v>
      </c>
      <c r="C2">
        <v>0</v>
      </c>
      <c r="D2">
        <v>1</v>
      </c>
      <c r="E2">
        <v>65535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 x14ac:dyDescent="0.25">
      <c r="A3" t="s">
        <v>343</v>
      </c>
      <c r="B3">
        <v>38</v>
      </c>
      <c r="C3">
        <v>2</v>
      </c>
      <c r="D3">
        <v>2</v>
      </c>
      <c r="E3">
        <v>0</v>
      </c>
      <c r="F3">
        <v>4</v>
      </c>
      <c r="G3">
        <v>2</v>
      </c>
      <c r="H3">
        <v>38</v>
      </c>
      <c r="I3">
        <v>95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2000</v>
      </c>
      <c r="Q3">
        <v>500</v>
      </c>
      <c r="R3">
        <v>0</v>
      </c>
      <c r="S3">
        <v>11</v>
      </c>
      <c r="T3">
        <v>0</v>
      </c>
    </row>
    <row r="4" spans="1:20" x14ac:dyDescent="0.25">
      <c r="A4" t="s">
        <v>344</v>
      </c>
      <c r="B4">
        <v>65</v>
      </c>
      <c r="C4">
        <v>2</v>
      </c>
      <c r="D4">
        <v>2</v>
      </c>
      <c r="E4">
        <v>0</v>
      </c>
      <c r="F4">
        <v>4</v>
      </c>
      <c r="G4">
        <v>10</v>
      </c>
      <c r="H4">
        <v>65</v>
      </c>
      <c r="I4">
        <v>95</v>
      </c>
      <c r="J4">
        <v>0</v>
      </c>
      <c r="K4">
        <v>1</v>
      </c>
      <c r="L4">
        <v>0</v>
      </c>
      <c r="M4">
        <v>1</v>
      </c>
      <c r="N4">
        <v>0</v>
      </c>
      <c r="O4">
        <v>0</v>
      </c>
      <c r="P4">
        <v>5000</v>
      </c>
      <c r="Q4">
        <v>1250</v>
      </c>
      <c r="R4">
        <v>0</v>
      </c>
      <c r="S4">
        <v>14</v>
      </c>
      <c r="T4">
        <v>0</v>
      </c>
    </row>
    <row r="5" spans="1:20" x14ac:dyDescent="0.25">
      <c r="A5" t="s">
        <v>345</v>
      </c>
      <c r="B5">
        <v>60</v>
      </c>
      <c r="C5">
        <v>2</v>
      </c>
      <c r="D5">
        <v>2</v>
      </c>
      <c r="E5">
        <v>0</v>
      </c>
      <c r="F5">
        <v>4</v>
      </c>
      <c r="G5">
        <v>10</v>
      </c>
      <c r="H5">
        <v>60</v>
      </c>
      <c r="I5">
        <v>95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3200</v>
      </c>
      <c r="Q5">
        <v>800</v>
      </c>
      <c r="R5">
        <v>0</v>
      </c>
      <c r="S5">
        <v>12</v>
      </c>
      <c r="T5">
        <v>0</v>
      </c>
    </row>
    <row r="6" spans="1:20" x14ac:dyDescent="0.25">
      <c r="A6" t="s">
        <v>346</v>
      </c>
      <c r="B6">
        <v>45</v>
      </c>
      <c r="C6">
        <v>2</v>
      </c>
      <c r="D6">
        <v>2</v>
      </c>
      <c r="E6">
        <v>0</v>
      </c>
      <c r="F6">
        <v>4</v>
      </c>
      <c r="G6">
        <v>2</v>
      </c>
      <c r="H6">
        <v>45</v>
      </c>
      <c r="I6">
        <v>95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2600</v>
      </c>
      <c r="Q6">
        <v>650</v>
      </c>
      <c r="R6">
        <v>0</v>
      </c>
      <c r="S6">
        <v>11</v>
      </c>
      <c r="T6">
        <v>0</v>
      </c>
    </row>
    <row r="7" spans="1:20" x14ac:dyDescent="0.25">
      <c r="A7" t="s">
        <v>347</v>
      </c>
      <c r="B7">
        <v>145</v>
      </c>
      <c r="C7">
        <v>2</v>
      </c>
      <c r="D7">
        <v>2</v>
      </c>
      <c r="E7">
        <v>0</v>
      </c>
      <c r="F7">
        <v>5</v>
      </c>
      <c r="G7">
        <v>2</v>
      </c>
      <c r="H7">
        <v>145</v>
      </c>
      <c r="I7">
        <v>92</v>
      </c>
      <c r="J7">
        <v>0</v>
      </c>
      <c r="K7">
        <v>0</v>
      </c>
      <c r="L7">
        <v>0</v>
      </c>
      <c r="M7">
        <v>0</v>
      </c>
      <c r="N7">
        <v>0</v>
      </c>
      <c r="O7">
        <v>24</v>
      </c>
      <c r="P7">
        <v>14500</v>
      </c>
      <c r="Q7">
        <v>3630</v>
      </c>
      <c r="R7">
        <v>0</v>
      </c>
      <c r="S7">
        <v>14</v>
      </c>
      <c r="T7">
        <v>0</v>
      </c>
    </row>
    <row r="8" spans="1:20" x14ac:dyDescent="0.25">
      <c r="A8" t="s">
        <v>348</v>
      </c>
      <c r="B8">
        <v>88</v>
      </c>
      <c r="C8">
        <v>2</v>
      </c>
      <c r="D8">
        <v>2</v>
      </c>
      <c r="E8">
        <v>0</v>
      </c>
      <c r="F8">
        <v>5</v>
      </c>
      <c r="G8">
        <v>2</v>
      </c>
      <c r="H8">
        <v>88</v>
      </c>
      <c r="I8">
        <v>95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7500</v>
      </c>
      <c r="Q8">
        <v>1880</v>
      </c>
      <c r="R8">
        <v>0</v>
      </c>
      <c r="S8">
        <v>14</v>
      </c>
      <c r="T8">
        <v>0</v>
      </c>
    </row>
    <row r="9" spans="1:20" x14ac:dyDescent="0.25">
      <c r="A9" t="s">
        <v>349</v>
      </c>
      <c r="B9">
        <v>71</v>
      </c>
      <c r="C9">
        <v>2</v>
      </c>
      <c r="D9">
        <v>2</v>
      </c>
      <c r="E9">
        <v>0</v>
      </c>
      <c r="F9">
        <v>11</v>
      </c>
      <c r="G9">
        <v>2</v>
      </c>
      <c r="H9">
        <v>71</v>
      </c>
      <c r="I9">
        <v>95</v>
      </c>
      <c r="J9">
        <v>0</v>
      </c>
      <c r="K9">
        <v>0</v>
      </c>
      <c r="L9">
        <v>1</v>
      </c>
      <c r="M9">
        <v>0</v>
      </c>
      <c r="N9">
        <v>0</v>
      </c>
      <c r="O9">
        <v>0</v>
      </c>
      <c r="P9">
        <v>6100</v>
      </c>
      <c r="Q9">
        <v>1530</v>
      </c>
      <c r="R9">
        <v>0</v>
      </c>
      <c r="S9">
        <v>12</v>
      </c>
      <c r="T9">
        <v>0</v>
      </c>
    </row>
    <row r="10" spans="1:20" x14ac:dyDescent="0.25">
      <c r="A10" t="s">
        <v>350</v>
      </c>
      <c r="B10">
        <v>0</v>
      </c>
      <c r="C10">
        <v>2</v>
      </c>
      <c r="D10">
        <v>2</v>
      </c>
      <c r="E10">
        <v>0</v>
      </c>
      <c r="F10">
        <v>11</v>
      </c>
      <c r="G10">
        <v>2</v>
      </c>
      <c r="H10">
        <v>71</v>
      </c>
      <c r="I10">
        <v>95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400</v>
      </c>
      <c r="Q10">
        <v>100</v>
      </c>
      <c r="R10">
        <v>2</v>
      </c>
      <c r="S10">
        <v>11</v>
      </c>
      <c r="T10">
        <v>0</v>
      </c>
    </row>
    <row r="11" spans="1:20" x14ac:dyDescent="0.25">
      <c r="A11" t="s">
        <v>351</v>
      </c>
      <c r="B11">
        <v>99</v>
      </c>
      <c r="C11">
        <v>2</v>
      </c>
      <c r="D11">
        <v>2</v>
      </c>
      <c r="E11">
        <v>0</v>
      </c>
      <c r="F11">
        <v>5</v>
      </c>
      <c r="G11">
        <v>2</v>
      </c>
      <c r="H11">
        <v>99</v>
      </c>
      <c r="I11">
        <v>95</v>
      </c>
      <c r="J11">
        <v>0</v>
      </c>
      <c r="K11">
        <v>2</v>
      </c>
      <c r="L11">
        <v>0</v>
      </c>
      <c r="M11">
        <v>0</v>
      </c>
      <c r="N11">
        <v>0</v>
      </c>
      <c r="O11">
        <v>0</v>
      </c>
      <c r="P11">
        <v>8150</v>
      </c>
      <c r="Q11">
        <v>2040</v>
      </c>
      <c r="R11">
        <v>0</v>
      </c>
      <c r="S11">
        <v>12</v>
      </c>
      <c r="T11">
        <v>0</v>
      </c>
    </row>
    <row r="12" spans="1:20" x14ac:dyDescent="0.25">
      <c r="A12" t="s">
        <v>352</v>
      </c>
      <c r="B12">
        <v>130</v>
      </c>
      <c r="C12">
        <v>2</v>
      </c>
      <c r="D12">
        <v>2</v>
      </c>
      <c r="E12">
        <v>0</v>
      </c>
      <c r="F12">
        <v>5</v>
      </c>
      <c r="G12">
        <v>2</v>
      </c>
      <c r="H12">
        <v>130</v>
      </c>
      <c r="I12">
        <v>99</v>
      </c>
      <c r="J12">
        <v>0</v>
      </c>
      <c r="K12">
        <v>0</v>
      </c>
      <c r="L12">
        <v>0</v>
      </c>
      <c r="M12">
        <v>0</v>
      </c>
      <c r="N12">
        <v>0</v>
      </c>
      <c r="O12">
        <v>42</v>
      </c>
      <c r="P12">
        <v>480</v>
      </c>
      <c r="Q12">
        <v>120</v>
      </c>
      <c r="R12">
        <v>0</v>
      </c>
      <c r="S12">
        <v>17</v>
      </c>
      <c r="T12">
        <v>0</v>
      </c>
    </row>
    <row r="13" spans="1:20" x14ac:dyDescent="0.25">
      <c r="A13" t="s">
        <v>353</v>
      </c>
      <c r="B13">
        <v>110</v>
      </c>
      <c r="C13">
        <v>2</v>
      </c>
      <c r="D13">
        <v>2</v>
      </c>
      <c r="E13">
        <v>0</v>
      </c>
      <c r="F13">
        <v>5</v>
      </c>
      <c r="G13">
        <v>2</v>
      </c>
      <c r="H13">
        <v>110</v>
      </c>
      <c r="I13">
        <v>85</v>
      </c>
      <c r="J13">
        <v>0</v>
      </c>
      <c r="K13">
        <v>0</v>
      </c>
      <c r="L13">
        <v>0</v>
      </c>
      <c r="M13">
        <v>0</v>
      </c>
      <c r="N13">
        <v>0</v>
      </c>
      <c r="O13">
        <v>21</v>
      </c>
      <c r="P13">
        <v>400</v>
      </c>
      <c r="Q13">
        <v>100</v>
      </c>
      <c r="R13">
        <v>0</v>
      </c>
      <c r="S13">
        <v>16</v>
      </c>
      <c r="T13">
        <v>0</v>
      </c>
    </row>
    <row r="14" spans="1:20" x14ac:dyDescent="0.25">
      <c r="A14" t="s">
        <v>354</v>
      </c>
      <c r="B14">
        <v>122</v>
      </c>
      <c r="C14">
        <v>2</v>
      </c>
      <c r="D14">
        <v>2</v>
      </c>
      <c r="E14">
        <v>0</v>
      </c>
      <c r="F14">
        <v>11</v>
      </c>
      <c r="G14">
        <v>2</v>
      </c>
      <c r="H14">
        <v>122</v>
      </c>
      <c r="I14">
        <v>95</v>
      </c>
      <c r="J14">
        <v>0</v>
      </c>
      <c r="K14">
        <v>0</v>
      </c>
      <c r="L14">
        <v>0</v>
      </c>
      <c r="M14">
        <v>0</v>
      </c>
      <c r="N14">
        <v>0</v>
      </c>
      <c r="O14">
        <v>7</v>
      </c>
      <c r="P14">
        <v>10900</v>
      </c>
      <c r="Q14">
        <v>2730</v>
      </c>
      <c r="R14">
        <v>0</v>
      </c>
      <c r="S14">
        <v>12</v>
      </c>
      <c r="T14">
        <v>0</v>
      </c>
    </row>
    <row r="15" spans="1:20" x14ac:dyDescent="0.25">
      <c r="A15" t="s">
        <v>355</v>
      </c>
      <c r="B15">
        <v>138</v>
      </c>
      <c r="C15">
        <v>2</v>
      </c>
      <c r="D15">
        <v>2</v>
      </c>
      <c r="E15">
        <v>0</v>
      </c>
      <c r="F15">
        <v>11</v>
      </c>
      <c r="G15">
        <v>2</v>
      </c>
      <c r="H15">
        <v>138</v>
      </c>
      <c r="I15">
        <v>95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13200</v>
      </c>
      <c r="Q15">
        <v>3300</v>
      </c>
      <c r="R15">
        <v>0</v>
      </c>
      <c r="S15">
        <v>12</v>
      </c>
      <c r="T15">
        <v>0</v>
      </c>
    </row>
    <row r="16" spans="1:20" x14ac:dyDescent="0.25">
      <c r="A16" t="s">
        <v>356</v>
      </c>
      <c r="B16">
        <v>300</v>
      </c>
      <c r="C16">
        <v>2</v>
      </c>
      <c r="D16">
        <v>2</v>
      </c>
      <c r="E16">
        <v>0</v>
      </c>
      <c r="F16">
        <v>11</v>
      </c>
      <c r="G16">
        <v>2</v>
      </c>
      <c r="H16">
        <v>300</v>
      </c>
      <c r="I16">
        <v>95</v>
      </c>
      <c r="J16">
        <v>0</v>
      </c>
      <c r="K16">
        <v>0</v>
      </c>
      <c r="L16">
        <v>0</v>
      </c>
      <c r="M16">
        <v>0</v>
      </c>
      <c r="N16">
        <v>0</v>
      </c>
      <c r="O16">
        <v>54</v>
      </c>
      <c r="P16">
        <v>39200</v>
      </c>
      <c r="Q16">
        <v>9800</v>
      </c>
      <c r="R16">
        <v>0</v>
      </c>
      <c r="S16">
        <v>15</v>
      </c>
      <c r="T16">
        <v>0</v>
      </c>
    </row>
    <row r="17" spans="1:20" x14ac:dyDescent="0.25">
      <c r="A17" t="s">
        <v>357</v>
      </c>
      <c r="B17">
        <v>188</v>
      </c>
      <c r="C17">
        <v>2</v>
      </c>
      <c r="D17">
        <v>2</v>
      </c>
      <c r="E17">
        <v>0</v>
      </c>
      <c r="F17">
        <v>11</v>
      </c>
      <c r="G17">
        <v>2</v>
      </c>
      <c r="H17">
        <v>188</v>
      </c>
      <c r="I17">
        <v>95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23800</v>
      </c>
      <c r="Q17">
        <v>5950</v>
      </c>
      <c r="R17">
        <v>0</v>
      </c>
      <c r="S17">
        <v>11</v>
      </c>
      <c r="T17">
        <v>0</v>
      </c>
    </row>
    <row r="18" spans="1:20" x14ac:dyDescent="0.25">
      <c r="A18" t="s">
        <v>358</v>
      </c>
      <c r="B18">
        <v>166</v>
      </c>
      <c r="C18">
        <v>2</v>
      </c>
      <c r="D18">
        <v>2</v>
      </c>
      <c r="E18">
        <v>0</v>
      </c>
      <c r="F18">
        <v>11</v>
      </c>
      <c r="G18">
        <v>2</v>
      </c>
      <c r="H18">
        <v>166</v>
      </c>
      <c r="I18">
        <v>95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18400</v>
      </c>
      <c r="Q18">
        <v>4600</v>
      </c>
      <c r="R18">
        <v>0</v>
      </c>
      <c r="S18">
        <v>14</v>
      </c>
      <c r="T18">
        <v>0</v>
      </c>
    </row>
    <row r="19" spans="1:20" x14ac:dyDescent="0.25">
      <c r="A19" t="s">
        <v>359</v>
      </c>
      <c r="B19">
        <v>173</v>
      </c>
      <c r="C19">
        <v>2</v>
      </c>
      <c r="D19">
        <v>2</v>
      </c>
      <c r="E19">
        <v>0</v>
      </c>
      <c r="F19">
        <v>11</v>
      </c>
      <c r="G19">
        <v>2</v>
      </c>
      <c r="H19">
        <v>173</v>
      </c>
      <c r="I19">
        <v>95</v>
      </c>
      <c r="J19">
        <v>0</v>
      </c>
      <c r="K19">
        <v>0</v>
      </c>
      <c r="L19">
        <v>0</v>
      </c>
      <c r="M19">
        <v>0</v>
      </c>
      <c r="N19">
        <v>0</v>
      </c>
      <c r="O19">
        <v>133</v>
      </c>
      <c r="P19">
        <v>20300</v>
      </c>
      <c r="Q19">
        <v>5080</v>
      </c>
      <c r="R19">
        <v>0</v>
      </c>
      <c r="S19">
        <v>15</v>
      </c>
      <c r="T19">
        <v>0</v>
      </c>
    </row>
    <row r="20" spans="1:20" x14ac:dyDescent="0.25">
      <c r="A20" t="s">
        <v>360</v>
      </c>
      <c r="B20">
        <v>223</v>
      </c>
      <c r="C20">
        <v>2</v>
      </c>
      <c r="D20">
        <v>2</v>
      </c>
      <c r="E20">
        <v>0</v>
      </c>
      <c r="F20">
        <v>11</v>
      </c>
      <c r="G20">
        <v>2</v>
      </c>
      <c r="H20">
        <v>223</v>
      </c>
      <c r="I20">
        <v>95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28600</v>
      </c>
      <c r="Q20">
        <v>7150</v>
      </c>
      <c r="R20">
        <v>0</v>
      </c>
      <c r="S20">
        <v>15</v>
      </c>
      <c r="T20">
        <v>0</v>
      </c>
    </row>
    <row r="21" spans="1:20" x14ac:dyDescent="0.25">
      <c r="A21" t="s">
        <v>361</v>
      </c>
      <c r="B21">
        <v>240</v>
      </c>
      <c r="C21">
        <v>2</v>
      </c>
      <c r="D21">
        <v>2</v>
      </c>
      <c r="E21">
        <v>0</v>
      </c>
      <c r="F21">
        <v>11</v>
      </c>
      <c r="G21">
        <v>2</v>
      </c>
      <c r="H21">
        <v>240</v>
      </c>
      <c r="I21">
        <v>95</v>
      </c>
      <c r="J21">
        <v>3</v>
      </c>
      <c r="K21">
        <v>0</v>
      </c>
      <c r="L21">
        <v>0</v>
      </c>
      <c r="M21">
        <v>0</v>
      </c>
      <c r="N21">
        <v>0</v>
      </c>
      <c r="O21">
        <v>0</v>
      </c>
      <c r="P21">
        <v>29400</v>
      </c>
      <c r="Q21">
        <v>7350</v>
      </c>
      <c r="R21">
        <v>0</v>
      </c>
      <c r="S21">
        <v>15</v>
      </c>
      <c r="T21">
        <v>0</v>
      </c>
    </row>
    <row r="22" spans="1:20" x14ac:dyDescent="0.25">
      <c r="A22" t="s">
        <v>362</v>
      </c>
      <c r="B22">
        <v>257</v>
      </c>
      <c r="C22">
        <v>2</v>
      </c>
      <c r="D22">
        <v>2</v>
      </c>
      <c r="E22">
        <v>0</v>
      </c>
      <c r="F22">
        <v>11</v>
      </c>
      <c r="G22">
        <v>2</v>
      </c>
      <c r="H22">
        <v>257</v>
      </c>
      <c r="I22">
        <v>95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34000</v>
      </c>
      <c r="Q22">
        <v>8500</v>
      </c>
      <c r="R22">
        <v>0</v>
      </c>
      <c r="S22">
        <v>11</v>
      </c>
      <c r="T22">
        <v>0</v>
      </c>
    </row>
    <row r="23" spans="1:20" x14ac:dyDescent="0.25">
      <c r="A23" t="s">
        <v>363</v>
      </c>
      <c r="B23">
        <v>200</v>
      </c>
      <c r="C23">
        <v>2</v>
      </c>
      <c r="D23">
        <v>2</v>
      </c>
      <c r="E23">
        <v>0</v>
      </c>
      <c r="F23">
        <v>11</v>
      </c>
      <c r="G23">
        <v>2</v>
      </c>
      <c r="H23">
        <v>200</v>
      </c>
      <c r="I23">
        <v>95</v>
      </c>
      <c r="J23">
        <v>0</v>
      </c>
      <c r="K23">
        <v>0</v>
      </c>
      <c r="L23">
        <v>0</v>
      </c>
      <c r="M23">
        <v>0</v>
      </c>
      <c r="N23">
        <v>0</v>
      </c>
      <c r="O23">
        <v>3</v>
      </c>
      <c r="P23">
        <v>25300</v>
      </c>
      <c r="Q23">
        <v>6330</v>
      </c>
      <c r="R23">
        <v>0</v>
      </c>
      <c r="S23">
        <v>13</v>
      </c>
      <c r="T23">
        <v>0</v>
      </c>
    </row>
    <row r="24" spans="1:20" x14ac:dyDescent="0.25">
      <c r="A24" t="s">
        <v>364</v>
      </c>
      <c r="B24">
        <v>313</v>
      </c>
      <c r="C24">
        <v>2</v>
      </c>
      <c r="D24">
        <v>2</v>
      </c>
      <c r="E24">
        <v>0</v>
      </c>
      <c r="F24">
        <v>11</v>
      </c>
      <c r="G24">
        <v>2</v>
      </c>
      <c r="H24">
        <v>313</v>
      </c>
      <c r="I24">
        <v>95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46500</v>
      </c>
      <c r="Q24">
        <v>11630</v>
      </c>
      <c r="R24">
        <v>0</v>
      </c>
      <c r="S24">
        <v>13</v>
      </c>
      <c r="T24">
        <v>0</v>
      </c>
    </row>
    <row r="25" spans="1:20" x14ac:dyDescent="0.25">
      <c r="A25" t="s">
        <v>365</v>
      </c>
      <c r="B25">
        <v>330</v>
      </c>
      <c r="C25">
        <v>2</v>
      </c>
      <c r="D25">
        <v>2</v>
      </c>
      <c r="E25">
        <v>0</v>
      </c>
      <c r="F25">
        <v>11</v>
      </c>
      <c r="G25">
        <v>2</v>
      </c>
      <c r="H25">
        <v>330</v>
      </c>
      <c r="I25">
        <v>95</v>
      </c>
      <c r="J25">
        <v>0</v>
      </c>
      <c r="K25">
        <v>0</v>
      </c>
      <c r="L25">
        <v>0</v>
      </c>
      <c r="M25">
        <v>0</v>
      </c>
      <c r="N25">
        <v>0</v>
      </c>
      <c r="O25">
        <v>12</v>
      </c>
      <c r="P25">
        <v>52000</v>
      </c>
      <c r="Q25">
        <v>13000</v>
      </c>
      <c r="R25">
        <v>0</v>
      </c>
      <c r="S25">
        <v>11</v>
      </c>
      <c r="T25">
        <v>0</v>
      </c>
    </row>
    <row r="26" spans="1:20" x14ac:dyDescent="0.25">
      <c r="A26" t="s">
        <v>366</v>
      </c>
      <c r="B26">
        <v>360</v>
      </c>
      <c r="C26">
        <v>2</v>
      </c>
      <c r="D26">
        <v>2</v>
      </c>
      <c r="E26">
        <v>0</v>
      </c>
      <c r="F26">
        <v>11</v>
      </c>
      <c r="G26">
        <v>2</v>
      </c>
      <c r="H26">
        <v>360</v>
      </c>
      <c r="I26">
        <v>99</v>
      </c>
      <c r="J26">
        <v>7</v>
      </c>
      <c r="K26">
        <v>0</v>
      </c>
      <c r="L26">
        <v>0</v>
      </c>
      <c r="M26">
        <v>0</v>
      </c>
      <c r="N26">
        <v>0</v>
      </c>
      <c r="O26">
        <v>234</v>
      </c>
      <c r="P26">
        <v>71200</v>
      </c>
      <c r="Q26">
        <v>17800</v>
      </c>
      <c r="R26">
        <v>0</v>
      </c>
      <c r="S26">
        <v>18</v>
      </c>
      <c r="T26">
        <v>0</v>
      </c>
    </row>
    <row r="27" spans="1:20" x14ac:dyDescent="0.25">
      <c r="A27" t="s">
        <v>367</v>
      </c>
      <c r="B27">
        <v>425</v>
      </c>
      <c r="C27">
        <v>2</v>
      </c>
      <c r="D27">
        <v>2</v>
      </c>
      <c r="E27">
        <v>0</v>
      </c>
      <c r="F27">
        <v>11</v>
      </c>
      <c r="G27">
        <v>2</v>
      </c>
      <c r="H27">
        <v>425</v>
      </c>
      <c r="I27">
        <v>95</v>
      </c>
      <c r="J27">
        <v>7</v>
      </c>
      <c r="K27">
        <v>7</v>
      </c>
      <c r="L27">
        <v>7</v>
      </c>
      <c r="M27">
        <v>7</v>
      </c>
      <c r="N27">
        <v>7</v>
      </c>
      <c r="O27">
        <v>254</v>
      </c>
      <c r="P27">
        <v>90000</v>
      </c>
      <c r="Q27">
        <v>22500</v>
      </c>
      <c r="R27">
        <v>0</v>
      </c>
      <c r="S27">
        <v>19</v>
      </c>
      <c r="T27">
        <v>0</v>
      </c>
    </row>
    <row r="28" spans="1:20" x14ac:dyDescent="0.25">
      <c r="A28" t="s">
        <v>368</v>
      </c>
      <c r="B28">
        <v>0</v>
      </c>
      <c r="C28">
        <v>2</v>
      </c>
      <c r="D28">
        <v>2</v>
      </c>
      <c r="E28">
        <v>0</v>
      </c>
      <c r="F28">
        <v>11</v>
      </c>
      <c r="G28">
        <v>2</v>
      </c>
      <c r="H28">
        <v>50</v>
      </c>
      <c r="I28">
        <v>95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400</v>
      </c>
      <c r="Q28">
        <v>100</v>
      </c>
      <c r="R28">
        <v>2</v>
      </c>
      <c r="S28">
        <v>12</v>
      </c>
      <c r="T28">
        <v>0</v>
      </c>
    </row>
    <row r="29" spans="1:20" x14ac:dyDescent="0.25">
      <c r="A29" t="s">
        <v>369</v>
      </c>
      <c r="B29">
        <v>130</v>
      </c>
      <c r="C29">
        <v>2</v>
      </c>
      <c r="D29">
        <v>2</v>
      </c>
      <c r="E29">
        <v>0</v>
      </c>
      <c r="F29">
        <v>11</v>
      </c>
      <c r="G29">
        <v>2</v>
      </c>
      <c r="H29">
        <v>130</v>
      </c>
      <c r="I29">
        <v>99</v>
      </c>
      <c r="J29">
        <v>1</v>
      </c>
      <c r="K29">
        <v>1</v>
      </c>
      <c r="L29">
        <v>1</v>
      </c>
      <c r="M29">
        <v>1</v>
      </c>
      <c r="N29">
        <v>1</v>
      </c>
      <c r="O29">
        <v>0</v>
      </c>
      <c r="P29">
        <v>12400</v>
      </c>
      <c r="Q29">
        <v>3100</v>
      </c>
      <c r="R29">
        <v>0</v>
      </c>
      <c r="S29">
        <v>11</v>
      </c>
      <c r="T29">
        <v>0</v>
      </c>
    </row>
    <row r="30" spans="1:20" x14ac:dyDescent="0.25">
      <c r="A30" t="s">
        <v>370</v>
      </c>
      <c r="B30">
        <v>0</v>
      </c>
      <c r="C30">
        <v>2</v>
      </c>
      <c r="D30">
        <v>2</v>
      </c>
      <c r="E30">
        <v>0</v>
      </c>
      <c r="F30">
        <v>11</v>
      </c>
      <c r="G30">
        <v>2</v>
      </c>
      <c r="H30">
        <v>50</v>
      </c>
      <c r="I30">
        <v>95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400</v>
      </c>
      <c r="Q30">
        <v>100</v>
      </c>
      <c r="R30">
        <v>2</v>
      </c>
      <c r="S30">
        <v>14</v>
      </c>
      <c r="T30">
        <v>0</v>
      </c>
    </row>
    <row r="31" spans="1:20" x14ac:dyDescent="0.25">
      <c r="A31" t="s">
        <v>371</v>
      </c>
      <c r="B31">
        <v>30</v>
      </c>
      <c r="C31">
        <v>2</v>
      </c>
      <c r="D31">
        <v>2</v>
      </c>
      <c r="E31">
        <v>8</v>
      </c>
      <c r="F31">
        <v>11</v>
      </c>
      <c r="G31">
        <v>2</v>
      </c>
      <c r="H31">
        <v>30</v>
      </c>
      <c r="I31">
        <v>85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12000</v>
      </c>
      <c r="Q31">
        <v>3000</v>
      </c>
      <c r="R31">
        <v>0</v>
      </c>
      <c r="S31">
        <v>11</v>
      </c>
      <c r="T31">
        <v>0</v>
      </c>
    </row>
    <row r="32" spans="1:20" x14ac:dyDescent="0.25">
      <c r="A32" t="s">
        <v>372</v>
      </c>
      <c r="B32">
        <v>0</v>
      </c>
      <c r="C32">
        <v>2</v>
      </c>
      <c r="D32">
        <v>2</v>
      </c>
      <c r="E32">
        <v>0</v>
      </c>
      <c r="F32">
        <v>11</v>
      </c>
      <c r="G32">
        <v>2</v>
      </c>
      <c r="H32">
        <v>50</v>
      </c>
      <c r="I32">
        <v>95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400</v>
      </c>
      <c r="Q32">
        <v>100</v>
      </c>
      <c r="R32">
        <v>2</v>
      </c>
      <c r="S32">
        <v>12</v>
      </c>
      <c r="T32">
        <v>0</v>
      </c>
    </row>
    <row r="33" spans="1:20" x14ac:dyDescent="0.25">
      <c r="A33" t="s">
        <v>373</v>
      </c>
      <c r="B33">
        <v>295</v>
      </c>
      <c r="C33">
        <v>2</v>
      </c>
      <c r="D33">
        <v>2</v>
      </c>
      <c r="E33">
        <v>0</v>
      </c>
      <c r="F33">
        <v>11</v>
      </c>
      <c r="G33">
        <v>2</v>
      </c>
      <c r="H33">
        <v>295</v>
      </c>
      <c r="I33">
        <v>95</v>
      </c>
      <c r="J33">
        <v>0</v>
      </c>
      <c r="K33">
        <v>0</v>
      </c>
      <c r="L33">
        <v>0</v>
      </c>
      <c r="M33">
        <v>0</v>
      </c>
      <c r="N33">
        <v>0</v>
      </c>
      <c r="O33">
        <v>9</v>
      </c>
      <c r="P33">
        <v>41700</v>
      </c>
      <c r="Q33">
        <v>10430</v>
      </c>
      <c r="R33">
        <v>0</v>
      </c>
      <c r="S33">
        <v>13</v>
      </c>
      <c r="T33">
        <v>0</v>
      </c>
    </row>
    <row r="34" spans="1:20" x14ac:dyDescent="0.25">
      <c r="A34" t="s">
        <v>374</v>
      </c>
      <c r="B34">
        <v>151</v>
      </c>
      <c r="C34">
        <v>2</v>
      </c>
      <c r="D34">
        <v>2</v>
      </c>
      <c r="E34">
        <v>0</v>
      </c>
      <c r="F34">
        <v>11</v>
      </c>
      <c r="G34">
        <v>2</v>
      </c>
      <c r="H34">
        <v>151</v>
      </c>
      <c r="I34">
        <v>95</v>
      </c>
      <c r="J34">
        <v>0</v>
      </c>
      <c r="K34">
        <v>0</v>
      </c>
      <c r="L34">
        <v>0</v>
      </c>
      <c r="M34">
        <v>0</v>
      </c>
      <c r="N34">
        <v>0</v>
      </c>
      <c r="O34">
        <v>97</v>
      </c>
      <c r="P34">
        <v>15200</v>
      </c>
      <c r="Q34">
        <v>3800</v>
      </c>
      <c r="R34">
        <v>0</v>
      </c>
      <c r="S34">
        <v>12</v>
      </c>
      <c r="T34">
        <v>0</v>
      </c>
    </row>
    <row r="35" spans="1:20" x14ac:dyDescent="0.25">
      <c r="A35" t="s">
        <v>375</v>
      </c>
      <c r="B35">
        <v>282</v>
      </c>
      <c r="C35">
        <v>2</v>
      </c>
      <c r="D35">
        <v>2</v>
      </c>
      <c r="E35">
        <v>0</v>
      </c>
      <c r="F35">
        <v>11</v>
      </c>
      <c r="G35">
        <v>2</v>
      </c>
      <c r="H35">
        <v>282</v>
      </c>
      <c r="I35">
        <v>95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39800</v>
      </c>
      <c r="Q35">
        <v>9950</v>
      </c>
      <c r="R35">
        <v>0</v>
      </c>
      <c r="S35">
        <v>15</v>
      </c>
      <c r="T35">
        <v>0</v>
      </c>
    </row>
    <row r="36" spans="1:20" x14ac:dyDescent="0.25">
      <c r="A36" t="s">
        <v>376</v>
      </c>
      <c r="B36">
        <v>269</v>
      </c>
      <c r="C36">
        <v>2</v>
      </c>
      <c r="D36">
        <v>2</v>
      </c>
      <c r="E36">
        <v>0</v>
      </c>
      <c r="F36">
        <v>11</v>
      </c>
      <c r="G36">
        <v>2</v>
      </c>
      <c r="H36">
        <v>269</v>
      </c>
      <c r="I36">
        <v>95</v>
      </c>
      <c r="J36">
        <v>0</v>
      </c>
      <c r="K36">
        <v>0</v>
      </c>
      <c r="L36">
        <v>0</v>
      </c>
      <c r="M36">
        <v>0</v>
      </c>
      <c r="N36">
        <v>0</v>
      </c>
      <c r="O36">
        <v>35</v>
      </c>
      <c r="P36">
        <v>35900</v>
      </c>
      <c r="Q36">
        <v>8980</v>
      </c>
      <c r="R36">
        <v>0</v>
      </c>
      <c r="S36">
        <v>14</v>
      </c>
      <c r="T36">
        <v>0</v>
      </c>
    </row>
    <row r="37" spans="1:20" x14ac:dyDescent="0.25">
      <c r="A37" t="s">
        <v>377</v>
      </c>
      <c r="B37">
        <v>125</v>
      </c>
      <c r="C37">
        <v>2</v>
      </c>
      <c r="D37">
        <v>2</v>
      </c>
      <c r="E37">
        <v>0</v>
      </c>
      <c r="F37">
        <v>11</v>
      </c>
      <c r="G37">
        <v>2</v>
      </c>
      <c r="H37">
        <v>125</v>
      </c>
      <c r="I37">
        <v>90</v>
      </c>
      <c r="J37">
        <v>0</v>
      </c>
      <c r="K37">
        <v>0</v>
      </c>
      <c r="L37">
        <v>0</v>
      </c>
      <c r="M37">
        <v>0</v>
      </c>
      <c r="N37">
        <v>0</v>
      </c>
      <c r="O37">
        <v>37</v>
      </c>
      <c r="P37">
        <v>400</v>
      </c>
      <c r="Q37">
        <v>100</v>
      </c>
      <c r="R37">
        <v>2</v>
      </c>
      <c r="S37">
        <v>15</v>
      </c>
      <c r="T37">
        <v>0</v>
      </c>
    </row>
    <row r="38" spans="1:20" x14ac:dyDescent="0.25">
      <c r="A38" t="s">
        <v>378</v>
      </c>
      <c r="B38">
        <v>30</v>
      </c>
      <c r="C38">
        <v>4</v>
      </c>
      <c r="D38">
        <v>4</v>
      </c>
      <c r="E38">
        <v>2</v>
      </c>
      <c r="F38">
        <v>5</v>
      </c>
      <c r="G38">
        <v>2</v>
      </c>
      <c r="H38">
        <v>30</v>
      </c>
      <c r="I38">
        <v>98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2000</v>
      </c>
      <c r="Q38">
        <v>500</v>
      </c>
      <c r="R38">
        <v>0</v>
      </c>
      <c r="S38">
        <v>24</v>
      </c>
      <c r="T38">
        <v>0</v>
      </c>
    </row>
    <row r="39" spans="1:20" x14ac:dyDescent="0.25">
      <c r="A39" t="s">
        <v>379</v>
      </c>
      <c r="B39">
        <v>48</v>
      </c>
      <c r="C39">
        <v>4</v>
      </c>
      <c r="D39">
        <v>4</v>
      </c>
      <c r="E39">
        <v>2</v>
      </c>
      <c r="F39">
        <v>5</v>
      </c>
      <c r="G39">
        <v>2</v>
      </c>
      <c r="H39">
        <v>48</v>
      </c>
      <c r="I39">
        <v>98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3000</v>
      </c>
      <c r="Q39">
        <v>750</v>
      </c>
      <c r="R39">
        <v>0</v>
      </c>
      <c r="S39">
        <v>22</v>
      </c>
      <c r="T39">
        <v>0</v>
      </c>
    </row>
    <row r="40" spans="1:20" x14ac:dyDescent="0.25">
      <c r="A40" t="s">
        <v>380</v>
      </c>
      <c r="B40">
        <v>65</v>
      </c>
      <c r="C40">
        <v>4</v>
      </c>
      <c r="D40">
        <v>4</v>
      </c>
      <c r="E40">
        <v>2</v>
      </c>
      <c r="F40">
        <v>1</v>
      </c>
      <c r="G40">
        <v>1</v>
      </c>
      <c r="H40">
        <v>65</v>
      </c>
      <c r="I40">
        <v>98</v>
      </c>
      <c r="J40">
        <v>0</v>
      </c>
      <c r="K40">
        <v>0</v>
      </c>
      <c r="L40">
        <v>0</v>
      </c>
      <c r="M40">
        <v>0</v>
      </c>
      <c r="N40">
        <v>0</v>
      </c>
      <c r="O40">
        <v>19</v>
      </c>
      <c r="P40">
        <v>5700</v>
      </c>
      <c r="Q40">
        <v>1430</v>
      </c>
      <c r="R40">
        <v>0</v>
      </c>
      <c r="S40">
        <v>22</v>
      </c>
      <c r="T40">
        <v>0</v>
      </c>
    </row>
    <row r="41" spans="1:20" x14ac:dyDescent="0.25">
      <c r="A41" t="s">
        <v>381</v>
      </c>
      <c r="B41">
        <v>80</v>
      </c>
      <c r="C41">
        <v>4</v>
      </c>
      <c r="D41">
        <v>4</v>
      </c>
      <c r="E41">
        <v>2</v>
      </c>
      <c r="F41">
        <v>1</v>
      </c>
      <c r="G41">
        <v>1</v>
      </c>
      <c r="H41">
        <v>80</v>
      </c>
      <c r="I41">
        <v>98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6800</v>
      </c>
      <c r="Q41">
        <v>1700</v>
      </c>
      <c r="R41">
        <v>0</v>
      </c>
      <c r="S41">
        <v>24</v>
      </c>
      <c r="T41">
        <v>0</v>
      </c>
    </row>
    <row r="42" spans="1:20" x14ac:dyDescent="0.25">
      <c r="A42" t="s">
        <v>382</v>
      </c>
      <c r="B42">
        <v>35</v>
      </c>
      <c r="C42">
        <v>4</v>
      </c>
      <c r="D42">
        <v>4</v>
      </c>
      <c r="E42">
        <v>2</v>
      </c>
      <c r="F42">
        <v>5</v>
      </c>
      <c r="G42">
        <v>2</v>
      </c>
      <c r="H42">
        <v>35</v>
      </c>
      <c r="I42">
        <v>98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v>2400</v>
      </c>
      <c r="Q42">
        <v>600</v>
      </c>
      <c r="R42">
        <v>0</v>
      </c>
      <c r="S42">
        <v>21</v>
      </c>
      <c r="T42">
        <v>0</v>
      </c>
    </row>
    <row r="43" spans="1:20" x14ac:dyDescent="0.25">
      <c r="A43" t="s">
        <v>383</v>
      </c>
      <c r="B43">
        <v>115</v>
      </c>
      <c r="C43">
        <v>4</v>
      </c>
      <c r="D43">
        <v>4</v>
      </c>
      <c r="E43">
        <v>2</v>
      </c>
      <c r="F43">
        <v>1</v>
      </c>
      <c r="G43">
        <v>1</v>
      </c>
      <c r="H43">
        <v>115</v>
      </c>
      <c r="I43">
        <v>98</v>
      </c>
      <c r="J43">
        <v>0</v>
      </c>
      <c r="K43">
        <v>0</v>
      </c>
      <c r="L43">
        <v>0</v>
      </c>
      <c r="M43">
        <v>0</v>
      </c>
      <c r="N43">
        <v>0</v>
      </c>
      <c r="O43">
        <v>2</v>
      </c>
      <c r="P43">
        <v>9750</v>
      </c>
      <c r="Q43">
        <v>2440</v>
      </c>
      <c r="R43">
        <v>0</v>
      </c>
      <c r="S43">
        <v>21</v>
      </c>
      <c r="T43">
        <v>0</v>
      </c>
    </row>
    <row r="44" spans="1:20" x14ac:dyDescent="0.25">
      <c r="A44" t="s">
        <v>384</v>
      </c>
      <c r="B44">
        <v>89</v>
      </c>
      <c r="C44">
        <v>4</v>
      </c>
      <c r="D44">
        <v>4</v>
      </c>
      <c r="E44">
        <v>2</v>
      </c>
      <c r="F44">
        <v>1</v>
      </c>
      <c r="G44">
        <v>1</v>
      </c>
      <c r="H44">
        <v>89</v>
      </c>
      <c r="I44">
        <v>98</v>
      </c>
      <c r="J44">
        <v>0</v>
      </c>
      <c r="K44">
        <v>0</v>
      </c>
      <c r="L44">
        <v>0</v>
      </c>
      <c r="M44">
        <v>0</v>
      </c>
      <c r="N44">
        <v>0</v>
      </c>
      <c r="O44">
        <v>88</v>
      </c>
      <c r="P44">
        <v>7700</v>
      </c>
      <c r="Q44">
        <v>1930</v>
      </c>
      <c r="R44">
        <v>0</v>
      </c>
      <c r="S44">
        <v>22</v>
      </c>
      <c r="T44">
        <v>0</v>
      </c>
    </row>
    <row r="45" spans="1:20" x14ac:dyDescent="0.25">
      <c r="A45" t="s">
        <v>385</v>
      </c>
      <c r="B45">
        <v>170</v>
      </c>
      <c r="C45">
        <v>4</v>
      </c>
      <c r="D45">
        <v>4</v>
      </c>
      <c r="E45">
        <v>2</v>
      </c>
      <c r="F45">
        <v>1</v>
      </c>
      <c r="G45">
        <v>1</v>
      </c>
      <c r="H45">
        <v>170</v>
      </c>
      <c r="I45">
        <v>88</v>
      </c>
      <c r="J45">
        <v>0</v>
      </c>
      <c r="K45">
        <v>0</v>
      </c>
      <c r="L45">
        <v>0</v>
      </c>
      <c r="M45">
        <v>0</v>
      </c>
      <c r="N45">
        <v>0</v>
      </c>
      <c r="O45">
        <v>30</v>
      </c>
      <c r="P45">
        <v>19300</v>
      </c>
      <c r="Q45">
        <v>4830</v>
      </c>
      <c r="R45">
        <v>0</v>
      </c>
      <c r="S45">
        <v>24</v>
      </c>
      <c r="T45">
        <v>0</v>
      </c>
    </row>
    <row r="46" spans="1:20" x14ac:dyDescent="0.25">
      <c r="A46" t="s">
        <v>386</v>
      </c>
      <c r="B46">
        <v>100</v>
      </c>
      <c r="C46">
        <v>4</v>
      </c>
      <c r="D46">
        <v>4</v>
      </c>
      <c r="E46">
        <v>2</v>
      </c>
      <c r="F46">
        <v>1</v>
      </c>
      <c r="G46">
        <v>1</v>
      </c>
      <c r="H46">
        <v>100</v>
      </c>
      <c r="I46">
        <v>88</v>
      </c>
      <c r="J46">
        <v>0</v>
      </c>
      <c r="K46">
        <v>0</v>
      </c>
      <c r="L46">
        <v>0</v>
      </c>
      <c r="M46">
        <v>0</v>
      </c>
      <c r="N46">
        <v>0</v>
      </c>
      <c r="O46">
        <v>33</v>
      </c>
      <c r="P46">
        <v>400</v>
      </c>
      <c r="Q46">
        <v>100</v>
      </c>
      <c r="R46">
        <v>0</v>
      </c>
      <c r="S46">
        <v>26</v>
      </c>
      <c r="T46">
        <v>0</v>
      </c>
    </row>
    <row r="47" spans="1:20" x14ac:dyDescent="0.25">
      <c r="A47" t="s">
        <v>387</v>
      </c>
      <c r="B47">
        <v>129</v>
      </c>
      <c r="C47">
        <v>4</v>
      </c>
      <c r="D47">
        <v>4</v>
      </c>
      <c r="E47">
        <v>2</v>
      </c>
      <c r="F47">
        <v>1</v>
      </c>
      <c r="G47">
        <v>1</v>
      </c>
      <c r="H47">
        <v>129</v>
      </c>
      <c r="I47">
        <v>98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11900</v>
      </c>
      <c r="Q47">
        <v>2980</v>
      </c>
      <c r="R47">
        <v>0</v>
      </c>
      <c r="S47">
        <v>21</v>
      </c>
      <c r="T47">
        <v>0</v>
      </c>
    </row>
    <row r="48" spans="1:20" x14ac:dyDescent="0.25">
      <c r="A48" t="s">
        <v>388</v>
      </c>
      <c r="B48">
        <v>59</v>
      </c>
      <c r="C48">
        <v>4</v>
      </c>
      <c r="D48">
        <v>4</v>
      </c>
      <c r="E48">
        <v>2</v>
      </c>
      <c r="F48">
        <v>1</v>
      </c>
      <c r="G48">
        <v>1</v>
      </c>
      <c r="H48">
        <v>59</v>
      </c>
      <c r="I48">
        <v>92</v>
      </c>
      <c r="J48">
        <v>0</v>
      </c>
      <c r="K48">
        <v>0</v>
      </c>
      <c r="L48">
        <v>0</v>
      </c>
      <c r="M48">
        <v>0</v>
      </c>
      <c r="N48">
        <v>0</v>
      </c>
      <c r="O48">
        <v>35</v>
      </c>
      <c r="P48">
        <v>5000</v>
      </c>
      <c r="Q48">
        <v>1250</v>
      </c>
      <c r="R48">
        <v>0</v>
      </c>
      <c r="S48">
        <v>22</v>
      </c>
      <c r="T48">
        <v>0</v>
      </c>
    </row>
    <row r="49" spans="1:20" x14ac:dyDescent="0.25">
      <c r="A49" t="s">
        <v>389</v>
      </c>
      <c r="B49">
        <v>114</v>
      </c>
      <c r="C49">
        <v>4</v>
      </c>
      <c r="D49">
        <v>4</v>
      </c>
      <c r="E49">
        <v>2</v>
      </c>
      <c r="F49">
        <v>1</v>
      </c>
      <c r="G49">
        <v>1</v>
      </c>
      <c r="H49">
        <v>114</v>
      </c>
      <c r="I49">
        <v>92</v>
      </c>
      <c r="J49">
        <v>0</v>
      </c>
      <c r="K49">
        <v>0</v>
      </c>
      <c r="L49">
        <v>0</v>
      </c>
      <c r="M49">
        <v>0</v>
      </c>
      <c r="N49">
        <v>0</v>
      </c>
      <c r="O49">
        <v>26</v>
      </c>
      <c r="P49">
        <v>9000</v>
      </c>
      <c r="Q49">
        <v>2250</v>
      </c>
      <c r="R49">
        <v>0</v>
      </c>
      <c r="S49">
        <v>21</v>
      </c>
      <c r="T49">
        <v>0</v>
      </c>
    </row>
    <row r="50" spans="1:20" x14ac:dyDescent="0.25">
      <c r="A50" t="s">
        <v>390</v>
      </c>
      <c r="B50">
        <v>157</v>
      </c>
      <c r="C50">
        <v>4</v>
      </c>
      <c r="D50">
        <v>4</v>
      </c>
      <c r="E50">
        <v>2</v>
      </c>
      <c r="F50">
        <v>1</v>
      </c>
      <c r="G50">
        <v>1</v>
      </c>
      <c r="H50">
        <v>157</v>
      </c>
      <c r="I50">
        <v>98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16800</v>
      </c>
      <c r="Q50">
        <v>4200</v>
      </c>
      <c r="R50">
        <v>0</v>
      </c>
      <c r="S50">
        <v>24</v>
      </c>
      <c r="T50">
        <v>0</v>
      </c>
    </row>
    <row r="51" spans="1:20" x14ac:dyDescent="0.25">
      <c r="A51" t="s">
        <v>391</v>
      </c>
      <c r="B51">
        <v>140</v>
      </c>
      <c r="C51">
        <v>4</v>
      </c>
      <c r="D51">
        <v>4</v>
      </c>
      <c r="E51">
        <v>2</v>
      </c>
      <c r="F51">
        <v>1</v>
      </c>
      <c r="G51">
        <v>1</v>
      </c>
      <c r="H51">
        <v>140</v>
      </c>
      <c r="I51">
        <v>98</v>
      </c>
      <c r="J51">
        <v>0</v>
      </c>
      <c r="K51">
        <v>0</v>
      </c>
      <c r="L51">
        <v>0</v>
      </c>
      <c r="M51">
        <v>3</v>
      </c>
      <c r="N51">
        <v>0</v>
      </c>
      <c r="O51">
        <v>0</v>
      </c>
      <c r="P51">
        <v>14100</v>
      </c>
      <c r="Q51">
        <v>3530</v>
      </c>
      <c r="R51">
        <v>0</v>
      </c>
      <c r="S51">
        <v>21</v>
      </c>
      <c r="T51">
        <v>0</v>
      </c>
    </row>
    <row r="52" spans="1:20" x14ac:dyDescent="0.25">
      <c r="A52" t="s">
        <v>392</v>
      </c>
      <c r="B52">
        <v>179</v>
      </c>
      <c r="C52">
        <v>4</v>
      </c>
      <c r="D52">
        <v>4</v>
      </c>
      <c r="E52">
        <v>2</v>
      </c>
      <c r="F52">
        <v>1</v>
      </c>
      <c r="G52">
        <v>1</v>
      </c>
      <c r="H52">
        <v>179</v>
      </c>
      <c r="I52">
        <v>98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20800</v>
      </c>
      <c r="Q52">
        <v>5200</v>
      </c>
      <c r="R52">
        <v>0</v>
      </c>
      <c r="S52">
        <v>23</v>
      </c>
      <c r="T52">
        <v>0</v>
      </c>
    </row>
    <row r="53" spans="1:20" x14ac:dyDescent="0.25">
      <c r="A53" t="s">
        <v>393</v>
      </c>
      <c r="B53">
        <v>164</v>
      </c>
      <c r="C53">
        <v>4</v>
      </c>
      <c r="D53">
        <v>4</v>
      </c>
      <c r="E53">
        <v>2</v>
      </c>
      <c r="F53">
        <v>1</v>
      </c>
      <c r="G53">
        <v>1</v>
      </c>
      <c r="H53">
        <v>164</v>
      </c>
      <c r="I53">
        <v>98</v>
      </c>
      <c r="J53">
        <v>0</v>
      </c>
      <c r="K53">
        <v>3</v>
      </c>
      <c r="L53">
        <v>0</v>
      </c>
      <c r="M53">
        <v>0</v>
      </c>
      <c r="N53">
        <v>0</v>
      </c>
      <c r="O53">
        <v>0</v>
      </c>
      <c r="P53">
        <v>18100</v>
      </c>
      <c r="Q53">
        <v>4530</v>
      </c>
      <c r="R53">
        <v>0</v>
      </c>
      <c r="S53">
        <v>23</v>
      </c>
      <c r="T53">
        <v>0</v>
      </c>
    </row>
    <row r="54" spans="1:20" x14ac:dyDescent="0.25">
      <c r="A54" t="s">
        <v>394</v>
      </c>
      <c r="B54">
        <v>215</v>
      </c>
      <c r="C54">
        <v>4</v>
      </c>
      <c r="D54">
        <v>4</v>
      </c>
      <c r="E54">
        <v>2</v>
      </c>
      <c r="F54">
        <v>1</v>
      </c>
      <c r="G54">
        <v>1</v>
      </c>
      <c r="H54">
        <v>215</v>
      </c>
      <c r="I54">
        <v>98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26100</v>
      </c>
      <c r="Q54">
        <v>6530</v>
      </c>
      <c r="R54">
        <v>0</v>
      </c>
      <c r="S54">
        <v>21</v>
      </c>
      <c r="T54">
        <v>0</v>
      </c>
    </row>
    <row r="55" spans="1:20" x14ac:dyDescent="0.25">
      <c r="A55" t="s">
        <v>395</v>
      </c>
      <c r="B55">
        <v>191</v>
      </c>
      <c r="C55">
        <v>4</v>
      </c>
      <c r="D55">
        <v>4</v>
      </c>
      <c r="E55">
        <v>2</v>
      </c>
      <c r="F55">
        <v>1</v>
      </c>
      <c r="G55">
        <v>1</v>
      </c>
      <c r="H55">
        <v>191</v>
      </c>
      <c r="I55">
        <v>98</v>
      </c>
      <c r="J55">
        <v>0</v>
      </c>
      <c r="K55">
        <v>0</v>
      </c>
      <c r="L55">
        <v>0</v>
      </c>
      <c r="M55">
        <v>0</v>
      </c>
      <c r="N55">
        <v>0</v>
      </c>
      <c r="O55">
        <v>16</v>
      </c>
      <c r="P55">
        <v>22200</v>
      </c>
      <c r="Q55">
        <v>5550</v>
      </c>
      <c r="R55">
        <v>0</v>
      </c>
      <c r="S55">
        <v>21</v>
      </c>
      <c r="T55">
        <v>0</v>
      </c>
    </row>
    <row r="56" spans="1:20" x14ac:dyDescent="0.25">
      <c r="A56" t="s">
        <v>396</v>
      </c>
      <c r="B56">
        <v>242</v>
      </c>
      <c r="C56">
        <v>4</v>
      </c>
      <c r="D56">
        <v>4</v>
      </c>
      <c r="E56">
        <v>2</v>
      </c>
      <c r="F56">
        <v>1</v>
      </c>
      <c r="G56">
        <v>1</v>
      </c>
      <c r="H56">
        <v>242</v>
      </c>
      <c r="I56">
        <v>98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31500</v>
      </c>
      <c r="Q56">
        <v>7880</v>
      </c>
      <c r="R56">
        <v>0</v>
      </c>
      <c r="S56">
        <v>21</v>
      </c>
      <c r="T56">
        <v>0</v>
      </c>
    </row>
    <row r="57" spans="1:20" x14ac:dyDescent="0.25">
      <c r="A57" t="s">
        <v>397</v>
      </c>
      <c r="B57">
        <v>228</v>
      </c>
      <c r="C57">
        <v>4</v>
      </c>
      <c r="D57">
        <v>4</v>
      </c>
      <c r="E57">
        <v>2</v>
      </c>
      <c r="F57">
        <v>1</v>
      </c>
      <c r="G57">
        <v>1</v>
      </c>
      <c r="H57">
        <v>228</v>
      </c>
      <c r="I57">
        <v>98</v>
      </c>
      <c r="J57">
        <v>0</v>
      </c>
      <c r="K57">
        <v>0</v>
      </c>
      <c r="L57">
        <v>0</v>
      </c>
      <c r="M57">
        <v>0</v>
      </c>
      <c r="N57">
        <v>0</v>
      </c>
      <c r="O57">
        <v>3</v>
      </c>
      <c r="P57">
        <v>27900</v>
      </c>
      <c r="Q57">
        <v>6980</v>
      </c>
      <c r="R57">
        <v>0</v>
      </c>
      <c r="S57">
        <v>25</v>
      </c>
      <c r="T57">
        <v>0</v>
      </c>
    </row>
    <row r="58" spans="1:20" x14ac:dyDescent="0.25">
      <c r="A58" t="s">
        <v>398</v>
      </c>
      <c r="B58">
        <v>303</v>
      </c>
      <c r="C58">
        <v>4</v>
      </c>
      <c r="D58">
        <v>4</v>
      </c>
      <c r="E58">
        <v>2</v>
      </c>
      <c r="F58">
        <v>1</v>
      </c>
      <c r="G58">
        <v>1</v>
      </c>
      <c r="H58">
        <v>303</v>
      </c>
      <c r="I58">
        <v>98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41900</v>
      </c>
      <c r="Q58">
        <v>10480</v>
      </c>
      <c r="R58">
        <v>0</v>
      </c>
      <c r="S58">
        <v>25</v>
      </c>
      <c r="T58">
        <v>0</v>
      </c>
    </row>
    <row r="59" spans="1:20" x14ac:dyDescent="0.25">
      <c r="A59" t="s">
        <v>399</v>
      </c>
      <c r="B59">
        <v>284</v>
      </c>
      <c r="C59">
        <v>4</v>
      </c>
      <c r="D59">
        <v>4</v>
      </c>
      <c r="E59">
        <v>2</v>
      </c>
      <c r="F59">
        <v>1</v>
      </c>
      <c r="G59">
        <v>1</v>
      </c>
      <c r="H59">
        <v>284</v>
      </c>
      <c r="I59">
        <v>98</v>
      </c>
      <c r="J59">
        <v>0</v>
      </c>
      <c r="K59">
        <v>0</v>
      </c>
      <c r="L59">
        <v>0</v>
      </c>
      <c r="M59">
        <v>0</v>
      </c>
      <c r="N59">
        <v>0</v>
      </c>
      <c r="O59">
        <v>20</v>
      </c>
      <c r="P59">
        <v>37700</v>
      </c>
      <c r="Q59">
        <v>9430</v>
      </c>
      <c r="R59">
        <v>0</v>
      </c>
      <c r="S59">
        <v>23</v>
      </c>
      <c r="T59">
        <v>0</v>
      </c>
    </row>
    <row r="60" spans="1:20" x14ac:dyDescent="0.25">
      <c r="A60" t="s">
        <v>400</v>
      </c>
      <c r="B60">
        <v>314</v>
      </c>
      <c r="C60">
        <v>4</v>
      </c>
      <c r="D60">
        <v>4</v>
      </c>
      <c r="E60">
        <v>2</v>
      </c>
      <c r="F60">
        <v>1</v>
      </c>
      <c r="G60">
        <v>1</v>
      </c>
      <c r="H60">
        <v>314</v>
      </c>
      <c r="I60">
        <v>88</v>
      </c>
      <c r="J60">
        <v>0</v>
      </c>
      <c r="K60">
        <v>0</v>
      </c>
      <c r="L60">
        <v>0</v>
      </c>
      <c r="M60">
        <v>0</v>
      </c>
      <c r="N60">
        <v>0</v>
      </c>
      <c r="O60">
        <v>18</v>
      </c>
      <c r="P60">
        <v>48000</v>
      </c>
      <c r="Q60">
        <v>12000</v>
      </c>
      <c r="R60">
        <v>0</v>
      </c>
      <c r="S60">
        <v>25</v>
      </c>
      <c r="T60">
        <v>0</v>
      </c>
    </row>
    <row r="61" spans="1:20" x14ac:dyDescent="0.25">
      <c r="A61" t="s">
        <v>401</v>
      </c>
      <c r="B61">
        <v>370</v>
      </c>
      <c r="C61">
        <v>4</v>
      </c>
      <c r="D61">
        <v>4</v>
      </c>
      <c r="E61">
        <v>8</v>
      </c>
      <c r="F61">
        <v>1</v>
      </c>
      <c r="G61">
        <v>1</v>
      </c>
      <c r="H61">
        <v>370</v>
      </c>
      <c r="I61">
        <v>98</v>
      </c>
      <c r="J61">
        <v>0</v>
      </c>
      <c r="K61">
        <v>0</v>
      </c>
      <c r="L61">
        <v>0</v>
      </c>
      <c r="M61">
        <v>0</v>
      </c>
      <c r="N61">
        <v>0</v>
      </c>
      <c r="O61">
        <v>39</v>
      </c>
      <c r="P61">
        <v>58600</v>
      </c>
      <c r="Q61">
        <v>14650</v>
      </c>
      <c r="R61">
        <v>0</v>
      </c>
      <c r="S61">
        <v>27</v>
      </c>
      <c r="T61">
        <v>0</v>
      </c>
    </row>
    <row r="62" spans="1:20" x14ac:dyDescent="0.25">
      <c r="A62" t="s">
        <v>402</v>
      </c>
      <c r="B62">
        <v>400</v>
      </c>
      <c r="C62">
        <v>4</v>
      </c>
      <c r="D62">
        <v>4</v>
      </c>
      <c r="E62">
        <v>2</v>
      </c>
      <c r="F62">
        <v>1</v>
      </c>
      <c r="G62">
        <v>1</v>
      </c>
      <c r="H62">
        <v>400</v>
      </c>
      <c r="I62">
        <v>98</v>
      </c>
      <c r="J62">
        <v>0</v>
      </c>
      <c r="K62">
        <v>0</v>
      </c>
      <c r="L62">
        <v>0</v>
      </c>
      <c r="M62">
        <v>0</v>
      </c>
      <c r="N62">
        <v>0</v>
      </c>
      <c r="O62">
        <v>251</v>
      </c>
      <c r="P62">
        <v>68000</v>
      </c>
      <c r="Q62">
        <v>17000</v>
      </c>
      <c r="R62">
        <v>0</v>
      </c>
      <c r="S62">
        <v>28</v>
      </c>
      <c r="T62">
        <v>0</v>
      </c>
    </row>
    <row r="63" spans="1:20" x14ac:dyDescent="0.25">
      <c r="A63" t="s">
        <v>403</v>
      </c>
      <c r="B63">
        <v>135</v>
      </c>
      <c r="C63">
        <v>4</v>
      </c>
      <c r="D63">
        <v>4</v>
      </c>
      <c r="E63">
        <v>2</v>
      </c>
      <c r="F63">
        <v>1</v>
      </c>
      <c r="G63">
        <v>1</v>
      </c>
      <c r="H63">
        <v>135</v>
      </c>
      <c r="I63">
        <v>88</v>
      </c>
      <c r="J63">
        <v>0</v>
      </c>
      <c r="K63">
        <v>0</v>
      </c>
      <c r="L63">
        <v>0</v>
      </c>
      <c r="M63">
        <v>0</v>
      </c>
      <c r="N63">
        <v>0</v>
      </c>
      <c r="O63">
        <v>42</v>
      </c>
      <c r="P63">
        <v>13200</v>
      </c>
      <c r="Q63">
        <v>3300</v>
      </c>
      <c r="R63">
        <v>0</v>
      </c>
      <c r="S63">
        <v>24</v>
      </c>
      <c r="T63">
        <v>0</v>
      </c>
    </row>
    <row r="64" spans="1:20" x14ac:dyDescent="0.25">
      <c r="A64" t="s">
        <v>404</v>
      </c>
      <c r="B64">
        <v>0</v>
      </c>
      <c r="C64">
        <v>4</v>
      </c>
      <c r="D64">
        <v>4</v>
      </c>
      <c r="E64">
        <v>2</v>
      </c>
      <c r="F64">
        <v>1</v>
      </c>
      <c r="G64">
        <v>1</v>
      </c>
      <c r="H64">
        <v>135</v>
      </c>
      <c r="I64">
        <v>88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400</v>
      </c>
      <c r="Q64">
        <v>100</v>
      </c>
      <c r="R64">
        <v>2</v>
      </c>
      <c r="S64">
        <v>22</v>
      </c>
      <c r="T64">
        <v>0</v>
      </c>
    </row>
    <row r="65" spans="1:20" x14ac:dyDescent="0.25">
      <c r="A65" t="s">
        <v>405</v>
      </c>
      <c r="B65">
        <v>0</v>
      </c>
      <c r="C65">
        <v>4</v>
      </c>
      <c r="D65">
        <v>4</v>
      </c>
      <c r="E65">
        <v>2</v>
      </c>
      <c r="F65">
        <v>1</v>
      </c>
      <c r="G65">
        <v>1</v>
      </c>
      <c r="H65">
        <v>135</v>
      </c>
      <c r="I65">
        <v>88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400</v>
      </c>
      <c r="Q65">
        <v>100</v>
      </c>
      <c r="R65">
        <v>2</v>
      </c>
      <c r="S65">
        <v>20</v>
      </c>
      <c r="T65">
        <v>0</v>
      </c>
    </row>
    <row r="66" spans="1:20" x14ac:dyDescent="0.25">
      <c r="A66" t="s">
        <v>406</v>
      </c>
      <c r="B66">
        <v>273</v>
      </c>
      <c r="C66">
        <v>4</v>
      </c>
      <c r="D66">
        <v>4</v>
      </c>
      <c r="E66">
        <v>2</v>
      </c>
      <c r="F66">
        <v>1</v>
      </c>
      <c r="G66">
        <v>1</v>
      </c>
      <c r="H66">
        <v>273</v>
      </c>
      <c r="I66">
        <v>98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36300</v>
      </c>
      <c r="Q66">
        <v>9080</v>
      </c>
      <c r="R66">
        <v>0</v>
      </c>
      <c r="S66">
        <v>21</v>
      </c>
      <c r="T66">
        <v>0</v>
      </c>
    </row>
    <row r="67" spans="1:20" x14ac:dyDescent="0.25">
      <c r="A67" t="s">
        <v>407</v>
      </c>
      <c r="B67">
        <v>259</v>
      </c>
      <c r="C67">
        <v>4</v>
      </c>
      <c r="D67">
        <v>4</v>
      </c>
      <c r="E67">
        <v>2</v>
      </c>
      <c r="F67">
        <v>1</v>
      </c>
      <c r="G67">
        <v>1</v>
      </c>
      <c r="H67">
        <v>259</v>
      </c>
      <c r="I67">
        <v>98</v>
      </c>
      <c r="J67">
        <v>0</v>
      </c>
      <c r="K67">
        <v>0</v>
      </c>
      <c r="L67">
        <v>0</v>
      </c>
      <c r="M67">
        <v>0</v>
      </c>
      <c r="N67">
        <v>0</v>
      </c>
      <c r="O67">
        <v>41</v>
      </c>
      <c r="P67">
        <v>32500</v>
      </c>
      <c r="Q67">
        <v>8130</v>
      </c>
      <c r="R67">
        <v>0</v>
      </c>
      <c r="S67">
        <v>25</v>
      </c>
      <c r="T67">
        <v>0</v>
      </c>
    </row>
    <row r="68" spans="1:20" x14ac:dyDescent="0.25">
      <c r="A68" t="s">
        <v>408</v>
      </c>
      <c r="B68">
        <v>260</v>
      </c>
      <c r="C68">
        <v>4</v>
      </c>
      <c r="D68">
        <v>4</v>
      </c>
      <c r="E68">
        <v>2</v>
      </c>
      <c r="F68">
        <v>1</v>
      </c>
      <c r="G68">
        <v>1</v>
      </c>
      <c r="H68">
        <v>260</v>
      </c>
      <c r="I68">
        <v>98</v>
      </c>
      <c r="J68">
        <v>0</v>
      </c>
      <c r="K68">
        <v>5</v>
      </c>
      <c r="L68">
        <v>0</v>
      </c>
      <c r="M68">
        <v>0</v>
      </c>
      <c r="N68">
        <v>0</v>
      </c>
      <c r="O68">
        <v>0</v>
      </c>
      <c r="P68">
        <v>34000</v>
      </c>
      <c r="Q68">
        <v>8500</v>
      </c>
      <c r="R68">
        <v>0</v>
      </c>
      <c r="S68">
        <v>23</v>
      </c>
      <c r="T68">
        <v>0</v>
      </c>
    </row>
    <row r="69" spans="1:20" x14ac:dyDescent="0.25">
      <c r="A69" t="s">
        <v>409</v>
      </c>
      <c r="B69">
        <v>225</v>
      </c>
      <c r="C69">
        <v>4</v>
      </c>
      <c r="D69">
        <v>4</v>
      </c>
      <c r="E69">
        <v>2</v>
      </c>
      <c r="F69">
        <v>1</v>
      </c>
      <c r="G69">
        <v>1</v>
      </c>
      <c r="H69">
        <v>225</v>
      </c>
      <c r="I69">
        <v>99</v>
      </c>
      <c r="J69">
        <v>0</v>
      </c>
      <c r="K69">
        <v>0</v>
      </c>
      <c r="L69">
        <v>0</v>
      </c>
      <c r="M69">
        <v>0</v>
      </c>
      <c r="N69">
        <v>0</v>
      </c>
      <c r="O69">
        <v>75</v>
      </c>
      <c r="P69">
        <v>27000</v>
      </c>
      <c r="Q69">
        <v>6750</v>
      </c>
      <c r="R69">
        <v>0</v>
      </c>
      <c r="S69">
        <v>23</v>
      </c>
      <c r="T69">
        <v>0</v>
      </c>
    </row>
    <row r="70" spans="1:20" x14ac:dyDescent="0.25">
      <c r="A70" t="s">
        <v>410</v>
      </c>
      <c r="B70">
        <v>120</v>
      </c>
      <c r="C70">
        <v>4</v>
      </c>
      <c r="D70">
        <v>4</v>
      </c>
      <c r="E70">
        <v>6</v>
      </c>
      <c r="F70">
        <v>1</v>
      </c>
      <c r="G70">
        <v>1</v>
      </c>
      <c r="H70">
        <v>120</v>
      </c>
      <c r="I70">
        <v>88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38400</v>
      </c>
      <c r="Q70">
        <v>9600</v>
      </c>
      <c r="R70">
        <v>0</v>
      </c>
      <c r="S70">
        <v>21</v>
      </c>
      <c r="T70">
        <v>0</v>
      </c>
    </row>
    <row r="71" spans="1:20" x14ac:dyDescent="0.25">
      <c r="A71" t="s">
        <v>411</v>
      </c>
      <c r="B71">
        <v>0</v>
      </c>
      <c r="C71">
        <v>4</v>
      </c>
      <c r="D71">
        <v>4</v>
      </c>
      <c r="E71">
        <v>2</v>
      </c>
      <c r="F71">
        <v>1</v>
      </c>
      <c r="G71">
        <v>1</v>
      </c>
      <c r="H71">
        <v>130</v>
      </c>
      <c r="I71">
        <v>99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400</v>
      </c>
      <c r="Q71">
        <v>100</v>
      </c>
      <c r="R71">
        <v>2</v>
      </c>
      <c r="S71">
        <v>22</v>
      </c>
      <c r="T71">
        <v>0</v>
      </c>
    </row>
    <row r="72" spans="1:20" x14ac:dyDescent="0.25">
      <c r="A72" t="s">
        <v>412</v>
      </c>
      <c r="B72">
        <v>260</v>
      </c>
      <c r="C72">
        <v>4</v>
      </c>
      <c r="D72">
        <v>4</v>
      </c>
      <c r="E72">
        <v>2</v>
      </c>
      <c r="F72">
        <v>1</v>
      </c>
      <c r="G72">
        <v>1</v>
      </c>
      <c r="H72">
        <v>260</v>
      </c>
      <c r="I72">
        <v>88</v>
      </c>
      <c r="J72">
        <v>0</v>
      </c>
      <c r="K72">
        <v>0</v>
      </c>
      <c r="L72">
        <v>0</v>
      </c>
      <c r="M72">
        <v>0</v>
      </c>
      <c r="N72">
        <v>0</v>
      </c>
      <c r="O72">
        <v>38</v>
      </c>
      <c r="P72">
        <v>35400</v>
      </c>
      <c r="Q72">
        <v>8850</v>
      </c>
      <c r="R72">
        <v>0</v>
      </c>
      <c r="S72">
        <v>25</v>
      </c>
      <c r="T72">
        <v>0</v>
      </c>
    </row>
    <row r="73" spans="1:20" x14ac:dyDescent="0.25">
      <c r="A73" t="s">
        <v>413</v>
      </c>
      <c r="B73">
        <v>45</v>
      </c>
      <c r="C73">
        <v>8</v>
      </c>
      <c r="D73">
        <v>8</v>
      </c>
      <c r="E73">
        <v>0</v>
      </c>
      <c r="F73">
        <v>1</v>
      </c>
      <c r="G73">
        <v>1</v>
      </c>
      <c r="H73">
        <v>45</v>
      </c>
      <c r="I73">
        <v>92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2400</v>
      </c>
      <c r="Q73">
        <v>600</v>
      </c>
      <c r="R73">
        <v>0</v>
      </c>
      <c r="S73">
        <v>34</v>
      </c>
      <c r="T73">
        <v>0</v>
      </c>
    </row>
    <row r="74" spans="1:20" x14ac:dyDescent="0.25">
      <c r="A74" t="s">
        <v>414</v>
      </c>
      <c r="B74">
        <v>67</v>
      </c>
      <c r="C74">
        <v>8</v>
      </c>
      <c r="D74">
        <v>8</v>
      </c>
      <c r="E74">
        <v>0</v>
      </c>
      <c r="F74">
        <v>1</v>
      </c>
      <c r="G74">
        <v>1</v>
      </c>
      <c r="H74">
        <v>67</v>
      </c>
      <c r="I74">
        <v>92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3500</v>
      </c>
      <c r="Q74">
        <v>880</v>
      </c>
      <c r="R74">
        <v>0</v>
      </c>
      <c r="S74">
        <v>32</v>
      </c>
      <c r="T74">
        <v>0</v>
      </c>
    </row>
    <row r="75" spans="1:20" x14ac:dyDescent="0.25">
      <c r="A75" t="s">
        <v>415</v>
      </c>
      <c r="B75">
        <v>54</v>
      </c>
      <c r="C75">
        <v>8</v>
      </c>
      <c r="D75">
        <v>8</v>
      </c>
      <c r="E75">
        <v>0</v>
      </c>
      <c r="F75">
        <v>1</v>
      </c>
      <c r="G75">
        <v>1</v>
      </c>
      <c r="H75">
        <v>54</v>
      </c>
      <c r="I75">
        <v>92</v>
      </c>
      <c r="J75">
        <v>0</v>
      </c>
      <c r="K75">
        <v>0</v>
      </c>
      <c r="L75">
        <v>1</v>
      </c>
      <c r="M75">
        <v>0</v>
      </c>
      <c r="N75">
        <v>0</v>
      </c>
      <c r="O75">
        <v>0</v>
      </c>
      <c r="P75">
        <v>3000</v>
      </c>
      <c r="Q75">
        <v>750</v>
      </c>
      <c r="R75">
        <v>0</v>
      </c>
      <c r="S75">
        <v>31</v>
      </c>
      <c r="T75">
        <v>0</v>
      </c>
    </row>
    <row r="76" spans="1:20" x14ac:dyDescent="0.25">
      <c r="A76" t="s">
        <v>416</v>
      </c>
      <c r="B76">
        <v>95</v>
      </c>
      <c r="C76">
        <v>8</v>
      </c>
      <c r="D76">
        <v>8</v>
      </c>
      <c r="E76">
        <v>0</v>
      </c>
      <c r="F76">
        <v>1</v>
      </c>
      <c r="G76">
        <v>1</v>
      </c>
      <c r="H76">
        <v>95</v>
      </c>
      <c r="I76">
        <v>92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8000</v>
      </c>
      <c r="Q76">
        <v>2000</v>
      </c>
      <c r="R76">
        <v>0</v>
      </c>
      <c r="S76">
        <v>31</v>
      </c>
      <c r="T76">
        <v>0</v>
      </c>
    </row>
    <row r="77" spans="1:20" x14ac:dyDescent="0.25">
      <c r="A77" t="s">
        <v>417</v>
      </c>
      <c r="B77">
        <v>76</v>
      </c>
      <c r="C77">
        <v>8</v>
      </c>
      <c r="D77">
        <v>8</v>
      </c>
      <c r="E77">
        <v>0</v>
      </c>
      <c r="F77">
        <v>1</v>
      </c>
      <c r="G77">
        <v>1</v>
      </c>
      <c r="H77">
        <v>76</v>
      </c>
      <c r="I77">
        <v>92</v>
      </c>
      <c r="J77">
        <v>0</v>
      </c>
      <c r="K77">
        <v>0</v>
      </c>
      <c r="L77">
        <v>0</v>
      </c>
      <c r="M77">
        <v>0</v>
      </c>
      <c r="N77">
        <v>0</v>
      </c>
      <c r="O77">
        <v>16</v>
      </c>
      <c r="P77">
        <v>6500</v>
      </c>
      <c r="Q77">
        <v>1630</v>
      </c>
      <c r="R77">
        <v>0</v>
      </c>
      <c r="S77">
        <v>34</v>
      </c>
      <c r="T77">
        <v>0</v>
      </c>
    </row>
    <row r="78" spans="1:20" x14ac:dyDescent="0.25">
      <c r="A78" t="s">
        <v>418</v>
      </c>
      <c r="B78">
        <v>157</v>
      </c>
      <c r="C78">
        <v>8</v>
      </c>
      <c r="D78">
        <v>8</v>
      </c>
      <c r="E78">
        <v>0</v>
      </c>
      <c r="F78">
        <v>1</v>
      </c>
      <c r="G78">
        <v>1</v>
      </c>
      <c r="H78">
        <v>157</v>
      </c>
      <c r="I78">
        <v>92</v>
      </c>
      <c r="J78">
        <v>0</v>
      </c>
      <c r="K78">
        <v>0</v>
      </c>
      <c r="L78">
        <v>3</v>
      </c>
      <c r="M78">
        <v>0</v>
      </c>
      <c r="N78">
        <v>0</v>
      </c>
      <c r="O78">
        <v>0</v>
      </c>
      <c r="P78">
        <v>16300</v>
      </c>
      <c r="Q78">
        <v>4080</v>
      </c>
      <c r="R78">
        <v>0</v>
      </c>
      <c r="S78">
        <v>32</v>
      </c>
      <c r="T78">
        <v>0</v>
      </c>
    </row>
    <row r="79" spans="1:20" x14ac:dyDescent="0.25">
      <c r="A79" t="s">
        <v>419</v>
      </c>
      <c r="B79">
        <v>103</v>
      </c>
      <c r="C79">
        <v>8</v>
      </c>
      <c r="D79">
        <v>8</v>
      </c>
      <c r="E79">
        <v>0</v>
      </c>
      <c r="F79">
        <v>1</v>
      </c>
      <c r="G79">
        <v>1</v>
      </c>
      <c r="H79">
        <v>103</v>
      </c>
      <c r="I79">
        <v>92</v>
      </c>
      <c r="J79">
        <v>0</v>
      </c>
      <c r="K79">
        <v>0</v>
      </c>
      <c r="L79">
        <v>0</v>
      </c>
      <c r="M79">
        <v>0</v>
      </c>
      <c r="N79">
        <v>2</v>
      </c>
      <c r="O79">
        <v>0</v>
      </c>
      <c r="P79">
        <v>9000</v>
      </c>
      <c r="Q79">
        <v>2250</v>
      </c>
      <c r="R79">
        <v>0</v>
      </c>
      <c r="S79">
        <v>34</v>
      </c>
      <c r="T79">
        <v>0</v>
      </c>
    </row>
    <row r="80" spans="1:20" x14ac:dyDescent="0.25">
      <c r="A80" t="s">
        <v>420</v>
      </c>
      <c r="B80">
        <v>0</v>
      </c>
      <c r="C80">
        <v>8</v>
      </c>
      <c r="D80">
        <v>8</v>
      </c>
      <c r="E80">
        <v>0</v>
      </c>
      <c r="F80">
        <v>1</v>
      </c>
      <c r="G80">
        <v>1</v>
      </c>
      <c r="H80">
        <v>100</v>
      </c>
      <c r="I80">
        <v>92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400</v>
      </c>
      <c r="Q80">
        <v>100</v>
      </c>
      <c r="R80">
        <v>2</v>
      </c>
      <c r="S80">
        <v>34</v>
      </c>
      <c r="T80">
        <v>0</v>
      </c>
    </row>
    <row r="81" spans="1:20" x14ac:dyDescent="0.25">
      <c r="A81" t="s">
        <v>421</v>
      </c>
      <c r="B81">
        <v>120</v>
      </c>
      <c r="C81">
        <v>8</v>
      </c>
      <c r="D81">
        <v>8</v>
      </c>
      <c r="E81">
        <v>0</v>
      </c>
      <c r="F81">
        <v>1</v>
      </c>
      <c r="G81">
        <v>1</v>
      </c>
      <c r="H81">
        <v>120</v>
      </c>
      <c r="I81">
        <v>85</v>
      </c>
      <c r="J81">
        <v>0</v>
      </c>
      <c r="K81">
        <v>0</v>
      </c>
      <c r="L81">
        <v>0</v>
      </c>
      <c r="M81">
        <v>0</v>
      </c>
      <c r="N81">
        <v>0</v>
      </c>
      <c r="O81">
        <v>24</v>
      </c>
      <c r="P81">
        <v>400</v>
      </c>
      <c r="Q81">
        <v>100</v>
      </c>
      <c r="R81">
        <v>0</v>
      </c>
      <c r="S81">
        <v>36</v>
      </c>
      <c r="T81">
        <v>0</v>
      </c>
    </row>
    <row r="82" spans="1:20" x14ac:dyDescent="0.25">
      <c r="A82" t="s">
        <v>422</v>
      </c>
      <c r="B82">
        <v>142</v>
      </c>
      <c r="C82">
        <v>8</v>
      </c>
      <c r="D82">
        <v>8</v>
      </c>
      <c r="E82">
        <v>0</v>
      </c>
      <c r="F82">
        <v>1</v>
      </c>
      <c r="G82">
        <v>1</v>
      </c>
      <c r="H82">
        <v>142</v>
      </c>
      <c r="I82">
        <v>92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14150</v>
      </c>
      <c r="Q82">
        <v>3540</v>
      </c>
      <c r="R82">
        <v>0</v>
      </c>
      <c r="S82">
        <v>32</v>
      </c>
      <c r="T82">
        <v>0</v>
      </c>
    </row>
    <row r="83" spans="1:20" x14ac:dyDescent="0.25">
      <c r="A83" t="s">
        <v>423</v>
      </c>
      <c r="B83">
        <v>126</v>
      </c>
      <c r="C83">
        <v>8</v>
      </c>
      <c r="D83">
        <v>8</v>
      </c>
      <c r="E83">
        <v>0</v>
      </c>
      <c r="F83">
        <v>1</v>
      </c>
      <c r="G83">
        <v>1</v>
      </c>
      <c r="H83">
        <v>126</v>
      </c>
      <c r="I83">
        <v>92</v>
      </c>
      <c r="J83">
        <v>0</v>
      </c>
      <c r="K83">
        <v>0</v>
      </c>
      <c r="L83">
        <v>0</v>
      </c>
      <c r="M83">
        <v>3</v>
      </c>
      <c r="N83">
        <v>0</v>
      </c>
      <c r="O83">
        <v>0</v>
      </c>
      <c r="P83">
        <v>12000</v>
      </c>
      <c r="Q83">
        <v>3000</v>
      </c>
      <c r="R83">
        <v>0</v>
      </c>
      <c r="S83">
        <v>31</v>
      </c>
      <c r="T83">
        <v>0</v>
      </c>
    </row>
    <row r="84" spans="1:20" x14ac:dyDescent="0.25">
      <c r="A84" t="s">
        <v>424</v>
      </c>
      <c r="B84">
        <v>171</v>
      </c>
      <c r="C84">
        <v>8</v>
      </c>
      <c r="D84">
        <v>8</v>
      </c>
      <c r="E84">
        <v>0</v>
      </c>
      <c r="F84">
        <v>1</v>
      </c>
      <c r="G84">
        <v>1</v>
      </c>
      <c r="H84">
        <v>171</v>
      </c>
      <c r="I84">
        <v>92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19700</v>
      </c>
      <c r="Q84">
        <v>4930</v>
      </c>
      <c r="R84">
        <v>0</v>
      </c>
      <c r="S84">
        <v>34</v>
      </c>
      <c r="T84">
        <v>0</v>
      </c>
    </row>
    <row r="85" spans="1:20" x14ac:dyDescent="0.25">
      <c r="A85" t="s">
        <v>425</v>
      </c>
      <c r="B85">
        <v>0</v>
      </c>
      <c r="C85">
        <v>8</v>
      </c>
      <c r="D85">
        <v>8</v>
      </c>
      <c r="E85">
        <v>0</v>
      </c>
      <c r="F85">
        <v>1</v>
      </c>
      <c r="G85">
        <v>1</v>
      </c>
      <c r="H85">
        <v>100</v>
      </c>
      <c r="I85">
        <v>92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400</v>
      </c>
      <c r="Q85">
        <v>100</v>
      </c>
      <c r="R85">
        <v>2</v>
      </c>
      <c r="S85">
        <v>34</v>
      </c>
      <c r="T85">
        <v>0</v>
      </c>
    </row>
    <row r="86" spans="1:20" x14ac:dyDescent="0.25">
      <c r="A86" t="s">
        <v>426</v>
      </c>
      <c r="B86">
        <v>194</v>
      </c>
      <c r="C86">
        <v>8</v>
      </c>
      <c r="D86">
        <v>8</v>
      </c>
      <c r="E86">
        <v>0</v>
      </c>
      <c r="F86">
        <v>1</v>
      </c>
      <c r="G86">
        <v>1</v>
      </c>
      <c r="H86">
        <v>194</v>
      </c>
      <c r="I86">
        <v>92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24150</v>
      </c>
      <c r="Q86">
        <v>6040</v>
      </c>
      <c r="R86">
        <v>0</v>
      </c>
      <c r="S86">
        <v>31</v>
      </c>
      <c r="T86">
        <v>0</v>
      </c>
    </row>
    <row r="87" spans="1:20" x14ac:dyDescent="0.25">
      <c r="A87" t="s">
        <v>427</v>
      </c>
      <c r="B87">
        <v>235</v>
      </c>
      <c r="C87">
        <v>8</v>
      </c>
      <c r="D87">
        <v>8</v>
      </c>
      <c r="E87">
        <v>0</v>
      </c>
      <c r="F87">
        <v>1</v>
      </c>
      <c r="G87">
        <v>1</v>
      </c>
      <c r="H87">
        <v>235</v>
      </c>
      <c r="I87">
        <v>92</v>
      </c>
      <c r="J87">
        <v>0</v>
      </c>
      <c r="K87">
        <v>0</v>
      </c>
      <c r="L87">
        <v>0</v>
      </c>
      <c r="M87">
        <v>0</v>
      </c>
      <c r="N87">
        <v>0</v>
      </c>
      <c r="O87">
        <v>74</v>
      </c>
      <c r="P87">
        <v>33900</v>
      </c>
      <c r="Q87">
        <v>8480</v>
      </c>
      <c r="R87">
        <v>0</v>
      </c>
      <c r="S87">
        <v>35</v>
      </c>
      <c r="T87">
        <v>0</v>
      </c>
    </row>
    <row r="88" spans="1:20" x14ac:dyDescent="0.25">
      <c r="A88" t="s">
        <v>428</v>
      </c>
      <c r="B88">
        <v>231</v>
      </c>
      <c r="C88">
        <v>8</v>
      </c>
      <c r="D88">
        <v>8</v>
      </c>
      <c r="E88">
        <v>0</v>
      </c>
      <c r="F88">
        <v>1</v>
      </c>
      <c r="G88">
        <v>1</v>
      </c>
      <c r="H88">
        <v>231</v>
      </c>
      <c r="I88">
        <v>92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28900</v>
      </c>
      <c r="Q88">
        <v>7230</v>
      </c>
      <c r="R88">
        <v>0</v>
      </c>
      <c r="S88">
        <v>35</v>
      </c>
      <c r="T88">
        <v>0</v>
      </c>
    </row>
    <row r="89" spans="1:20" x14ac:dyDescent="0.25">
      <c r="A89" t="s">
        <v>429</v>
      </c>
      <c r="B89">
        <v>210</v>
      </c>
      <c r="C89">
        <v>8</v>
      </c>
      <c r="D89">
        <v>8</v>
      </c>
      <c r="E89">
        <v>0</v>
      </c>
      <c r="F89">
        <v>1</v>
      </c>
      <c r="G89">
        <v>1</v>
      </c>
      <c r="H89">
        <v>210</v>
      </c>
      <c r="I89">
        <v>92</v>
      </c>
      <c r="J89">
        <v>0</v>
      </c>
      <c r="K89">
        <v>0</v>
      </c>
      <c r="L89">
        <v>0</v>
      </c>
      <c r="M89">
        <v>0</v>
      </c>
      <c r="N89">
        <v>0</v>
      </c>
      <c r="O89">
        <v>103</v>
      </c>
      <c r="P89">
        <v>25700</v>
      </c>
      <c r="Q89">
        <v>6430</v>
      </c>
      <c r="R89">
        <v>0</v>
      </c>
      <c r="S89">
        <v>33</v>
      </c>
      <c r="T89">
        <v>0</v>
      </c>
    </row>
    <row r="90" spans="1:20" x14ac:dyDescent="0.25">
      <c r="A90" t="s">
        <v>430</v>
      </c>
      <c r="B90">
        <v>265</v>
      </c>
      <c r="C90">
        <v>8</v>
      </c>
      <c r="D90">
        <v>8</v>
      </c>
      <c r="E90">
        <v>0</v>
      </c>
      <c r="F90">
        <v>1</v>
      </c>
      <c r="G90">
        <v>1</v>
      </c>
      <c r="H90">
        <v>265</v>
      </c>
      <c r="I90">
        <v>92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36100</v>
      </c>
      <c r="Q90">
        <v>9030</v>
      </c>
      <c r="R90">
        <v>0</v>
      </c>
      <c r="S90">
        <v>33</v>
      </c>
      <c r="T90">
        <v>0</v>
      </c>
    </row>
    <row r="91" spans="1:20" x14ac:dyDescent="0.25">
      <c r="A91" t="s">
        <v>431</v>
      </c>
      <c r="B91">
        <v>248</v>
      </c>
      <c r="C91">
        <v>8</v>
      </c>
      <c r="D91">
        <v>8</v>
      </c>
      <c r="E91">
        <v>0</v>
      </c>
      <c r="F91">
        <v>1</v>
      </c>
      <c r="G91">
        <v>1</v>
      </c>
      <c r="H91">
        <v>248</v>
      </c>
      <c r="I91">
        <v>92</v>
      </c>
      <c r="J91">
        <v>0</v>
      </c>
      <c r="K91">
        <v>0</v>
      </c>
      <c r="L91">
        <v>0</v>
      </c>
      <c r="M91">
        <v>0</v>
      </c>
      <c r="N91">
        <v>0</v>
      </c>
      <c r="O91">
        <v>22</v>
      </c>
      <c r="P91">
        <v>30700</v>
      </c>
      <c r="Q91">
        <v>7680</v>
      </c>
      <c r="R91">
        <v>0</v>
      </c>
      <c r="S91">
        <v>35</v>
      </c>
      <c r="T91">
        <v>0</v>
      </c>
    </row>
    <row r="92" spans="1:20" x14ac:dyDescent="0.25">
      <c r="A92" t="s">
        <v>432</v>
      </c>
      <c r="B92">
        <v>328</v>
      </c>
      <c r="C92">
        <v>8</v>
      </c>
      <c r="D92">
        <v>8</v>
      </c>
      <c r="E92">
        <v>0</v>
      </c>
      <c r="F92">
        <v>1</v>
      </c>
      <c r="G92">
        <v>1</v>
      </c>
      <c r="H92">
        <v>328</v>
      </c>
      <c r="I92">
        <v>92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48800</v>
      </c>
      <c r="Q92">
        <v>12200</v>
      </c>
      <c r="R92">
        <v>0</v>
      </c>
      <c r="S92">
        <v>35</v>
      </c>
      <c r="T92">
        <v>0</v>
      </c>
    </row>
    <row r="93" spans="1:20" x14ac:dyDescent="0.25">
      <c r="A93" t="s">
        <v>433</v>
      </c>
      <c r="B93">
        <v>303</v>
      </c>
      <c r="C93">
        <v>8</v>
      </c>
      <c r="D93">
        <v>8</v>
      </c>
      <c r="E93">
        <v>0</v>
      </c>
      <c r="F93">
        <v>1</v>
      </c>
      <c r="G93">
        <v>1</v>
      </c>
      <c r="H93">
        <v>303</v>
      </c>
      <c r="I93">
        <v>92</v>
      </c>
      <c r="J93">
        <v>0</v>
      </c>
      <c r="K93">
        <v>5</v>
      </c>
      <c r="L93">
        <v>0</v>
      </c>
      <c r="M93">
        <v>0</v>
      </c>
      <c r="N93">
        <v>0</v>
      </c>
      <c r="O93">
        <v>0</v>
      </c>
      <c r="P93">
        <v>44000</v>
      </c>
      <c r="Q93">
        <v>11000</v>
      </c>
      <c r="R93">
        <v>0</v>
      </c>
      <c r="S93">
        <v>31</v>
      </c>
      <c r="T93">
        <v>0</v>
      </c>
    </row>
    <row r="94" spans="1:20" x14ac:dyDescent="0.25">
      <c r="A94" t="s">
        <v>434</v>
      </c>
      <c r="B94">
        <v>180</v>
      </c>
      <c r="C94">
        <v>8</v>
      </c>
      <c r="D94">
        <v>8</v>
      </c>
      <c r="E94">
        <v>0</v>
      </c>
      <c r="F94">
        <v>1</v>
      </c>
      <c r="G94">
        <v>1</v>
      </c>
      <c r="H94">
        <v>180</v>
      </c>
      <c r="I94">
        <v>92</v>
      </c>
      <c r="J94">
        <v>0</v>
      </c>
      <c r="K94">
        <v>0</v>
      </c>
      <c r="L94">
        <v>0</v>
      </c>
      <c r="M94">
        <v>0</v>
      </c>
      <c r="N94">
        <v>0</v>
      </c>
      <c r="O94">
        <v>34</v>
      </c>
      <c r="P94">
        <v>22700</v>
      </c>
      <c r="Q94">
        <v>5680</v>
      </c>
      <c r="R94">
        <v>0</v>
      </c>
      <c r="S94">
        <v>35</v>
      </c>
      <c r="T94">
        <v>0</v>
      </c>
    </row>
    <row r="95" spans="1:20" x14ac:dyDescent="0.25">
      <c r="A95" t="s">
        <v>435</v>
      </c>
      <c r="B95">
        <v>395</v>
      </c>
      <c r="C95">
        <v>8</v>
      </c>
      <c r="D95">
        <v>8</v>
      </c>
      <c r="E95">
        <v>0</v>
      </c>
      <c r="F95">
        <v>1</v>
      </c>
      <c r="G95">
        <v>1</v>
      </c>
      <c r="H95">
        <v>395</v>
      </c>
      <c r="I95">
        <v>92</v>
      </c>
      <c r="J95">
        <v>0</v>
      </c>
      <c r="K95">
        <v>0</v>
      </c>
      <c r="L95">
        <v>0</v>
      </c>
      <c r="M95">
        <v>7</v>
      </c>
      <c r="N95">
        <v>0</v>
      </c>
      <c r="O95">
        <v>234</v>
      </c>
      <c r="P95">
        <v>57300</v>
      </c>
      <c r="Q95">
        <v>14330</v>
      </c>
      <c r="R95">
        <v>0</v>
      </c>
      <c r="S95">
        <v>38</v>
      </c>
      <c r="T95">
        <v>0</v>
      </c>
    </row>
    <row r="96" spans="1:20" x14ac:dyDescent="0.25">
      <c r="A96" t="s">
        <v>436</v>
      </c>
      <c r="B96">
        <v>299</v>
      </c>
      <c r="C96">
        <v>8</v>
      </c>
      <c r="D96">
        <v>8</v>
      </c>
      <c r="E96">
        <v>3</v>
      </c>
      <c r="F96">
        <v>1</v>
      </c>
      <c r="G96">
        <v>1</v>
      </c>
      <c r="H96">
        <v>300</v>
      </c>
      <c r="I96">
        <v>90</v>
      </c>
      <c r="J96">
        <v>0</v>
      </c>
      <c r="K96">
        <v>0</v>
      </c>
      <c r="L96">
        <v>0</v>
      </c>
      <c r="M96">
        <v>0</v>
      </c>
      <c r="N96">
        <v>0</v>
      </c>
      <c r="O96">
        <v>46</v>
      </c>
      <c r="P96">
        <v>43100</v>
      </c>
      <c r="Q96">
        <v>10780</v>
      </c>
      <c r="R96">
        <v>0</v>
      </c>
      <c r="S96">
        <v>37</v>
      </c>
      <c r="T96">
        <v>0</v>
      </c>
    </row>
    <row r="97" spans="1:20" x14ac:dyDescent="0.25">
      <c r="A97" t="s">
        <v>437</v>
      </c>
      <c r="B97">
        <v>440</v>
      </c>
      <c r="C97">
        <v>8</v>
      </c>
      <c r="D97">
        <v>8</v>
      </c>
      <c r="E97">
        <v>0</v>
      </c>
      <c r="F97">
        <v>1</v>
      </c>
      <c r="G97">
        <v>1</v>
      </c>
      <c r="H97">
        <v>440</v>
      </c>
      <c r="I97">
        <v>92</v>
      </c>
      <c r="J97">
        <v>5</v>
      </c>
      <c r="K97">
        <v>5</v>
      </c>
      <c r="L97">
        <v>5</v>
      </c>
      <c r="M97">
        <v>5</v>
      </c>
      <c r="N97">
        <v>5</v>
      </c>
      <c r="O97">
        <v>204</v>
      </c>
      <c r="P97">
        <v>71000</v>
      </c>
      <c r="Q97">
        <v>17750</v>
      </c>
      <c r="R97">
        <v>0</v>
      </c>
      <c r="S97">
        <v>39</v>
      </c>
      <c r="T97">
        <v>0</v>
      </c>
    </row>
    <row r="98" spans="1:20" x14ac:dyDescent="0.25">
      <c r="A98" t="s">
        <v>438</v>
      </c>
      <c r="B98">
        <v>0</v>
      </c>
      <c r="C98">
        <v>8</v>
      </c>
      <c r="D98">
        <v>8</v>
      </c>
      <c r="E98">
        <v>0</v>
      </c>
      <c r="F98">
        <v>1</v>
      </c>
      <c r="G98">
        <v>1</v>
      </c>
      <c r="H98">
        <v>100</v>
      </c>
      <c r="I98">
        <v>92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400</v>
      </c>
      <c r="Q98">
        <v>100</v>
      </c>
      <c r="R98">
        <v>2</v>
      </c>
      <c r="S98">
        <v>31</v>
      </c>
      <c r="T98">
        <v>0</v>
      </c>
    </row>
    <row r="99" spans="1:20" x14ac:dyDescent="0.25">
      <c r="A99" t="s">
        <v>439</v>
      </c>
      <c r="B99">
        <v>128</v>
      </c>
      <c r="C99">
        <v>8</v>
      </c>
      <c r="D99">
        <v>8</v>
      </c>
      <c r="E99">
        <v>0</v>
      </c>
      <c r="F99">
        <v>1</v>
      </c>
      <c r="G99">
        <v>1</v>
      </c>
      <c r="H99">
        <v>128</v>
      </c>
      <c r="I99">
        <v>90</v>
      </c>
      <c r="J99">
        <v>0</v>
      </c>
      <c r="K99">
        <v>0</v>
      </c>
      <c r="L99">
        <v>0</v>
      </c>
      <c r="M99">
        <v>0</v>
      </c>
      <c r="N99">
        <v>0</v>
      </c>
      <c r="O99">
        <v>233</v>
      </c>
      <c r="P99">
        <v>13200</v>
      </c>
      <c r="Q99">
        <v>3300</v>
      </c>
      <c r="R99">
        <v>0</v>
      </c>
      <c r="S99">
        <v>32</v>
      </c>
      <c r="T99">
        <v>0</v>
      </c>
    </row>
    <row r="100" spans="1:20" x14ac:dyDescent="0.25">
      <c r="A100" t="s">
        <v>440</v>
      </c>
      <c r="B100">
        <v>0</v>
      </c>
      <c r="C100">
        <v>8</v>
      </c>
      <c r="D100">
        <v>8</v>
      </c>
      <c r="E100">
        <v>0</v>
      </c>
      <c r="F100">
        <v>1</v>
      </c>
      <c r="G100">
        <v>1</v>
      </c>
      <c r="H100">
        <v>100</v>
      </c>
      <c r="I100">
        <v>92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400</v>
      </c>
      <c r="Q100">
        <v>100</v>
      </c>
      <c r="R100">
        <v>2</v>
      </c>
      <c r="S100">
        <v>32</v>
      </c>
      <c r="T100">
        <v>0</v>
      </c>
    </row>
    <row r="101" spans="1:20" x14ac:dyDescent="0.25">
      <c r="A101" t="s">
        <v>441</v>
      </c>
      <c r="B101">
        <v>107</v>
      </c>
      <c r="C101">
        <v>8</v>
      </c>
      <c r="D101">
        <v>8</v>
      </c>
      <c r="E101">
        <v>0</v>
      </c>
      <c r="F101">
        <v>1</v>
      </c>
      <c r="G101">
        <v>1</v>
      </c>
      <c r="H101">
        <v>107</v>
      </c>
      <c r="I101">
        <v>95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40</v>
      </c>
      <c r="P101">
        <v>400</v>
      </c>
      <c r="Q101">
        <v>100</v>
      </c>
      <c r="R101">
        <v>2</v>
      </c>
      <c r="S101">
        <v>34</v>
      </c>
      <c r="T101">
        <v>0</v>
      </c>
    </row>
    <row r="102" spans="1:20" x14ac:dyDescent="0.25">
      <c r="A102" t="s">
        <v>442</v>
      </c>
      <c r="B102">
        <v>300</v>
      </c>
      <c r="C102">
        <v>8</v>
      </c>
      <c r="D102">
        <v>8</v>
      </c>
      <c r="E102">
        <v>0</v>
      </c>
      <c r="F102">
        <v>1</v>
      </c>
      <c r="G102">
        <v>1</v>
      </c>
      <c r="H102">
        <v>300</v>
      </c>
      <c r="I102">
        <v>92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43</v>
      </c>
      <c r="P102">
        <v>400</v>
      </c>
      <c r="Q102">
        <v>100</v>
      </c>
      <c r="R102">
        <v>2</v>
      </c>
      <c r="S102">
        <v>35</v>
      </c>
      <c r="T102">
        <v>0</v>
      </c>
    </row>
    <row r="103" spans="1:20" x14ac:dyDescent="0.25">
      <c r="A103" t="s">
        <v>443</v>
      </c>
      <c r="B103">
        <v>288</v>
      </c>
      <c r="C103">
        <v>8</v>
      </c>
      <c r="D103">
        <v>8</v>
      </c>
      <c r="E103">
        <v>0</v>
      </c>
      <c r="F103">
        <v>1</v>
      </c>
      <c r="G103">
        <v>1</v>
      </c>
      <c r="H103">
        <v>288</v>
      </c>
      <c r="I103">
        <v>92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42300</v>
      </c>
      <c r="Q103">
        <v>10580</v>
      </c>
      <c r="R103">
        <v>0</v>
      </c>
      <c r="S103">
        <v>33</v>
      </c>
      <c r="T103">
        <v>0</v>
      </c>
    </row>
    <row r="104" spans="1:20" x14ac:dyDescent="0.25">
      <c r="A104" t="s">
        <v>444</v>
      </c>
      <c r="B104">
        <v>277</v>
      </c>
      <c r="C104">
        <v>8</v>
      </c>
      <c r="D104">
        <v>8</v>
      </c>
      <c r="E104">
        <v>0</v>
      </c>
      <c r="F104">
        <v>1</v>
      </c>
      <c r="G104">
        <v>1</v>
      </c>
      <c r="H104">
        <v>277</v>
      </c>
      <c r="I104">
        <v>92</v>
      </c>
      <c r="J104">
        <v>3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37800</v>
      </c>
      <c r="Q104">
        <v>9450</v>
      </c>
      <c r="R104">
        <v>0</v>
      </c>
      <c r="S104">
        <v>33</v>
      </c>
      <c r="T104">
        <v>0</v>
      </c>
    </row>
    <row r="105" spans="1:20" x14ac:dyDescent="0.25">
      <c r="A105" t="s">
        <v>445</v>
      </c>
      <c r="B105">
        <v>90</v>
      </c>
      <c r="C105">
        <v>8</v>
      </c>
      <c r="D105">
        <v>8</v>
      </c>
      <c r="E105">
        <v>3</v>
      </c>
      <c r="F105">
        <v>1</v>
      </c>
      <c r="G105">
        <v>1</v>
      </c>
      <c r="H105">
        <v>90</v>
      </c>
      <c r="I105">
        <v>90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20500</v>
      </c>
      <c r="Q105">
        <v>5130</v>
      </c>
      <c r="R105">
        <v>0</v>
      </c>
      <c r="S105">
        <v>31</v>
      </c>
      <c r="T105">
        <v>0</v>
      </c>
    </row>
    <row r="106" spans="1:20" x14ac:dyDescent="0.25">
      <c r="A106" t="s">
        <v>446</v>
      </c>
      <c r="B106">
        <v>270</v>
      </c>
      <c r="C106">
        <v>8</v>
      </c>
      <c r="D106">
        <v>8</v>
      </c>
      <c r="E106">
        <v>0</v>
      </c>
      <c r="F106">
        <v>1</v>
      </c>
      <c r="G106">
        <v>1</v>
      </c>
      <c r="H106">
        <v>270</v>
      </c>
      <c r="I106">
        <v>92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42</v>
      </c>
      <c r="P106">
        <v>37200</v>
      </c>
      <c r="Q106">
        <v>9300</v>
      </c>
      <c r="R106">
        <v>0</v>
      </c>
      <c r="S106">
        <v>35</v>
      </c>
      <c r="T106">
        <v>0</v>
      </c>
    </row>
    <row r="107" spans="1:20" x14ac:dyDescent="0.25">
      <c r="A107" t="s">
        <v>447</v>
      </c>
      <c r="B107">
        <v>0</v>
      </c>
      <c r="C107">
        <v>8</v>
      </c>
      <c r="D107">
        <v>8</v>
      </c>
      <c r="E107">
        <v>0</v>
      </c>
      <c r="F107">
        <v>1</v>
      </c>
      <c r="G107">
        <v>1</v>
      </c>
      <c r="H107">
        <v>100</v>
      </c>
      <c r="I107">
        <v>92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400</v>
      </c>
      <c r="Q107">
        <v>100</v>
      </c>
      <c r="R107">
        <v>2</v>
      </c>
      <c r="S107">
        <v>31</v>
      </c>
      <c r="T107">
        <v>0</v>
      </c>
    </row>
    <row r="108" spans="1:20" x14ac:dyDescent="0.25">
      <c r="A108" t="s">
        <v>448</v>
      </c>
      <c r="B108">
        <v>51</v>
      </c>
      <c r="C108">
        <v>16</v>
      </c>
      <c r="D108">
        <v>16</v>
      </c>
      <c r="E108">
        <v>1</v>
      </c>
      <c r="F108">
        <v>1</v>
      </c>
      <c r="G108">
        <v>1</v>
      </c>
      <c r="H108">
        <v>51</v>
      </c>
      <c r="I108">
        <v>97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4000</v>
      </c>
      <c r="Q108">
        <v>1000</v>
      </c>
      <c r="R108">
        <v>0</v>
      </c>
      <c r="S108">
        <v>42</v>
      </c>
      <c r="T108">
        <v>0</v>
      </c>
    </row>
    <row r="109" spans="1:20" x14ac:dyDescent="0.25">
      <c r="A109" t="s">
        <v>449</v>
      </c>
      <c r="B109">
        <v>83</v>
      </c>
      <c r="C109">
        <v>16</v>
      </c>
      <c r="D109">
        <v>16</v>
      </c>
      <c r="E109">
        <v>1</v>
      </c>
      <c r="F109">
        <v>1</v>
      </c>
      <c r="G109">
        <v>1</v>
      </c>
      <c r="H109">
        <v>83</v>
      </c>
      <c r="I109">
        <v>97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7200</v>
      </c>
      <c r="Q109">
        <v>1800</v>
      </c>
      <c r="R109">
        <v>0</v>
      </c>
      <c r="S109">
        <v>44</v>
      </c>
      <c r="T109">
        <v>0</v>
      </c>
    </row>
    <row r="110" spans="1:20" x14ac:dyDescent="0.25">
      <c r="A110" t="s">
        <v>450</v>
      </c>
      <c r="B110">
        <v>67</v>
      </c>
      <c r="C110">
        <v>16</v>
      </c>
      <c r="D110">
        <v>16</v>
      </c>
      <c r="E110">
        <v>1</v>
      </c>
      <c r="F110">
        <v>1</v>
      </c>
      <c r="G110">
        <v>1</v>
      </c>
      <c r="H110">
        <v>67</v>
      </c>
      <c r="I110">
        <v>97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22</v>
      </c>
      <c r="P110">
        <v>5850</v>
      </c>
      <c r="Q110">
        <v>1460</v>
      </c>
      <c r="R110">
        <v>0</v>
      </c>
      <c r="S110">
        <v>42</v>
      </c>
      <c r="T110">
        <v>0</v>
      </c>
    </row>
    <row r="111" spans="1:20" x14ac:dyDescent="0.25">
      <c r="A111" t="s">
        <v>451</v>
      </c>
      <c r="B111">
        <v>200</v>
      </c>
      <c r="C111">
        <v>16</v>
      </c>
      <c r="D111">
        <v>16</v>
      </c>
      <c r="E111">
        <v>1</v>
      </c>
      <c r="F111">
        <v>1</v>
      </c>
      <c r="G111">
        <v>1</v>
      </c>
      <c r="H111">
        <v>200</v>
      </c>
      <c r="I111">
        <v>97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204</v>
      </c>
      <c r="P111">
        <v>24600</v>
      </c>
      <c r="Q111">
        <v>6150</v>
      </c>
      <c r="R111">
        <v>0</v>
      </c>
      <c r="S111">
        <v>42</v>
      </c>
      <c r="T111">
        <v>0</v>
      </c>
    </row>
    <row r="112" spans="1:20" x14ac:dyDescent="0.25">
      <c r="A112" t="s">
        <v>452</v>
      </c>
      <c r="B112">
        <v>94</v>
      </c>
      <c r="C112">
        <v>16</v>
      </c>
      <c r="D112">
        <v>16</v>
      </c>
      <c r="E112">
        <v>1</v>
      </c>
      <c r="F112">
        <v>1</v>
      </c>
      <c r="G112">
        <v>1</v>
      </c>
      <c r="H112">
        <v>94</v>
      </c>
      <c r="I112">
        <v>97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</v>
      </c>
      <c r="P112">
        <v>8300</v>
      </c>
      <c r="Q112">
        <v>2080</v>
      </c>
      <c r="R112">
        <v>0</v>
      </c>
      <c r="S112">
        <v>44</v>
      </c>
      <c r="T112">
        <v>0</v>
      </c>
    </row>
    <row r="113" spans="1:20" x14ac:dyDescent="0.25">
      <c r="A113" t="s">
        <v>453</v>
      </c>
      <c r="B113">
        <v>172</v>
      </c>
      <c r="C113">
        <v>16</v>
      </c>
      <c r="D113">
        <v>16</v>
      </c>
      <c r="E113">
        <v>1</v>
      </c>
      <c r="F113">
        <v>1</v>
      </c>
      <c r="G113">
        <v>1</v>
      </c>
      <c r="H113">
        <v>172</v>
      </c>
      <c r="I113">
        <v>97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200</v>
      </c>
      <c r="P113">
        <v>20000</v>
      </c>
      <c r="Q113">
        <v>5000</v>
      </c>
      <c r="R113">
        <v>0</v>
      </c>
      <c r="S113">
        <v>42</v>
      </c>
      <c r="T113">
        <v>0</v>
      </c>
    </row>
    <row r="114" spans="1:20" x14ac:dyDescent="0.25">
      <c r="A114" t="s">
        <v>454</v>
      </c>
      <c r="B114">
        <v>145</v>
      </c>
      <c r="C114">
        <v>16</v>
      </c>
      <c r="D114">
        <v>16</v>
      </c>
      <c r="E114">
        <v>1</v>
      </c>
      <c r="F114">
        <v>1</v>
      </c>
      <c r="G114">
        <v>1</v>
      </c>
      <c r="H114">
        <v>145</v>
      </c>
      <c r="I114">
        <v>85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30</v>
      </c>
      <c r="P114">
        <v>3200</v>
      </c>
      <c r="Q114">
        <v>800</v>
      </c>
      <c r="R114">
        <v>0</v>
      </c>
      <c r="S114">
        <v>46</v>
      </c>
      <c r="T114">
        <v>0</v>
      </c>
    </row>
    <row r="115" spans="1:20" x14ac:dyDescent="0.25">
      <c r="A115" t="s">
        <v>455</v>
      </c>
      <c r="B115">
        <v>132</v>
      </c>
      <c r="C115">
        <v>16</v>
      </c>
      <c r="D115">
        <v>16</v>
      </c>
      <c r="E115">
        <v>1</v>
      </c>
      <c r="F115">
        <v>1</v>
      </c>
      <c r="G115">
        <v>1</v>
      </c>
      <c r="H115">
        <v>132</v>
      </c>
      <c r="I115">
        <v>97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12500</v>
      </c>
      <c r="Q115">
        <v>3130</v>
      </c>
      <c r="R115">
        <v>0</v>
      </c>
      <c r="S115">
        <v>41</v>
      </c>
      <c r="T115">
        <v>0</v>
      </c>
    </row>
    <row r="116" spans="1:20" x14ac:dyDescent="0.25">
      <c r="A116" t="s">
        <v>456</v>
      </c>
      <c r="B116">
        <v>118</v>
      </c>
      <c r="C116">
        <v>16</v>
      </c>
      <c r="D116">
        <v>16</v>
      </c>
      <c r="E116">
        <v>1</v>
      </c>
      <c r="F116">
        <v>1</v>
      </c>
      <c r="G116">
        <v>1</v>
      </c>
      <c r="H116">
        <v>118</v>
      </c>
      <c r="I116">
        <v>97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60</v>
      </c>
      <c r="P116">
        <v>10250</v>
      </c>
      <c r="Q116">
        <v>2560</v>
      </c>
      <c r="R116">
        <v>0</v>
      </c>
      <c r="S116">
        <v>42</v>
      </c>
      <c r="T116">
        <v>0</v>
      </c>
    </row>
    <row r="117" spans="1:20" x14ac:dyDescent="0.25">
      <c r="A117" t="s">
        <v>457</v>
      </c>
      <c r="B117">
        <v>125</v>
      </c>
      <c r="C117">
        <v>16</v>
      </c>
      <c r="D117">
        <v>16</v>
      </c>
      <c r="E117">
        <v>1</v>
      </c>
      <c r="F117">
        <v>1</v>
      </c>
      <c r="G117">
        <v>1</v>
      </c>
      <c r="H117">
        <v>125</v>
      </c>
      <c r="I117">
        <v>93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44</v>
      </c>
      <c r="P117">
        <v>11000</v>
      </c>
      <c r="Q117">
        <v>2750</v>
      </c>
      <c r="R117">
        <v>0</v>
      </c>
      <c r="S117">
        <v>41</v>
      </c>
      <c r="T117">
        <v>0</v>
      </c>
    </row>
    <row r="118" spans="1:20" x14ac:dyDescent="0.25">
      <c r="A118" t="s">
        <v>458</v>
      </c>
      <c r="B118">
        <v>160</v>
      </c>
      <c r="C118">
        <v>16</v>
      </c>
      <c r="D118">
        <v>16</v>
      </c>
      <c r="E118">
        <v>1</v>
      </c>
      <c r="F118">
        <v>1</v>
      </c>
      <c r="G118">
        <v>1</v>
      </c>
      <c r="H118">
        <v>160</v>
      </c>
      <c r="I118">
        <v>97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17400</v>
      </c>
      <c r="Q118">
        <v>4350</v>
      </c>
      <c r="R118">
        <v>0</v>
      </c>
      <c r="S118">
        <v>45</v>
      </c>
      <c r="T118">
        <v>0</v>
      </c>
    </row>
    <row r="119" spans="1:20" x14ac:dyDescent="0.25">
      <c r="A119" t="s">
        <v>459</v>
      </c>
      <c r="B119">
        <v>144</v>
      </c>
      <c r="C119">
        <v>16</v>
      </c>
      <c r="D119">
        <v>16</v>
      </c>
      <c r="E119">
        <v>1</v>
      </c>
      <c r="F119">
        <v>1</v>
      </c>
      <c r="G119">
        <v>1</v>
      </c>
      <c r="H119">
        <v>144</v>
      </c>
      <c r="I119">
        <v>97</v>
      </c>
      <c r="J119">
        <v>0</v>
      </c>
      <c r="K119">
        <v>3</v>
      </c>
      <c r="L119">
        <v>0</v>
      </c>
      <c r="M119">
        <v>0</v>
      </c>
      <c r="N119">
        <v>0</v>
      </c>
      <c r="O119">
        <v>0</v>
      </c>
      <c r="P119">
        <v>14600</v>
      </c>
      <c r="Q119">
        <v>3650</v>
      </c>
      <c r="R119">
        <v>0</v>
      </c>
      <c r="S119">
        <v>41</v>
      </c>
      <c r="T119">
        <v>0</v>
      </c>
    </row>
    <row r="120" spans="1:20" x14ac:dyDescent="0.25">
      <c r="A120" t="s">
        <v>460</v>
      </c>
      <c r="B120">
        <v>184</v>
      </c>
      <c r="C120">
        <v>16</v>
      </c>
      <c r="D120">
        <v>16</v>
      </c>
      <c r="E120">
        <v>1</v>
      </c>
      <c r="F120">
        <v>1</v>
      </c>
      <c r="G120">
        <v>1</v>
      </c>
      <c r="H120">
        <v>184</v>
      </c>
      <c r="I120">
        <v>97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21450</v>
      </c>
      <c r="Q120">
        <v>5360</v>
      </c>
      <c r="R120">
        <v>0</v>
      </c>
      <c r="S120">
        <v>41</v>
      </c>
      <c r="T120">
        <v>0</v>
      </c>
    </row>
    <row r="121" spans="1:20" x14ac:dyDescent="0.25">
      <c r="A121" t="s">
        <v>461</v>
      </c>
      <c r="B121">
        <v>168</v>
      </c>
      <c r="C121">
        <v>16</v>
      </c>
      <c r="D121">
        <v>16</v>
      </c>
      <c r="E121">
        <v>1</v>
      </c>
      <c r="F121">
        <v>1</v>
      </c>
      <c r="G121">
        <v>1</v>
      </c>
      <c r="H121">
        <v>168</v>
      </c>
      <c r="I121">
        <v>97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40</v>
      </c>
      <c r="P121">
        <v>18000</v>
      </c>
      <c r="Q121">
        <v>4500</v>
      </c>
      <c r="R121">
        <v>0</v>
      </c>
      <c r="S121">
        <v>43</v>
      </c>
      <c r="T121">
        <v>0</v>
      </c>
    </row>
    <row r="122" spans="1:20" x14ac:dyDescent="0.25">
      <c r="A122" t="s">
        <v>462</v>
      </c>
      <c r="B122">
        <v>221</v>
      </c>
      <c r="C122">
        <v>16</v>
      </c>
      <c r="D122">
        <v>16</v>
      </c>
      <c r="E122">
        <v>1</v>
      </c>
      <c r="F122">
        <v>1</v>
      </c>
      <c r="G122">
        <v>1</v>
      </c>
      <c r="H122">
        <v>221</v>
      </c>
      <c r="I122">
        <v>97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26500</v>
      </c>
      <c r="Q122">
        <v>6630</v>
      </c>
      <c r="R122">
        <v>0</v>
      </c>
      <c r="S122">
        <v>41</v>
      </c>
      <c r="T122">
        <v>0</v>
      </c>
    </row>
    <row r="123" spans="1:20" x14ac:dyDescent="0.25">
      <c r="A123" t="s">
        <v>463</v>
      </c>
      <c r="B123">
        <v>195</v>
      </c>
      <c r="C123">
        <v>16</v>
      </c>
      <c r="D123">
        <v>16</v>
      </c>
      <c r="E123">
        <v>1</v>
      </c>
      <c r="F123">
        <v>1</v>
      </c>
      <c r="G123">
        <v>1</v>
      </c>
      <c r="H123">
        <v>195</v>
      </c>
      <c r="I123">
        <v>97</v>
      </c>
      <c r="J123">
        <v>0</v>
      </c>
      <c r="K123">
        <v>0</v>
      </c>
      <c r="L123">
        <v>0</v>
      </c>
      <c r="M123">
        <v>0</v>
      </c>
      <c r="N123">
        <v>3</v>
      </c>
      <c r="O123">
        <v>0</v>
      </c>
      <c r="P123">
        <v>23200</v>
      </c>
      <c r="Q123">
        <v>5800</v>
      </c>
      <c r="R123">
        <v>0</v>
      </c>
      <c r="S123">
        <v>41</v>
      </c>
      <c r="T123">
        <v>0</v>
      </c>
    </row>
    <row r="124" spans="1:20" x14ac:dyDescent="0.25">
      <c r="A124" t="s">
        <v>464</v>
      </c>
      <c r="B124">
        <v>247</v>
      </c>
      <c r="C124">
        <v>16</v>
      </c>
      <c r="D124">
        <v>16</v>
      </c>
      <c r="E124">
        <v>1</v>
      </c>
      <c r="F124">
        <v>1</v>
      </c>
      <c r="G124">
        <v>1</v>
      </c>
      <c r="H124">
        <v>247</v>
      </c>
      <c r="I124">
        <v>97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31900</v>
      </c>
      <c r="Q124">
        <v>7980</v>
      </c>
      <c r="R124">
        <v>0</v>
      </c>
      <c r="S124">
        <v>43</v>
      </c>
      <c r="T124">
        <v>0</v>
      </c>
    </row>
    <row r="125" spans="1:20" x14ac:dyDescent="0.25">
      <c r="A125" t="s">
        <v>465</v>
      </c>
      <c r="B125">
        <v>233</v>
      </c>
      <c r="C125">
        <v>16</v>
      </c>
      <c r="D125">
        <v>16</v>
      </c>
      <c r="E125">
        <v>1</v>
      </c>
      <c r="F125">
        <v>1</v>
      </c>
      <c r="G125">
        <v>1</v>
      </c>
      <c r="H125">
        <v>233</v>
      </c>
      <c r="I125">
        <v>97</v>
      </c>
      <c r="J125">
        <v>0</v>
      </c>
      <c r="K125">
        <v>0</v>
      </c>
      <c r="L125">
        <v>3</v>
      </c>
      <c r="M125">
        <v>0</v>
      </c>
      <c r="N125">
        <v>0</v>
      </c>
      <c r="O125">
        <v>0</v>
      </c>
      <c r="P125">
        <v>27900</v>
      </c>
      <c r="Q125">
        <v>6980</v>
      </c>
      <c r="R125">
        <v>0</v>
      </c>
      <c r="S125">
        <v>41</v>
      </c>
      <c r="T125">
        <v>0</v>
      </c>
    </row>
    <row r="126" spans="1:20" x14ac:dyDescent="0.25">
      <c r="A126" t="s">
        <v>466</v>
      </c>
      <c r="B126">
        <v>310</v>
      </c>
      <c r="C126">
        <v>16</v>
      </c>
      <c r="D126">
        <v>16</v>
      </c>
      <c r="E126">
        <v>1</v>
      </c>
      <c r="F126">
        <v>1</v>
      </c>
      <c r="G126">
        <v>1</v>
      </c>
      <c r="H126">
        <v>310</v>
      </c>
      <c r="I126">
        <v>97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43100</v>
      </c>
      <c r="Q126">
        <v>10780</v>
      </c>
      <c r="R126">
        <v>0</v>
      </c>
      <c r="S126">
        <v>43</v>
      </c>
      <c r="T126">
        <v>0</v>
      </c>
    </row>
    <row r="127" spans="1:20" x14ac:dyDescent="0.25">
      <c r="A127" t="s">
        <v>467</v>
      </c>
      <c r="B127">
        <v>289</v>
      </c>
      <c r="C127">
        <v>16</v>
      </c>
      <c r="D127">
        <v>16</v>
      </c>
      <c r="E127">
        <v>1</v>
      </c>
      <c r="F127">
        <v>1</v>
      </c>
      <c r="G127">
        <v>1</v>
      </c>
      <c r="H127">
        <v>289</v>
      </c>
      <c r="I127">
        <v>97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222</v>
      </c>
      <c r="P127">
        <v>38600</v>
      </c>
      <c r="Q127">
        <v>9650</v>
      </c>
      <c r="R127">
        <v>0</v>
      </c>
      <c r="S127">
        <v>45</v>
      </c>
      <c r="T127">
        <v>0</v>
      </c>
    </row>
    <row r="128" spans="1:20" x14ac:dyDescent="0.25">
      <c r="A128" t="s">
        <v>468</v>
      </c>
      <c r="B128">
        <v>300</v>
      </c>
      <c r="C128">
        <v>16</v>
      </c>
      <c r="D128">
        <v>16</v>
      </c>
      <c r="E128">
        <v>1</v>
      </c>
      <c r="F128">
        <v>1</v>
      </c>
      <c r="G128">
        <v>1</v>
      </c>
      <c r="H128">
        <v>300</v>
      </c>
      <c r="I128">
        <v>97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187</v>
      </c>
      <c r="P128">
        <v>53200</v>
      </c>
      <c r="Q128">
        <v>13300</v>
      </c>
      <c r="R128">
        <v>0</v>
      </c>
      <c r="S128">
        <v>41</v>
      </c>
      <c r="T128">
        <v>0</v>
      </c>
    </row>
    <row r="129" spans="1:20" x14ac:dyDescent="0.25">
      <c r="A129" t="s">
        <v>469</v>
      </c>
      <c r="B129">
        <v>350</v>
      </c>
      <c r="C129">
        <v>16</v>
      </c>
      <c r="D129">
        <v>16</v>
      </c>
      <c r="E129">
        <v>4</v>
      </c>
      <c r="F129">
        <v>1</v>
      </c>
      <c r="G129">
        <v>1</v>
      </c>
      <c r="H129">
        <v>350</v>
      </c>
      <c r="I129">
        <v>97</v>
      </c>
      <c r="J129">
        <v>0</v>
      </c>
      <c r="K129">
        <v>0</v>
      </c>
      <c r="L129">
        <v>0</v>
      </c>
      <c r="M129">
        <v>0</v>
      </c>
      <c r="N129">
        <v>7</v>
      </c>
      <c r="O129">
        <v>15</v>
      </c>
      <c r="P129">
        <v>65400</v>
      </c>
      <c r="Q129">
        <v>16350</v>
      </c>
      <c r="R129">
        <v>0</v>
      </c>
      <c r="S129">
        <v>47</v>
      </c>
      <c r="T129">
        <v>0</v>
      </c>
    </row>
    <row r="130" spans="1:20" x14ac:dyDescent="0.25">
      <c r="A130" t="s">
        <v>470</v>
      </c>
      <c r="B130">
        <v>410</v>
      </c>
      <c r="C130">
        <v>16</v>
      </c>
      <c r="D130">
        <v>16</v>
      </c>
      <c r="E130">
        <v>1</v>
      </c>
      <c r="F130">
        <v>1</v>
      </c>
      <c r="G130">
        <v>1</v>
      </c>
      <c r="H130">
        <v>410</v>
      </c>
      <c r="I130">
        <v>97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252</v>
      </c>
      <c r="P130">
        <v>15900</v>
      </c>
      <c r="Q130">
        <v>3980</v>
      </c>
      <c r="R130">
        <v>0</v>
      </c>
      <c r="S130">
        <v>48</v>
      </c>
      <c r="T130">
        <v>0</v>
      </c>
    </row>
    <row r="131" spans="1:20" x14ac:dyDescent="0.25">
      <c r="A131" t="s">
        <v>471</v>
      </c>
      <c r="B131">
        <v>150</v>
      </c>
      <c r="C131">
        <v>16</v>
      </c>
      <c r="D131">
        <v>16</v>
      </c>
      <c r="E131">
        <v>1</v>
      </c>
      <c r="F131">
        <v>1</v>
      </c>
      <c r="G131">
        <v>1</v>
      </c>
      <c r="H131">
        <v>150</v>
      </c>
      <c r="I131">
        <v>93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232</v>
      </c>
      <c r="P131">
        <v>9800</v>
      </c>
      <c r="Q131">
        <v>2450</v>
      </c>
      <c r="R131">
        <v>0</v>
      </c>
      <c r="S131">
        <v>44</v>
      </c>
      <c r="T131">
        <v>0</v>
      </c>
    </row>
    <row r="132" spans="1:20" x14ac:dyDescent="0.25">
      <c r="A132" t="s">
        <v>472</v>
      </c>
      <c r="B132">
        <v>0</v>
      </c>
      <c r="C132">
        <v>16</v>
      </c>
      <c r="D132">
        <v>16</v>
      </c>
      <c r="E132">
        <v>1</v>
      </c>
      <c r="F132">
        <v>1</v>
      </c>
      <c r="G132">
        <v>1</v>
      </c>
      <c r="H132">
        <v>100</v>
      </c>
      <c r="I132">
        <v>93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400</v>
      </c>
      <c r="Q132">
        <v>100</v>
      </c>
      <c r="R132">
        <v>2</v>
      </c>
      <c r="S132">
        <v>42</v>
      </c>
      <c r="T132">
        <v>0</v>
      </c>
    </row>
    <row r="133" spans="1:20" x14ac:dyDescent="0.25">
      <c r="A133" t="s">
        <v>473</v>
      </c>
      <c r="B133">
        <v>0</v>
      </c>
      <c r="C133">
        <v>16</v>
      </c>
      <c r="D133">
        <v>16</v>
      </c>
      <c r="E133">
        <v>1</v>
      </c>
      <c r="F133">
        <v>1</v>
      </c>
      <c r="G133">
        <v>1</v>
      </c>
      <c r="H133">
        <v>100</v>
      </c>
      <c r="I133">
        <v>93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400</v>
      </c>
      <c r="Q133">
        <v>100</v>
      </c>
      <c r="R133">
        <v>2</v>
      </c>
      <c r="S133">
        <v>40</v>
      </c>
      <c r="T133">
        <v>0</v>
      </c>
    </row>
    <row r="134" spans="1:20" x14ac:dyDescent="0.25">
      <c r="A134" t="s">
        <v>474</v>
      </c>
      <c r="B134">
        <v>279</v>
      </c>
      <c r="C134">
        <v>16</v>
      </c>
      <c r="D134">
        <v>16</v>
      </c>
      <c r="E134">
        <v>1</v>
      </c>
      <c r="F134">
        <v>1</v>
      </c>
      <c r="G134">
        <v>1</v>
      </c>
      <c r="H134">
        <v>279</v>
      </c>
      <c r="I134">
        <v>97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37000</v>
      </c>
      <c r="Q134">
        <v>9250</v>
      </c>
      <c r="R134">
        <v>0</v>
      </c>
      <c r="S134">
        <v>41</v>
      </c>
      <c r="T134">
        <v>0</v>
      </c>
    </row>
    <row r="135" spans="1:20" x14ac:dyDescent="0.25">
      <c r="A135" t="s">
        <v>475</v>
      </c>
      <c r="B135">
        <v>263</v>
      </c>
      <c r="C135">
        <v>16</v>
      </c>
      <c r="D135">
        <v>16</v>
      </c>
      <c r="E135">
        <v>1</v>
      </c>
      <c r="F135">
        <v>1</v>
      </c>
      <c r="G135">
        <v>1</v>
      </c>
      <c r="H135">
        <v>263</v>
      </c>
      <c r="I135">
        <v>97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9</v>
      </c>
      <c r="P135">
        <v>33200</v>
      </c>
      <c r="Q135">
        <v>8300</v>
      </c>
      <c r="R135">
        <v>0</v>
      </c>
      <c r="S135">
        <v>43</v>
      </c>
      <c r="T135">
        <v>0</v>
      </c>
    </row>
    <row r="136" spans="1:20" x14ac:dyDescent="0.25">
      <c r="A136" t="s">
        <v>476</v>
      </c>
      <c r="B136">
        <v>213</v>
      </c>
      <c r="C136">
        <v>16</v>
      </c>
      <c r="D136">
        <v>16</v>
      </c>
      <c r="E136">
        <v>1</v>
      </c>
      <c r="F136">
        <v>1</v>
      </c>
      <c r="G136">
        <v>1</v>
      </c>
      <c r="H136">
        <v>213</v>
      </c>
      <c r="I136">
        <v>97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118</v>
      </c>
      <c r="P136">
        <v>25000</v>
      </c>
      <c r="Q136">
        <v>6250</v>
      </c>
      <c r="R136">
        <v>0</v>
      </c>
      <c r="S136">
        <v>41</v>
      </c>
      <c r="T136">
        <v>0</v>
      </c>
    </row>
    <row r="137" spans="1:20" x14ac:dyDescent="0.25">
      <c r="A137" t="s">
        <v>477</v>
      </c>
      <c r="B137">
        <v>120</v>
      </c>
      <c r="C137">
        <v>16</v>
      </c>
      <c r="D137">
        <v>16</v>
      </c>
      <c r="E137">
        <v>5</v>
      </c>
      <c r="F137">
        <v>1</v>
      </c>
      <c r="G137">
        <v>1</v>
      </c>
      <c r="H137">
        <v>120</v>
      </c>
      <c r="I137">
        <v>80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17600</v>
      </c>
      <c r="Q137">
        <v>4400</v>
      </c>
      <c r="R137">
        <v>0</v>
      </c>
      <c r="S137">
        <v>41</v>
      </c>
      <c r="T137">
        <v>0</v>
      </c>
    </row>
    <row r="138" spans="1:20" x14ac:dyDescent="0.25">
      <c r="A138" t="s">
        <v>478</v>
      </c>
      <c r="B138">
        <v>270</v>
      </c>
      <c r="C138">
        <v>16</v>
      </c>
      <c r="D138">
        <v>16</v>
      </c>
      <c r="E138">
        <v>1</v>
      </c>
      <c r="F138">
        <v>1</v>
      </c>
      <c r="G138">
        <v>1</v>
      </c>
      <c r="H138">
        <v>270</v>
      </c>
      <c r="I138">
        <v>85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39</v>
      </c>
      <c r="P138">
        <v>40000</v>
      </c>
      <c r="Q138">
        <v>10000</v>
      </c>
      <c r="R138">
        <v>0</v>
      </c>
      <c r="S138">
        <v>46</v>
      </c>
      <c r="T138">
        <v>0</v>
      </c>
    </row>
    <row r="139" spans="1:20" x14ac:dyDescent="0.25">
      <c r="A139" t="s">
        <v>479</v>
      </c>
      <c r="B139">
        <v>0</v>
      </c>
      <c r="C139">
        <v>0</v>
      </c>
      <c r="D139">
        <v>1</v>
      </c>
      <c r="E139">
        <v>65535</v>
      </c>
      <c r="F139">
        <v>1</v>
      </c>
      <c r="G139">
        <v>1</v>
      </c>
      <c r="H139">
        <v>100</v>
      </c>
      <c r="I139">
        <v>93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400</v>
      </c>
      <c r="Q139">
        <v>100</v>
      </c>
      <c r="R139">
        <v>2</v>
      </c>
      <c r="S139">
        <v>0</v>
      </c>
      <c r="T139">
        <v>0</v>
      </c>
    </row>
    <row r="140" spans="1:20" x14ac:dyDescent="0.25">
      <c r="A140" t="s">
        <v>480</v>
      </c>
      <c r="B140">
        <v>0</v>
      </c>
      <c r="C140">
        <v>0</v>
      </c>
      <c r="D140">
        <v>1</v>
      </c>
      <c r="E140">
        <v>65535</v>
      </c>
      <c r="F140">
        <v>1</v>
      </c>
      <c r="G140">
        <v>1</v>
      </c>
      <c r="H140">
        <v>100</v>
      </c>
      <c r="I140">
        <v>93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400</v>
      </c>
      <c r="Q140">
        <v>100</v>
      </c>
      <c r="R140">
        <v>2</v>
      </c>
      <c r="S140">
        <v>0</v>
      </c>
      <c r="T140">
        <v>0</v>
      </c>
    </row>
    <row r="141" spans="1:20" x14ac:dyDescent="0.25">
      <c r="A141" t="s">
        <v>481</v>
      </c>
      <c r="B141">
        <v>0</v>
      </c>
      <c r="C141">
        <v>0</v>
      </c>
      <c r="D141">
        <v>1</v>
      </c>
      <c r="E141">
        <v>65535</v>
      </c>
      <c r="F141">
        <v>1</v>
      </c>
      <c r="G141">
        <v>1</v>
      </c>
      <c r="H141">
        <v>100</v>
      </c>
      <c r="I141">
        <v>93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400</v>
      </c>
      <c r="Q141">
        <v>100</v>
      </c>
      <c r="R141">
        <v>2</v>
      </c>
      <c r="S141">
        <v>0</v>
      </c>
      <c r="T141">
        <v>0</v>
      </c>
    </row>
    <row r="142" spans="1:20" x14ac:dyDescent="0.25">
      <c r="A142" t="s">
        <v>482</v>
      </c>
      <c r="B142">
        <v>0</v>
      </c>
      <c r="C142">
        <v>0</v>
      </c>
      <c r="D142">
        <v>1</v>
      </c>
      <c r="E142">
        <v>65535</v>
      </c>
      <c r="F142">
        <v>1</v>
      </c>
      <c r="G142">
        <v>1</v>
      </c>
      <c r="H142">
        <v>100</v>
      </c>
      <c r="I142">
        <v>93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400</v>
      </c>
      <c r="Q142">
        <v>100</v>
      </c>
      <c r="R142">
        <v>2</v>
      </c>
      <c r="S142">
        <v>0</v>
      </c>
      <c r="T142">
        <v>0</v>
      </c>
    </row>
    <row r="143" spans="1:20" x14ac:dyDescent="0.25">
      <c r="A143" t="s">
        <v>483</v>
      </c>
      <c r="B143">
        <v>115</v>
      </c>
      <c r="C143">
        <v>32</v>
      </c>
      <c r="D143">
        <v>32</v>
      </c>
      <c r="E143">
        <v>0</v>
      </c>
      <c r="F143">
        <v>1</v>
      </c>
      <c r="G143">
        <v>1</v>
      </c>
      <c r="H143">
        <v>115</v>
      </c>
      <c r="I143">
        <v>95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400</v>
      </c>
      <c r="Q143">
        <v>100</v>
      </c>
      <c r="R143">
        <v>2</v>
      </c>
      <c r="S143">
        <v>50</v>
      </c>
      <c r="T143">
        <v>0</v>
      </c>
    </row>
    <row r="144" spans="1:20" x14ac:dyDescent="0.25">
      <c r="A144" t="s">
        <v>484</v>
      </c>
      <c r="B144">
        <v>96</v>
      </c>
      <c r="C144">
        <v>32</v>
      </c>
      <c r="D144">
        <v>32</v>
      </c>
      <c r="E144">
        <v>0</v>
      </c>
      <c r="F144">
        <v>1</v>
      </c>
      <c r="G144">
        <v>1</v>
      </c>
      <c r="H144">
        <v>96</v>
      </c>
      <c r="I144">
        <v>95</v>
      </c>
      <c r="J144">
        <v>0</v>
      </c>
      <c r="K144">
        <v>0</v>
      </c>
      <c r="L144">
        <v>0</v>
      </c>
      <c r="M144">
        <v>2</v>
      </c>
      <c r="N144">
        <v>0</v>
      </c>
      <c r="O144">
        <v>0</v>
      </c>
      <c r="P144">
        <v>8000</v>
      </c>
      <c r="Q144">
        <v>2000</v>
      </c>
      <c r="R144">
        <v>0</v>
      </c>
      <c r="S144">
        <v>54</v>
      </c>
      <c r="T144">
        <v>0</v>
      </c>
    </row>
    <row r="145" spans="1:20" x14ac:dyDescent="0.25">
      <c r="A145" t="s">
        <v>485</v>
      </c>
      <c r="B145">
        <v>157</v>
      </c>
      <c r="C145">
        <v>32</v>
      </c>
      <c r="D145">
        <v>32</v>
      </c>
      <c r="E145">
        <v>0</v>
      </c>
      <c r="F145">
        <v>1</v>
      </c>
      <c r="G145">
        <v>1</v>
      </c>
      <c r="H145">
        <v>157</v>
      </c>
      <c r="I145">
        <v>95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75</v>
      </c>
      <c r="P145">
        <v>17800</v>
      </c>
      <c r="Q145">
        <v>4450</v>
      </c>
      <c r="R145">
        <v>0</v>
      </c>
      <c r="S145">
        <v>52</v>
      </c>
      <c r="T145">
        <v>0</v>
      </c>
    </row>
    <row r="146" spans="1:20" x14ac:dyDescent="0.25">
      <c r="A146" t="s">
        <v>486</v>
      </c>
      <c r="B146">
        <v>0</v>
      </c>
      <c r="C146">
        <v>32</v>
      </c>
      <c r="D146">
        <v>32</v>
      </c>
      <c r="E146">
        <v>0</v>
      </c>
      <c r="F146">
        <v>1</v>
      </c>
      <c r="G146">
        <v>1</v>
      </c>
      <c r="H146">
        <v>100</v>
      </c>
      <c r="I146">
        <v>95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400</v>
      </c>
      <c r="Q146">
        <v>100</v>
      </c>
      <c r="R146">
        <v>2</v>
      </c>
      <c r="S146">
        <v>54</v>
      </c>
      <c r="T146">
        <v>0</v>
      </c>
    </row>
    <row r="147" spans="1:20" x14ac:dyDescent="0.25">
      <c r="A147" t="s">
        <v>487</v>
      </c>
      <c r="B147">
        <v>99</v>
      </c>
      <c r="C147">
        <v>32</v>
      </c>
      <c r="D147">
        <v>32</v>
      </c>
      <c r="E147">
        <v>9</v>
      </c>
      <c r="F147">
        <v>1</v>
      </c>
      <c r="G147">
        <v>1</v>
      </c>
      <c r="H147">
        <v>100</v>
      </c>
      <c r="I147">
        <v>85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12000</v>
      </c>
      <c r="Q147">
        <v>3000</v>
      </c>
      <c r="R147">
        <v>0</v>
      </c>
      <c r="S147">
        <v>51</v>
      </c>
      <c r="T147">
        <v>0</v>
      </c>
    </row>
    <row r="148" spans="1:20" x14ac:dyDescent="0.25">
      <c r="A148" t="s">
        <v>488</v>
      </c>
      <c r="B148">
        <v>170</v>
      </c>
      <c r="C148">
        <v>32</v>
      </c>
      <c r="D148">
        <v>32</v>
      </c>
      <c r="E148">
        <v>0</v>
      </c>
      <c r="F148">
        <v>1</v>
      </c>
      <c r="G148">
        <v>1</v>
      </c>
      <c r="H148">
        <v>170</v>
      </c>
      <c r="I148">
        <v>95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116</v>
      </c>
      <c r="P148">
        <v>19600</v>
      </c>
      <c r="Q148">
        <v>4900</v>
      </c>
      <c r="R148">
        <v>0</v>
      </c>
      <c r="S148">
        <v>51</v>
      </c>
      <c r="T148">
        <v>0</v>
      </c>
    </row>
    <row r="149" spans="1:20" x14ac:dyDescent="0.25">
      <c r="A149" t="s">
        <v>489</v>
      </c>
      <c r="B149">
        <v>134</v>
      </c>
      <c r="C149">
        <v>32</v>
      </c>
      <c r="D149">
        <v>32</v>
      </c>
      <c r="E149">
        <v>0</v>
      </c>
      <c r="F149">
        <v>1</v>
      </c>
      <c r="G149">
        <v>1</v>
      </c>
      <c r="H149">
        <v>134</v>
      </c>
      <c r="I149">
        <v>95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13000</v>
      </c>
      <c r="Q149">
        <v>3250</v>
      </c>
      <c r="R149">
        <v>0</v>
      </c>
      <c r="S149">
        <v>54</v>
      </c>
      <c r="T149">
        <v>0</v>
      </c>
    </row>
    <row r="150" spans="1:20" x14ac:dyDescent="0.25">
      <c r="A150" t="s">
        <v>490</v>
      </c>
      <c r="B150">
        <v>120</v>
      </c>
      <c r="C150">
        <v>32</v>
      </c>
      <c r="D150">
        <v>32</v>
      </c>
      <c r="E150">
        <v>0</v>
      </c>
      <c r="F150">
        <v>1</v>
      </c>
      <c r="G150">
        <v>1</v>
      </c>
      <c r="H150">
        <v>120</v>
      </c>
      <c r="I150">
        <v>95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35</v>
      </c>
      <c r="P150">
        <v>10600</v>
      </c>
      <c r="Q150">
        <v>2650</v>
      </c>
      <c r="R150">
        <v>0</v>
      </c>
      <c r="S150">
        <v>52</v>
      </c>
      <c r="T150">
        <v>0</v>
      </c>
    </row>
    <row r="151" spans="1:20" x14ac:dyDescent="0.25">
      <c r="A151" t="s">
        <v>491</v>
      </c>
      <c r="B151">
        <v>163</v>
      </c>
      <c r="C151">
        <v>32</v>
      </c>
      <c r="D151">
        <v>32</v>
      </c>
      <c r="E151">
        <v>0</v>
      </c>
      <c r="F151">
        <v>1</v>
      </c>
      <c r="G151">
        <v>1</v>
      </c>
      <c r="H151">
        <v>163</v>
      </c>
      <c r="I151">
        <v>95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18000</v>
      </c>
      <c r="Q151">
        <v>4500</v>
      </c>
      <c r="R151">
        <v>0</v>
      </c>
      <c r="S151">
        <v>52</v>
      </c>
      <c r="T151">
        <v>0</v>
      </c>
    </row>
    <row r="152" spans="1:20" x14ac:dyDescent="0.25">
      <c r="A152" t="s">
        <v>492</v>
      </c>
      <c r="B152">
        <v>149</v>
      </c>
      <c r="C152">
        <v>32</v>
      </c>
      <c r="D152">
        <v>32</v>
      </c>
      <c r="E152">
        <v>0</v>
      </c>
      <c r="F152">
        <v>1</v>
      </c>
      <c r="G152">
        <v>1</v>
      </c>
      <c r="H152">
        <v>149</v>
      </c>
      <c r="I152">
        <v>95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20</v>
      </c>
      <c r="P152">
        <v>14950</v>
      </c>
      <c r="Q152">
        <v>3740</v>
      </c>
      <c r="R152">
        <v>0</v>
      </c>
      <c r="S152">
        <v>51</v>
      </c>
      <c r="T152">
        <v>0</v>
      </c>
    </row>
    <row r="153" spans="1:20" x14ac:dyDescent="0.25">
      <c r="A153" t="s">
        <v>493</v>
      </c>
      <c r="B153">
        <v>185</v>
      </c>
      <c r="C153">
        <v>32</v>
      </c>
      <c r="D153">
        <v>32</v>
      </c>
      <c r="E153">
        <v>0</v>
      </c>
      <c r="F153">
        <v>1</v>
      </c>
      <c r="G153">
        <v>1</v>
      </c>
      <c r="H153">
        <v>185</v>
      </c>
      <c r="I153">
        <v>95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23250</v>
      </c>
      <c r="Q153">
        <v>5810</v>
      </c>
      <c r="R153">
        <v>0</v>
      </c>
      <c r="S153">
        <v>55</v>
      </c>
      <c r="T153">
        <v>0</v>
      </c>
    </row>
    <row r="154" spans="1:20" x14ac:dyDescent="0.25">
      <c r="A154" t="s">
        <v>494</v>
      </c>
      <c r="B154">
        <v>266</v>
      </c>
      <c r="C154">
        <v>32</v>
      </c>
      <c r="D154">
        <v>32</v>
      </c>
      <c r="E154">
        <v>0</v>
      </c>
      <c r="F154">
        <v>1</v>
      </c>
      <c r="G154">
        <v>1</v>
      </c>
      <c r="H154">
        <v>266</v>
      </c>
      <c r="I154">
        <v>95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26</v>
      </c>
      <c r="P154">
        <v>34550</v>
      </c>
      <c r="Q154">
        <v>8640</v>
      </c>
      <c r="R154">
        <v>0</v>
      </c>
      <c r="S154">
        <v>53</v>
      </c>
      <c r="T154">
        <v>0</v>
      </c>
    </row>
    <row r="155" spans="1:20" x14ac:dyDescent="0.25">
      <c r="A155" t="s">
        <v>495</v>
      </c>
      <c r="B155">
        <v>220</v>
      </c>
      <c r="C155">
        <v>32</v>
      </c>
      <c r="D155">
        <v>32</v>
      </c>
      <c r="E155">
        <v>0</v>
      </c>
      <c r="F155">
        <v>1</v>
      </c>
      <c r="G155">
        <v>1</v>
      </c>
      <c r="H155">
        <v>220</v>
      </c>
      <c r="I155">
        <v>95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27900</v>
      </c>
      <c r="Q155">
        <v>6980</v>
      </c>
      <c r="R155">
        <v>0</v>
      </c>
      <c r="S155">
        <v>51</v>
      </c>
      <c r="T155">
        <v>0</v>
      </c>
    </row>
    <row r="156" spans="1:20" x14ac:dyDescent="0.25">
      <c r="A156" t="s">
        <v>496</v>
      </c>
      <c r="B156">
        <v>197</v>
      </c>
      <c r="C156">
        <v>32</v>
      </c>
      <c r="D156">
        <v>32</v>
      </c>
      <c r="E156">
        <v>0</v>
      </c>
      <c r="F156">
        <v>1</v>
      </c>
      <c r="G156">
        <v>1</v>
      </c>
      <c r="H156">
        <v>197</v>
      </c>
      <c r="I156">
        <v>95</v>
      </c>
      <c r="J156">
        <v>0</v>
      </c>
      <c r="K156">
        <v>0</v>
      </c>
      <c r="L156">
        <v>3</v>
      </c>
      <c r="M156">
        <v>0</v>
      </c>
      <c r="N156">
        <v>0</v>
      </c>
      <c r="O156">
        <v>0</v>
      </c>
      <c r="P156">
        <v>25100</v>
      </c>
      <c r="Q156">
        <v>6280</v>
      </c>
      <c r="R156">
        <v>0</v>
      </c>
      <c r="S156">
        <v>51</v>
      </c>
      <c r="T156">
        <v>0</v>
      </c>
    </row>
    <row r="157" spans="1:20" x14ac:dyDescent="0.25">
      <c r="A157" t="s">
        <v>497</v>
      </c>
      <c r="B157">
        <v>237</v>
      </c>
      <c r="C157">
        <v>32</v>
      </c>
      <c r="D157">
        <v>32</v>
      </c>
      <c r="E157">
        <v>0</v>
      </c>
      <c r="F157">
        <v>1</v>
      </c>
      <c r="G157">
        <v>1</v>
      </c>
      <c r="H157">
        <v>237</v>
      </c>
      <c r="I157">
        <v>95</v>
      </c>
      <c r="J157">
        <v>0</v>
      </c>
      <c r="K157">
        <v>3</v>
      </c>
      <c r="L157">
        <v>0</v>
      </c>
      <c r="M157">
        <v>0</v>
      </c>
      <c r="N157">
        <v>0</v>
      </c>
      <c r="O157">
        <v>0</v>
      </c>
      <c r="P157">
        <v>29400</v>
      </c>
      <c r="Q157">
        <v>7350</v>
      </c>
      <c r="R157">
        <v>0</v>
      </c>
      <c r="S157">
        <v>52</v>
      </c>
      <c r="T157">
        <v>0</v>
      </c>
    </row>
    <row r="158" spans="1:20" x14ac:dyDescent="0.25">
      <c r="A158" t="s">
        <v>498</v>
      </c>
      <c r="B158">
        <v>254</v>
      </c>
      <c r="C158">
        <v>32</v>
      </c>
      <c r="D158">
        <v>32</v>
      </c>
      <c r="E158">
        <v>0</v>
      </c>
      <c r="F158">
        <v>1</v>
      </c>
      <c r="G158">
        <v>1</v>
      </c>
      <c r="H158">
        <v>254</v>
      </c>
      <c r="I158">
        <v>95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33100</v>
      </c>
      <c r="Q158">
        <v>8280</v>
      </c>
      <c r="R158">
        <v>0</v>
      </c>
      <c r="S158">
        <v>53</v>
      </c>
      <c r="T158">
        <v>0</v>
      </c>
    </row>
    <row r="159" spans="1:20" x14ac:dyDescent="0.25">
      <c r="A159" t="s">
        <v>499</v>
      </c>
      <c r="B159">
        <v>310</v>
      </c>
      <c r="C159">
        <v>32</v>
      </c>
      <c r="D159">
        <v>32</v>
      </c>
      <c r="E159">
        <v>0</v>
      </c>
      <c r="F159">
        <v>1</v>
      </c>
      <c r="G159">
        <v>1</v>
      </c>
      <c r="H159">
        <v>310</v>
      </c>
      <c r="I159">
        <v>95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44850</v>
      </c>
      <c r="Q159">
        <v>11210</v>
      </c>
      <c r="R159">
        <v>0</v>
      </c>
      <c r="S159">
        <v>51</v>
      </c>
      <c r="T159">
        <v>0</v>
      </c>
    </row>
    <row r="160" spans="1:20" x14ac:dyDescent="0.25">
      <c r="A160" t="s">
        <v>500</v>
      </c>
      <c r="B160">
        <v>270</v>
      </c>
      <c r="C160">
        <v>32</v>
      </c>
      <c r="D160">
        <v>32</v>
      </c>
      <c r="E160">
        <v>0</v>
      </c>
      <c r="F160">
        <v>1</v>
      </c>
      <c r="G160">
        <v>1</v>
      </c>
      <c r="H160">
        <v>270</v>
      </c>
      <c r="I160">
        <v>95</v>
      </c>
      <c r="J160">
        <v>0</v>
      </c>
      <c r="K160">
        <v>0</v>
      </c>
      <c r="L160">
        <v>0</v>
      </c>
      <c r="M160">
        <v>5</v>
      </c>
      <c r="N160">
        <v>0</v>
      </c>
      <c r="O160">
        <v>47</v>
      </c>
      <c r="P160">
        <v>36400</v>
      </c>
      <c r="Q160">
        <v>9100</v>
      </c>
      <c r="R160">
        <v>0</v>
      </c>
      <c r="S160">
        <v>55</v>
      </c>
      <c r="T160">
        <v>0</v>
      </c>
    </row>
    <row r="161" spans="1:20" x14ac:dyDescent="0.25">
      <c r="A161" t="s">
        <v>501</v>
      </c>
      <c r="B161">
        <v>290</v>
      </c>
      <c r="C161">
        <v>32</v>
      </c>
      <c r="D161">
        <v>32</v>
      </c>
      <c r="E161">
        <v>0</v>
      </c>
      <c r="F161">
        <v>1</v>
      </c>
      <c r="G161">
        <v>1</v>
      </c>
      <c r="H161">
        <v>290</v>
      </c>
      <c r="I161">
        <v>95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73</v>
      </c>
      <c r="P161">
        <v>40000</v>
      </c>
      <c r="Q161">
        <v>10000</v>
      </c>
      <c r="R161">
        <v>0</v>
      </c>
      <c r="S161">
        <v>55</v>
      </c>
      <c r="T161">
        <v>0</v>
      </c>
    </row>
    <row r="162" spans="1:20" x14ac:dyDescent="0.25">
      <c r="A162" t="s">
        <v>502</v>
      </c>
      <c r="B162">
        <v>425</v>
      </c>
      <c r="C162">
        <v>32</v>
      </c>
      <c r="D162">
        <v>32</v>
      </c>
      <c r="E162">
        <v>0</v>
      </c>
      <c r="F162">
        <v>1</v>
      </c>
      <c r="G162">
        <v>1</v>
      </c>
      <c r="H162">
        <v>425</v>
      </c>
      <c r="I162">
        <v>95</v>
      </c>
      <c r="J162">
        <v>5</v>
      </c>
      <c r="K162">
        <v>5</v>
      </c>
      <c r="L162">
        <v>5</v>
      </c>
      <c r="M162">
        <v>5</v>
      </c>
      <c r="N162">
        <v>5</v>
      </c>
      <c r="O162">
        <v>254</v>
      </c>
      <c r="P162">
        <v>67900</v>
      </c>
      <c r="Q162">
        <v>16980</v>
      </c>
      <c r="R162">
        <v>0</v>
      </c>
      <c r="S162">
        <v>56</v>
      </c>
      <c r="T162">
        <v>0</v>
      </c>
    </row>
    <row r="163" spans="1:20" x14ac:dyDescent="0.25">
      <c r="A163" t="s">
        <v>503</v>
      </c>
      <c r="B163">
        <v>377</v>
      </c>
      <c r="C163">
        <v>32</v>
      </c>
      <c r="D163">
        <v>32</v>
      </c>
      <c r="E163">
        <v>4</v>
      </c>
      <c r="F163">
        <v>1</v>
      </c>
      <c r="G163">
        <v>1</v>
      </c>
      <c r="H163">
        <v>377</v>
      </c>
      <c r="I163">
        <v>95</v>
      </c>
      <c r="J163">
        <v>0</v>
      </c>
      <c r="K163">
        <v>5</v>
      </c>
      <c r="L163">
        <v>0</v>
      </c>
      <c r="M163">
        <v>0</v>
      </c>
      <c r="N163">
        <v>0</v>
      </c>
      <c r="O163">
        <v>190</v>
      </c>
      <c r="P163">
        <v>52500</v>
      </c>
      <c r="Q163">
        <v>13130</v>
      </c>
      <c r="R163">
        <v>0</v>
      </c>
      <c r="S163">
        <v>57</v>
      </c>
      <c r="T163">
        <v>0</v>
      </c>
    </row>
    <row r="164" spans="1:20" x14ac:dyDescent="0.25">
      <c r="A164" t="s">
        <v>504</v>
      </c>
      <c r="B164">
        <v>150</v>
      </c>
      <c r="C164">
        <v>32</v>
      </c>
      <c r="D164">
        <v>32</v>
      </c>
      <c r="E164">
        <v>0</v>
      </c>
      <c r="F164">
        <v>1</v>
      </c>
      <c r="G164">
        <v>1</v>
      </c>
      <c r="H164">
        <v>150</v>
      </c>
      <c r="I164">
        <v>85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14</v>
      </c>
      <c r="P164">
        <v>16500</v>
      </c>
      <c r="Q164">
        <v>4130</v>
      </c>
      <c r="R164">
        <v>0</v>
      </c>
      <c r="S164">
        <v>51</v>
      </c>
      <c r="T164">
        <v>0</v>
      </c>
    </row>
    <row r="165" spans="1:20" x14ac:dyDescent="0.25">
      <c r="A165" t="s">
        <v>505</v>
      </c>
      <c r="B165">
        <v>0</v>
      </c>
      <c r="C165">
        <v>0</v>
      </c>
      <c r="D165">
        <v>1</v>
      </c>
      <c r="E165">
        <v>65535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50</v>
      </c>
      <c r="T165">
        <v>0</v>
      </c>
    </row>
    <row r="166" spans="1:20" x14ac:dyDescent="0.25">
      <c r="A166" t="s">
        <v>506</v>
      </c>
      <c r="B166">
        <v>0</v>
      </c>
      <c r="C166">
        <v>0</v>
      </c>
      <c r="D166">
        <v>1</v>
      </c>
      <c r="E166">
        <v>65535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52</v>
      </c>
      <c r="T166">
        <v>0</v>
      </c>
    </row>
    <row r="167" spans="1:20" x14ac:dyDescent="0.25">
      <c r="A167" t="s">
        <v>507</v>
      </c>
      <c r="B167">
        <v>0</v>
      </c>
      <c r="C167">
        <v>0</v>
      </c>
      <c r="D167">
        <v>1</v>
      </c>
      <c r="E167">
        <v>65535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54</v>
      </c>
      <c r="T167">
        <v>0</v>
      </c>
    </row>
    <row r="168" spans="1:20" x14ac:dyDescent="0.25">
      <c r="A168" t="s">
        <v>508</v>
      </c>
      <c r="B168">
        <v>0</v>
      </c>
      <c r="C168">
        <v>0</v>
      </c>
      <c r="D168">
        <v>1</v>
      </c>
      <c r="E168">
        <v>65535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50</v>
      </c>
      <c r="T168">
        <v>0</v>
      </c>
    </row>
    <row r="169" spans="1:20" x14ac:dyDescent="0.25">
      <c r="A169" t="s">
        <v>509</v>
      </c>
      <c r="B169">
        <v>0</v>
      </c>
      <c r="C169">
        <v>0</v>
      </c>
      <c r="D169">
        <v>1</v>
      </c>
      <c r="E169">
        <v>65535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52</v>
      </c>
      <c r="T169">
        <v>0</v>
      </c>
    </row>
    <row r="170" spans="1:20" x14ac:dyDescent="0.25">
      <c r="A170" t="s">
        <v>510</v>
      </c>
      <c r="B170">
        <v>140</v>
      </c>
      <c r="C170">
        <v>32</v>
      </c>
      <c r="D170">
        <v>32</v>
      </c>
      <c r="E170">
        <v>0</v>
      </c>
      <c r="F170">
        <v>1</v>
      </c>
      <c r="G170">
        <v>1</v>
      </c>
      <c r="H170">
        <v>140</v>
      </c>
      <c r="I170">
        <v>95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206</v>
      </c>
      <c r="P170">
        <v>14800</v>
      </c>
      <c r="Q170">
        <v>3700</v>
      </c>
      <c r="R170">
        <v>0</v>
      </c>
      <c r="S170">
        <v>51</v>
      </c>
      <c r="T170">
        <v>0</v>
      </c>
    </row>
    <row r="171" spans="1:20" x14ac:dyDescent="0.25">
      <c r="A171" t="s">
        <v>511</v>
      </c>
      <c r="B171">
        <v>277</v>
      </c>
      <c r="C171">
        <v>32</v>
      </c>
      <c r="D171">
        <v>32</v>
      </c>
      <c r="E171">
        <v>0</v>
      </c>
      <c r="F171">
        <v>1</v>
      </c>
      <c r="G171">
        <v>1</v>
      </c>
      <c r="H171">
        <v>277</v>
      </c>
      <c r="I171">
        <v>95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38800</v>
      </c>
      <c r="Q171">
        <v>9700</v>
      </c>
      <c r="R171">
        <v>0</v>
      </c>
      <c r="S171">
        <v>55</v>
      </c>
      <c r="T171">
        <v>0</v>
      </c>
    </row>
    <row r="172" spans="1:20" x14ac:dyDescent="0.25">
      <c r="A172" t="s">
        <v>512</v>
      </c>
      <c r="B172">
        <v>292</v>
      </c>
      <c r="C172">
        <v>32</v>
      </c>
      <c r="D172">
        <v>32</v>
      </c>
      <c r="E172">
        <v>0</v>
      </c>
      <c r="F172">
        <v>1</v>
      </c>
      <c r="G172">
        <v>1</v>
      </c>
      <c r="H172">
        <v>292</v>
      </c>
      <c r="I172">
        <v>95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41</v>
      </c>
      <c r="P172">
        <v>40200</v>
      </c>
      <c r="Q172">
        <v>10050</v>
      </c>
      <c r="R172">
        <v>0</v>
      </c>
      <c r="S172">
        <v>53</v>
      </c>
      <c r="T172">
        <v>0</v>
      </c>
    </row>
    <row r="173" spans="1:20" x14ac:dyDescent="0.25">
      <c r="A173" t="s">
        <v>513</v>
      </c>
      <c r="B173">
        <v>231</v>
      </c>
      <c r="C173">
        <v>32</v>
      </c>
      <c r="D173">
        <v>32</v>
      </c>
      <c r="E173">
        <v>0</v>
      </c>
      <c r="F173">
        <v>1</v>
      </c>
      <c r="G173">
        <v>1</v>
      </c>
      <c r="H173">
        <v>231</v>
      </c>
      <c r="I173">
        <v>95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9</v>
      </c>
      <c r="P173">
        <v>28600</v>
      </c>
      <c r="Q173">
        <v>7150</v>
      </c>
      <c r="R173">
        <v>0</v>
      </c>
      <c r="S173">
        <v>51</v>
      </c>
      <c r="T173">
        <v>0</v>
      </c>
    </row>
    <row r="174" spans="1:20" x14ac:dyDescent="0.25">
      <c r="A174" t="s">
        <v>514</v>
      </c>
      <c r="B174">
        <v>0</v>
      </c>
      <c r="C174">
        <v>0</v>
      </c>
      <c r="D174">
        <v>1</v>
      </c>
      <c r="E174">
        <v>65535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51</v>
      </c>
      <c r="T174">
        <v>0</v>
      </c>
    </row>
    <row r="175" spans="1:20" x14ac:dyDescent="0.25">
      <c r="A175" t="s">
        <v>515</v>
      </c>
      <c r="B175">
        <v>100</v>
      </c>
      <c r="C175">
        <v>32</v>
      </c>
      <c r="D175">
        <v>32</v>
      </c>
      <c r="E175">
        <v>9</v>
      </c>
      <c r="F175">
        <v>1</v>
      </c>
      <c r="G175">
        <v>1</v>
      </c>
      <c r="H175">
        <v>100</v>
      </c>
      <c r="I175">
        <v>85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35</v>
      </c>
      <c r="P175">
        <v>21000</v>
      </c>
      <c r="Q175">
        <v>5250</v>
      </c>
      <c r="R175">
        <v>0</v>
      </c>
      <c r="S175">
        <v>55</v>
      </c>
      <c r="T175">
        <v>0</v>
      </c>
    </row>
    <row r="176" spans="1:20" x14ac:dyDescent="0.25">
      <c r="A176" t="s">
        <v>516</v>
      </c>
      <c r="B176">
        <v>0</v>
      </c>
      <c r="C176">
        <v>0</v>
      </c>
      <c r="D176">
        <v>1</v>
      </c>
      <c r="E176">
        <v>65535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 x14ac:dyDescent="0.25">
      <c r="A177" t="s">
        <v>517</v>
      </c>
      <c r="B177">
        <v>0</v>
      </c>
      <c r="C177">
        <v>0</v>
      </c>
      <c r="D177">
        <v>1</v>
      </c>
      <c r="E177">
        <v>65535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 x14ac:dyDescent="0.25">
      <c r="A178" t="s">
        <v>518</v>
      </c>
      <c r="B178">
        <v>110</v>
      </c>
      <c r="C178">
        <v>64</v>
      </c>
      <c r="D178">
        <v>128</v>
      </c>
      <c r="E178">
        <v>2</v>
      </c>
      <c r="F178">
        <v>1</v>
      </c>
      <c r="G178">
        <v>1</v>
      </c>
      <c r="H178">
        <v>110</v>
      </c>
      <c r="I178">
        <v>93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10000</v>
      </c>
      <c r="Q178">
        <v>2500</v>
      </c>
      <c r="R178">
        <v>0</v>
      </c>
      <c r="S178">
        <v>326</v>
      </c>
      <c r="T178">
        <v>1</v>
      </c>
    </row>
    <row r="179" spans="1:20" x14ac:dyDescent="0.25">
      <c r="A179" t="s">
        <v>519</v>
      </c>
      <c r="B179">
        <v>145</v>
      </c>
      <c r="C179">
        <v>64</v>
      </c>
      <c r="D179">
        <v>128</v>
      </c>
      <c r="E179">
        <v>2</v>
      </c>
      <c r="F179">
        <v>1</v>
      </c>
      <c r="G179">
        <v>1</v>
      </c>
      <c r="H179">
        <v>145</v>
      </c>
      <c r="I179">
        <v>93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14500</v>
      </c>
      <c r="Q179">
        <v>3630</v>
      </c>
      <c r="R179">
        <v>0</v>
      </c>
      <c r="S179">
        <v>326</v>
      </c>
      <c r="T179">
        <v>1</v>
      </c>
    </row>
    <row r="180" spans="1:20" x14ac:dyDescent="0.25">
      <c r="A180" t="s">
        <v>520</v>
      </c>
      <c r="B180">
        <v>125</v>
      </c>
      <c r="C180">
        <v>64</v>
      </c>
      <c r="D180">
        <v>128</v>
      </c>
      <c r="E180">
        <v>2</v>
      </c>
      <c r="F180">
        <v>1</v>
      </c>
      <c r="G180">
        <v>1</v>
      </c>
      <c r="H180">
        <v>125</v>
      </c>
      <c r="I180">
        <v>93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40</v>
      </c>
      <c r="P180">
        <v>11750</v>
      </c>
      <c r="Q180">
        <v>2940</v>
      </c>
      <c r="R180">
        <v>0</v>
      </c>
      <c r="S180">
        <v>586</v>
      </c>
      <c r="T180">
        <v>4</v>
      </c>
    </row>
    <row r="181" spans="1:20" x14ac:dyDescent="0.25">
      <c r="A181" t="s">
        <v>521</v>
      </c>
      <c r="B181">
        <v>169</v>
      </c>
      <c r="C181">
        <v>64</v>
      </c>
      <c r="D181">
        <v>128</v>
      </c>
      <c r="E181">
        <v>2</v>
      </c>
      <c r="F181">
        <v>1</v>
      </c>
      <c r="G181">
        <v>1</v>
      </c>
      <c r="H181">
        <v>170</v>
      </c>
      <c r="I181">
        <v>93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20000</v>
      </c>
      <c r="Q181">
        <v>5000</v>
      </c>
      <c r="R181">
        <v>0</v>
      </c>
      <c r="S181">
        <v>584</v>
      </c>
      <c r="T181">
        <v>2</v>
      </c>
    </row>
    <row r="182" spans="1:20" x14ac:dyDescent="0.25">
      <c r="A182" t="s">
        <v>522</v>
      </c>
      <c r="B182">
        <v>156</v>
      </c>
      <c r="C182">
        <v>64</v>
      </c>
      <c r="D182">
        <v>128</v>
      </c>
      <c r="E182">
        <v>2</v>
      </c>
      <c r="F182">
        <v>1</v>
      </c>
      <c r="G182">
        <v>1</v>
      </c>
      <c r="H182">
        <v>156</v>
      </c>
      <c r="I182">
        <v>93</v>
      </c>
      <c r="J182">
        <v>3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16500</v>
      </c>
      <c r="Q182">
        <v>4130</v>
      </c>
      <c r="R182">
        <v>0</v>
      </c>
      <c r="S182">
        <v>586</v>
      </c>
      <c r="T182">
        <v>4</v>
      </c>
    </row>
    <row r="183" spans="1:20" x14ac:dyDescent="0.25">
      <c r="A183" t="s">
        <v>523</v>
      </c>
      <c r="B183">
        <v>196</v>
      </c>
      <c r="C183">
        <v>64</v>
      </c>
      <c r="D183">
        <v>128</v>
      </c>
      <c r="E183">
        <v>2</v>
      </c>
      <c r="F183">
        <v>1</v>
      </c>
      <c r="G183">
        <v>1</v>
      </c>
      <c r="H183">
        <v>196</v>
      </c>
      <c r="I183">
        <v>93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24600</v>
      </c>
      <c r="Q183">
        <v>6150</v>
      </c>
      <c r="R183">
        <v>0</v>
      </c>
      <c r="S183">
        <v>586</v>
      </c>
      <c r="T183">
        <v>4</v>
      </c>
    </row>
    <row r="184" spans="1:20" x14ac:dyDescent="0.25">
      <c r="A184" t="s">
        <v>524</v>
      </c>
      <c r="B184">
        <v>182</v>
      </c>
      <c r="C184">
        <v>64</v>
      </c>
      <c r="D184">
        <v>128</v>
      </c>
      <c r="E184">
        <v>2</v>
      </c>
      <c r="F184">
        <v>1</v>
      </c>
      <c r="G184">
        <v>1</v>
      </c>
      <c r="H184">
        <v>182</v>
      </c>
      <c r="I184">
        <v>93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34</v>
      </c>
      <c r="P184">
        <v>22000</v>
      </c>
      <c r="Q184">
        <v>5500</v>
      </c>
      <c r="R184">
        <v>0</v>
      </c>
      <c r="S184">
        <v>326</v>
      </c>
      <c r="T184">
        <v>1</v>
      </c>
    </row>
    <row r="185" spans="1:20" x14ac:dyDescent="0.25">
      <c r="A185" t="s">
        <v>525</v>
      </c>
      <c r="B185">
        <v>233</v>
      </c>
      <c r="C185">
        <v>64</v>
      </c>
      <c r="D185">
        <v>128</v>
      </c>
      <c r="E185">
        <v>2</v>
      </c>
      <c r="F185">
        <v>1</v>
      </c>
      <c r="G185">
        <v>1</v>
      </c>
      <c r="H185">
        <v>233</v>
      </c>
      <c r="I185">
        <v>93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31000</v>
      </c>
      <c r="Q185">
        <v>7750</v>
      </c>
      <c r="R185">
        <v>0</v>
      </c>
      <c r="S185">
        <v>587</v>
      </c>
      <c r="T185">
        <v>4</v>
      </c>
    </row>
    <row r="186" spans="1:20" x14ac:dyDescent="0.25">
      <c r="A186" t="s">
        <v>526</v>
      </c>
      <c r="B186">
        <v>213</v>
      </c>
      <c r="C186">
        <v>64</v>
      </c>
      <c r="D186">
        <v>128</v>
      </c>
      <c r="E186">
        <v>2</v>
      </c>
      <c r="F186">
        <v>1</v>
      </c>
      <c r="G186">
        <v>1</v>
      </c>
      <c r="H186">
        <v>213</v>
      </c>
      <c r="I186">
        <v>93</v>
      </c>
      <c r="J186">
        <v>0</v>
      </c>
      <c r="K186">
        <v>0</v>
      </c>
      <c r="L186">
        <v>0</v>
      </c>
      <c r="M186">
        <v>3</v>
      </c>
      <c r="N186">
        <v>0</v>
      </c>
      <c r="O186">
        <v>0</v>
      </c>
      <c r="P186">
        <v>26700</v>
      </c>
      <c r="Q186">
        <v>6680</v>
      </c>
      <c r="R186">
        <v>0</v>
      </c>
      <c r="S186">
        <v>327</v>
      </c>
      <c r="T186">
        <v>1</v>
      </c>
    </row>
    <row r="187" spans="1:20" x14ac:dyDescent="0.25">
      <c r="A187" t="s">
        <v>527</v>
      </c>
      <c r="B187">
        <v>200</v>
      </c>
      <c r="C187">
        <v>64</v>
      </c>
      <c r="D187">
        <v>128</v>
      </c>
      <c r="E187">
        <v>2</v>
      </c>
      <c r="F187">
        <v>1</v>
      </c>
      <c r="G187">
        <v>1</v>
      </c>
      <c r="H187">
        <v>200</v>
      </c>
      <c r="I187">
        <v>85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21</v>
      </c>
      <c r="P187">
        <v>25200</v>
      </c>
      <c r="Q187">
        <v>6300</v>
      </c>
      <c r="R187">
        <v>0</v>
      </c>
      <c r="S187">
        <v>588</v>
      </c>
      <c r="T187">
        <v>4</v>
      </c>
    </row>
    <row r="188" spans="1:20" x14ac:dyDescent="0.25">
      <c r="A188" t="s">
        <v>528</v>
      </c>
      <c r="B188">
        <v>267</v>
      </c>
      <c r="C188">
        <v>64</v>
      </c>
      <c r="D188">
        <v>128</v>
      </c>
      <c r="E188">
        <v>2</v>
      </c>
      <c r="F188">
        <v>1</v>
      </c>
      <c r="G188">
        <v>1</v>
      </c>
      <c r="H188">
        <v>267</v>
      </c>
      <c r="I188">
        <v>93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37300</v>
      </c>
      <c r="Q188">
        <v>9330</v>
      </c>
      <c r="R188">
        <v>0</v>
      </c>
      <c r="S188">
        <v>585</v>
      </c>
      <c r="T188">
        <v>2</v>
      </c>
    </row>
    <row r="189" spans="1:20" x14ac:dyDescent="0.25">
      <c r="A189" t="s">
        <v>529</v>
      </c>
      <c r="B189">
        <v>245</v>
      </c>
      <c r="C189">
        <v>64</v>
      </c>
      <c r="D189">
        <v>128</v>
      </c>
      <c r="E189">
        <v>2</v>
      </c>
      <c r="F189">
        <v>1</v>
      </c>
      <c r="G189">
        <v>1</v>
      </c>
      <c r="H189">
        <v>245</v>
      </c>
      <c r="I189">
        <v>93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29</v>
      </c>
      <c r="P189">
        <v>32700</v>
      </c>
      <c r="Q189">
        <v>8180</v>
      </c>
      <c r="R189">
        <v>0</v>
      </c>
      <c r="S189">
        <v>585</v>
      </c>
      <c r="T189">
        <v>2</v>
      </c>
    </row>
    <row r="190" spans="1:20" x14ac:dyDescent="0.25">
      <c r="A190" t="s">
        <v>530</v>
      </c>
      <c r="B190">
        <v>308</v>
      </c>
      <c r="C190">
        <v>64</v>
      </c>
      <c r="D190">
        <v>128</v>
      </c>
      <c r="E190">
        <v>2</v>
      </c>
      <c r="F190">
        <v>1</v>
      </c>
      <c r="G190">
        <v>1</v>
      </c>
      <c r="H190">
        <v>308</v>
      </c>
      <c r="I190">
        <v>93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0</v>
      </c>
      <c r="P190">
        <v>45200</v>
      </c>
      <c r="Q190">
        <v>11300</v>
      </c>
      <c r="R190">
        <v>0</v>
      </c>
      <c r="S190">
        <v>585</v>
      </c>
      <c r="T190">
        <v>2</v>
      </c>
    </row>
    <row r="191" spans="1:20" x14ac:dyDescent="0.25">
      <c r="A191" t="s">
        <v>531</v>
      </c>
      <c r="B191">
        <v>335</v>
      </c>
      <c r="C191">
        <v>64</v>
      </c>
      <c r="D191">
        <v>128</v>
      </c>
      <c r="E191">
        <v>2</v>
      </c>
      <c r="F191">
        <v>1</v>
      </c>
      <c r="G191">
        <v>1</v>
      </c>
      <c r="H191">
        <v>335</v>
      </c>
      <c r="I191">
        <v>93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50500</v>
      </c>
      <c r="Q191">
        <v>12630</v>
      </c>
      <c r="R191">
        <v>0</v>
      </c>
      <c r="S191">
        <v>585</v>
      </c>
      <c r="T191">
        <v>2</v>
      </c>
    </row>
    <row r="192" spans="1:20" x14ac:dyDescent="0.25">
      <c r="A192" t="s">
        <v>532</v>
      </c>
      <c r="B192">
        <v>345</v>
      </c>
      <c r="C192">
        <v>64</v>
      </c>
      <c r="D192">
        <v>128</v>
      </c>
      <c r="E192">
        <v>2</v>
      </c>
      <c r="F192">
        <v>1</v>
      </c>
      <c r="G192">
        <v>1</v>
      </c>
      <c r="H192">
        <v>345</v>
      </c>
      <c r="I192">
        <v>93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45</v>
      </c>
      <c r="P192">
        <v>53100</v>
      </c>
      <c r="Q192">
        <v>13280</v>
      </c>
      <c r="R192">
        <v>0</v>
      </c>
      <c r="S192">
        <v>587</v>
      </c>
      <c r="T192">
        <v>4</v>
      </c>
    </row>
    <row r="193" spans="1:20" x14ac:dyDescent="0.25">
      <c r="A193" t="s">
        <v>533</v>
      </c>
      <c r="B193">
        <v>450</v>
      </c>
      <c r="C193">
        <v>64</v>
      </c>
      <c r="D193">
        <v>128</v>
      </c>
      <c r="E193">
        <v>2</v>
      </c>
      <c r="F193">
        <v>1</v>
      </c>
      <c r="G193">
        <v>1</v>
      </c>
      <c r="H193">
        <v>450</v>
      </c>
      <c r="I193">
        <v>93</v>
      </c>
      <c r="J193">
        <v>5</v>
      </c>
      <c r="K193">
        <v>5</v>
      </c>
      <c r="L193">
        <v>5</v>
      </c>
      <c r="M193">
        <v>5</v>
      </c>
      <c r="N193">
        <v>5</v>
      </c>
      <c r="O193">
        <v>202</v>
      </c>
      <c r="P193">
        <v>73000</v>
      </c>
      <c r="Q193">
        <v>18250</v>
      </c>
      <c r="R193">
        <v>0</v>
      </c>
      <c r="S193">
        <v>589</v>
      </c>
      <c r="T193">
        <v>2</v>
      </c>
    </row>
    <row r="194" spans="1:20" x14ac:dyDescent="0.25">
      <c r="A194" t="s">
        <v>534</v>
      </c>
      <c r="B194">
        <v>177</v>
      </c>
      <c r="C194">
        <v>64</v>
      </c>
      <c r="D194">
        <v>128</v>
      </c>
      <c r="E194">
        <v>2</v>
      </c>
      <c r="F194">
        <v>1</v>
      </c>
      <c r="G194">
        <v>1</v>
      </c>
      <c r="H194">
        <v>177</v>
      </c>
      <c r="I194">
        <v>90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26</v>
      </c>
      <c r="P194">
        <v>21000</v>
      </c>
      <c r="Q194">
        <v>5250</v>
      </c>
      <c r="R194">
        <v>0</v>
      </c>
      <c r="S194">
        <v>587</v>
      </c>
      <c r="T194">
        <v>4</v>
      </c>
    </row>
    <row r="195" spans="1:20" x14ac:dyDescent="0.25">
      <c r="A195" t="s">
        <v>535</v>
      </c>
      <c r="B195">
        <v>295</v>
      </c>
      <c r="C195">
        <v>64</v>
      </c>
      <c r="D195">
        <v>128</v>
      </c>
      <c r="E195">
        <v>2</v>
      </c>
      <c r="F195">
        <v>1</v>
      </c>
      <c r="G195">
        <v>1</v>
      </c>
      <c r="H195">
        <v>295</v>
      </c>
      <c r="I195">
        <v>93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43650</v>
      </c>
      <c r="Q195">
        <v>10910</v>
      </c>
      <c r="R195">
        <v>0</v>
      </c>
      <c r="S195">
        <v>585</v>
      </c>
      <c r="T195">
        <v>2</v>
      </c>
    </row>
    <row r="196" spans="1:20" x14ac:dyDescent="0.25">
      <c r="A196" t="s">
        <v>536</v>
      </c>
      <c r="B196">
        <v>274</v>
      </c>
      <c r="C196">
        <v>64</v>
      </c>
      <c r="D196">
        <v>128</v>
      </c>
      <c r="E196">
        <v>2</v>
      </c>
      <c r="F196">
        <v>1</v>
      </c>
      <c r="G196">
        <v>1</v>
      </c>
      <c r="H196">
        <v>274</v>
      </c>
      <c r="I196">
        <v>93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14</v>
      </c>
      <c r="P196">
        <v>38800</v>
      </c>
      <c r="Q196">
        <v>9700</v>
      </c>
      <c r="R196">
        <v>0</v>
      </c>
      <c r="S196">
        <v>587</v>
      </c>
      <c r="T196">
        <v>4</v>
      </c>
    </row>
    <row r="197" spans="1:20" x14ac:dyDescent="0.25">
      <c r="A197" t="s">
        <v>537</v>
      </c>
      <c r="B197">
        <v>230</v>
      </c>
      <c r="C197">
        <v>64</v>
      </c>
      <c r="D197">
        <v>128</v>
      </c>
      <c r="E197">
        <v>2</v>
      </c>
      <c r="F197">
        <v>1</v>
      </c>
      <c r="G197">
        <v>1</v>
      </c>
      <c r="H197">
        <v>230</v>
      </c>
      <c r="I197">
        <v>90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233</v>
      </c>
      <c r="P197">
        <v>28700</v>
      </c>
      <c r="Q197">
        <v>7180</v>
      </c>
      <c r="R197">
        <v>0</v>
      </c>
      <c r="S197">
        <v>585</v>
      </c>
      <c r="T197">
        <v>2</v>
      </c>
    </row>
    <row r="198" spans="1:20" x14ac:dyDescent="0.25">
      <c r="A198" t="s">
        <v>538</v>
      </c>
      <c r="B198">
        <v>400</v>
      </c>
      <c r="C198">
        <v>64</v>
      </c>
      <c r="D198">
        <v>128</v>
      </c>
      <c r="E198">
        <v>2</v>
      </c>
      <c r="F198">
        <v>1</v>
      </c>
      <c r="G198">
        <v>1</v>
      </c>
      <c r="H198">
        <v>400</v>
      </c>
      <c r="I198">
        <v>93</v>
      </c>
      <c r="J198">
        <v>0</v>
      </c>
      <c r="K198">
        <v>0</v>
      </c>
      <c r="L198">
        <v>0</v>
      </c>
      <c r="M198">
        <v>7</v>
      </c>
      <c r="N198">
        <v>0</v>
      </c>
      <c r="O198">
        <v>234</v>
      </c>
      <c r="P198">
        <v>68100</v>
      </c>
      <c r="Q198">
        <v>17030</v>
      </c>
      <c r="R198">
        <v>0</v>
      </c>
      <c r="S198">
        <v>585</v>
      </c>
      <c r="T198">
        <v>2</v>
      </c>
    </row>
    <row r="199" spans="1:20" x14ac:dyDescent="0.25">
      <c r="A199" t="s">
        <v>539</v>
      </c>
      <c r="B199">
        <v>170</v>
      </c>
      <c r="C199">
        <v>64</v>
      </c>
      <c r="D199">
        <v>128</v>
      </c>
      <c r="E199">
        <v>2</v>
      </c>
      <c r="F199">
        <v>1</v>
      </c>
      <c r="G199">
        <v>1</v>
      </c>
      <c r="H199">
        <v>170</v>
      </c>
      <c r="I199">
        <v>99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20500</v>
      </c>
      <c r="Q199">
        <v>5130</v>
      </c>
      <c r="R199">
        <v>0</v>
      </c>
      <c r="S199">
        <v>584</v>
      </c>
      <c r="T199">
        <v>2</v>
      </c>
    </row>
    <row r="200" spans="1:20" x14ac:dyDescent="0.25">
      <c r="A200" t="s">
        <v>540</v>
      </c>
      <c r="B200">
        <v>0</v>
      </c>
      <c r="C200">
        <v>0</v>
      </c>
      <c r="D200">
        <v>1</v>
      </c>
      <c r="E200">
        <v>65535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326</v>
      </c>
      <c r="T200">
        <v>0</v>
      </c>
    </row>
    <row r="201" spans="1:20" x14ac:dyDescent="0.25">
      <c r="A201" t="s">
        <v>541</v>
      </c>
      <c r="B201">
        <v>0</v>
      </c>
      <c r="C201">
        <v>0</v>
      </c>
      <c r="D201">
        <v>1</v>
      </c>
      <c r="E201">
        <v>65535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586</v>
      </c>
      <c r="T201">
        <v>0</v>
      </c>
    </row>
    <row r="202" spans="1:20" x14ac:dyDescent="0.25">
      <c r="A202" t="s">
        <v>542</v>
      </c>
      <c r="B202">
        <v>270</v>
      </c>
      <c r="C202">
        <v>64</v>
      </c>
      <c r="D202">
        <v>128</v>
      </c>
      <c r="E202">
        <v>2</v>
      </c>
      <c r="F202">
        <v>1</v>
      </c>
      <c r="G202">
        <v>1</v>
      </c>
      <c r="H202">
        <v>270</v>
      </c>
      <c r="I202">
        <v>90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221</v>
      </c>
      <c r="P202">
        <v>38100</v>
      </c>
      <c r="Q202">
        <v>9530</v>
      </c>
      <c r="R202">
        <v>0</v>
      </c>
      <c r="S202">
        <v>585</v>
      </c>
      <c r="T202">
        <v>2</v>
      </c>
    </row>
    <row r="203" spans="1:20" x14ac:dyDescent="0.25">
      <c r="A203" t="s">
        <v>543</v>
      </c>
      <c r="B203">
        <v>125</v>
      </c>
      <c r="C203">
        <v>256</v>
      </c>
      <c r="D203">
        <v>512</v>
      </c>
      <c r="E203">
        <v>0</v>
      </c>
      <c r="F203">
        <v>1</v>
      </c>
      <c r="G203">
        <v>1</v>
      </c>
      <c r="H203">
        <v>125</v>
      </c>
      <c r="I203">
        <v>96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400</v>
      </c>
      <c r="Q203">
        <v>100</v>
      </c>
      <c r="R203">
        <v>2</v>
      </c>
      <c r="S203">
        <v>90</v>
      </c>
      <c r="T203">
        <v>0</v>
      </c>
    </row>
    <row r="204" spans="1:20" x14ac:dyDescent="0.25">
      <c r="A204" t="s">
        <v>544</v>
      </c>
      <c r="B204">
        <v>250</v>
      </c>
      <c r="C204">
        <v>256</v>
      </c>
      <c r="D204">
        <v>512</v>
      </c>
      <c r="E204">
        <v>0</v>
      </c>
      <c r="F204">
        <v>1</v>
      </c>
      <c r="G204">
        <v>1</v>
      </c>
      <c r="H204">
        <v>250</v>
      </c>
      <c r="I204">
        <v>90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42</v>
      </c>
      <c r="P204">
        <v>400</v>
      </c>
      <c r="Q204">
        <v>100</v>
      </c>
      <c r="R204">
        <v>0</v>
      </c>
      <c r="S204">
        <v>96</v>
      </c>
      <c r="T204">
        <v>0</v>
      </c>
    </row>
    <row r="205" spans="1:20" x14ac:dyDescent="0.25">
      <c r="A205" t="s">
        <v>545</v>
      </c>
      <c r="B205">
        <v>162</v>
      </c>
      <c r="C205">
        <v>256</v>
      </c>
      <c r="D205">
        <v>512</v>
      </c>
      <c r="E205">
        <v>0</v>
      </c>
      <c r="F205">
        <v>1</v>
      </c>
      <c r="G205">
        <v>1</v>
      </c>
      <c r="H205">
        <v>162</v>
      </c>
      <c r="I205">
        <v>96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17000</v>
      </c>
      <c r="Q205">
        <v>4250</v>
      </c>
      <c r="R205">
        <v>0</v>
      </c>
      <c r="S205">
        <v>92</v>
      </c>
      <c r="T205">
        <v>0</v>
      </c>
    </row>
    <row r="206" spans="1:20" x14ac:dyDescent="0.25">
      <c r="A206" t="s">
        <v>546</v>
      </c>
      <c r="B206">
        <v>146</v>
      </c>
      <c r="C206">
        <v>256</v>
      </c>
      <c r="D206">
        <v>512</v>
      </c>
      <c r="E206">
        <v>0</v>
      </c>
      <c r="F206">
        <v>1</v>
      </c>
      <c r="G206">
        <v>1</v>
      </c>
      <c r="H206">
        <v>146</v>
      </c>
      <c r="I206">
        <v>96</v>
      </c>
      <c r="J206">
        <v>0</v>
      </c>
      <c r="K206">
        <v>0</v>
      </c>
      <c r="L206">
        <v>0</v>
      </c>
      <c r="M206">
        <v>0</v>
      </c>
      <c r="N206">
        <v>3</v>
      </c>
      <c r="O206">
        <v>0</v>
      </c>
      <c r="P206">
        <v>14350</v>
      </c>
      <c r="Q206">
        <v>3590</v>
      </c>
      <c r="R206">
        <v>0</v>
      </c>
      <c r="S206">
        <v>91</v>
      </c>
      <c r="T206">
        <v>0</v>
      </c>
    </row>
    <row r="207" spans="1:20" x14ac:dyDescent="0.25">
      <c r="A207" t="s">
        <v>547</v>
      </c>
      <c r="B207">
        <v>181</v>
      </c>
      <c r="C207">
        <v>256</v>
      </c>
      <c r="D207">
        <v>512</v>
      </c>
      <c r="E207">
        <v>0</v>
      </c>
      <c r="F207">
        <v>1</v>
      </c>
      <c r="G207">
        <v>1</v>
      </c>
      <c r="H207">
        <v>181</v>
      </c>
      <c r="I207">
        <v>96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20850</v>
      </c>
      <c r="Q207">
        <v>5210</v>
      </c>
      <c r="R207">
        <v>0</v>
      </c>
      <c r="S207">
        <v>94</v>
      </c>
      <c r="T207">
        <v>0</v>
      </c>
    </row>
    <row r="208" spans="1:20" x14ac:dyDescent="0.25">
      <c r="A208" t="s">
        <v>548</v>
      </c>
      <c r="B208">
        <v>168</v>
      </c>
      <c r="C208">
        <v>256</v>
      </c>
      <c r="D208">
        <v>512</v>
      </c>
      <c r="E208">
        <v>0</v>
      </c>
      <c r="F208">
        <v>1</v>
      </c>
      <c r="G208">
        <v>1</v>
      </c>
      <c r="H208">
        <v>168</v>
      </c>
      <c r="I208">
        <v>96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109</v>
      </c>
      <c r="P208">
        <v>18600</v>
      </c>
      <c r="Q208">
        <v>4650</v>
      </c>
      <c r="R208">
        <v>0</v>
      </c>
      <c r="S208">
        <v>92</v>
      </c>
      <c r="T208">
        <v>0</v>
      </c>
    </row>
    <row r="209" spans="1:20" x14ac:dyDescent="0.25">
      <c r="A209" t="s">
        <v>549</v>
      </c>
      <c r="B209">
        <v>215</v>
      </c>
      <c r="C209">
        <v>256</v>
      </c>
      <c r="D209">
        <v>512</v>
      </c>
      <c r="E209">
        <v>0</v>
      </c>
      <c r="F209">
        <v>1</v>
      </c>
      <c r="G209">
        <v>1</v>
      </c>
      <c r="H209">
        <v>215</v>
      </c>
      <c r="I209">
        <v>96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26150</v>
      </c>
      <c r="Q209">
        <v>6540</v>
      </c>
      <c r="R209">
        <v>0</v>
      </c>
      <c r="S209">
        <v>91</v>
      </c>
      <c r="T209">
        <v>0</v>
      </c>
    </row>
    <row r="210" spans="1:20" x14ac:dyDescent="0.25">
      <c r="A210" t="s">
        <v>550</v>
      </c>
      <c r="B210">
        <v>193</v>
      </c>
      <c r="C210">
        <v>256</v>
      </c>
      <c r="D210">
        <v>512</v>
      </c>
      <c r="E210">
        <v>0</v>
      </c>
      <c r="F210">
        <v>1</v>
      </c>
      <c r="G210">
        <v>1</v>
      </c>
      <c r="H210">
        <v>193</v>
      </c>
      <c r="I210">
        <v>96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133</v>
      </c>
      <c r="P210">
        <v>22300</v>
      </c>
      <c r="Q210">
        <v>5580</v>
      </c>
      <c r="R210">
        <v>0</v>
      </c>
      <c r="S210">
        <v>92</v>
      </c>
      <c r="T210">
        <v>0</v>
      </c>
    </row>
    <row r="211" spans="1:20" x14ac:dyDescent="0.25">
      <c r="A211" t="s">
        <v>551</v>
      </c>
      <c r="B211">
        <v>250</v>
      </c>
      <c r="C211">
        <v>256</v>
      </c>
      <c r="D211">
        <v>512</v>
      </c>
      <c r="E211">
        <v>0</v>
      </c>
      <c r="F211">
        <v>1</v>
      </c>
      <c r="G211">
        <v>1</v>
      </c>
      <c r="H211">
        <v>250</v>
      </c>
      <c r="I211">
        <v>96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31000</v>
      </c>
      <c r="Q211">
        <v>7750</v>
      </c>
      <c r="R211">
        <v>0</v>
      </c>
      <c r="S211">
        <v>93</v>
      </c>
      <c r="T211">
        <v>0</v>
      </c>
    </row>
    <row r="212" spans="1:20" x14ac:dyDescent="0.25">
      <c r="A212" t="s">
        <v>552</v>
      </c>
      <c r="B212">
        <v>235</v>
      </c>
      <c r="C212">
        <v>256</v>
      </c>
      <c r="D212">
        <v>512</v>
      </c>
      <c r="E212">
        <v>0</v>
      </c>
      <c r="F212">
        <v>1</v>
      </c>
      <c r="G212">
        <v>1</v>
      </c>
      <c r="H212">
        <v>235</v>
      </c>
      <c r="I212">
        <v>96</v>
      </c>
      <c r="J212">
        <v>0</v>
      </c>
      <c r="K212">
        <v>0</v>
      </c>
      <c r="L212">
        <v>0</v>
      </c>
      <c r="M212">
        <v>3</v>
      </c>
      <c r="N212">
        <v>0</v>
      </c>
      <c r="O212">
        <v>0</v>
      </c>
      <c r="P212">
        <v>27800</v>
      </c>
      <c r="Q212">
        <v>6950</v>
      </c>
      <c r="R212">
        <v>0</v>
      </c>
      <c r="S212">
        <v>91</v>
      </c>
      <c r="T212">
        <v>0</v>
      </c>
    </row>
    <row r="213" spans="1:20" x14ac:dyDescent="0.25">
      <c r="A213" t="s">
        <v>553</v>
      </c>
      <c r="B213">
        <v>272</v>
      </c>
      <c r="C213">
        <v>256</v>
      </c>
      <c r="D213">
        <v>512</v>
      </c>
      <c r="E213">
        <v>0</v>
      </c>
      <c r="F213">
        <v>1</v>
      </c>
      <c r="G213">
        <v>1</v>
      </c>
      <c r="H213">
        <v>272</v>
      </c>
      <c r="I213">
        <v>96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36400</v>
      </c>
      <c r="Q213">
        <v>9100</v>
      </c>
      <c r="R213">
        <v>0</v>
      </c>
      <c r="S213">
        <v>95</v>
      </c>
      <c r="T213">
        <v>0</v>
      </c>
    </row>
    <row r="214" spans="1:20" x14ac:dyDescent="0.25">
      <c r="A214" t="s">
        <v>554</v>
      </c>
      <c r="B214">
        <v>305</v>
      </c>
      <c r="C214">
        <v>256</v>
      </c>
      <c r="D214">
        <v>512</v>
      </c>
      <c r="E214">
        <v>0</v>
      </c>
      <c r="F214">
        <v>1</v>
      </c>
      <c r="G214">
        <v>1</v>
      </c>
      <c r="H214">
        <v>305</v>
      </c>
      <c r="I214">
        <v>96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42600</v>
      </c>
      <c r="Q214">
        <v>10650</v>
      </c>
      <c r="R214">
        <v>0</v>
      </c>
      <c r="S214">
        <v>91</v>
      </c>
      <c r="T214">
        <v>0</v>
      </c>
    </row>
    <row r="215" spans="1:20" x14ac:dyDescent="0.25">
      <c r="A215" t="s">
        <v>555</v>
      </c>
      <c r="B215">
        <v>288</v>
      </c>
      <c r="C215">
        <v>256</v>
      </c>
      <c r="D215">
        <v>512</v>
      </c>
      <c r="E215">
        <v>0</v>
      </c>
      <c r="F215">
        <v>1</v>
      </c>
      <c r="G215">
        <v>1</v>
      </c>
      <c r="H215">
        <v>288</v>
      </c>
      <c r="I215">
        <v>96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43</v>
      </c>
      <c r="P215">
        <v>38100</v>
      </c>
      <c r="Q215">
        <v>9530</v>
      </c>
      <c r="R215">
        <v>0</v>
      </c>
      <c r="S215">
        <v>93</v>
      </c>
      <c r="T215">
        <v>0</v>
      </c>
    </row>
    <row r="216" spans="1:20" x14ac:dyDescent="0.25">
      <c r="A216" t="s">
        <v>556</v>
      </c>
      <c r="B216">
        <v>192</v>
      </c>
      <c r="C216">
        <v>256</v>
      </c>
      <c r="D216">
        <v>512</v>
      </c>
      <c r="E216">
        <v>0</v>
      </c>
      <c r="F216">
        <v>1</v>
      </c>
      <c r="G216">
        <v>1</v>
      </c>
      <c r="H216">
        <v>192</v>
      </c>
      <c r="I216">
        <v>96</v>
      </c>
      <c r="J216">
        <v>0</v>
      </c>
      <c r="K216">
        <v>3</v>
      </c>
      <c r="L216">
        <v>0</v>
      </c>
      <c r="M216">
        <v>0</v>
      </c>
      <c r="N216">
        <v>0</v>
      </c>
      <c r="O216">
        <v>230</v>
      </c>
      <c r="P216">
        <v>21400</v>
      </c>
      <c r="Q216">
        <v>5350</v>
      </c>
      <c r="R216">
        <v>0</v>
      </c>
      <c r="S216">
        <v>95</v>
      </c>
      <c r="T216">
        <v>0</v>
      </c>
    </row>
    <row r="217" spans="1:20" x14ac:dyDescent="0.25">
      <c r="A217" t="s">
        <v>557</v>
      </c>
      <c r="B217">
        <v>410</v>
      </c>
      <c r="C217">
        <v>256</v>
      </c>
      <c r="D217">
        <v>512</v>
      </c>
      <c r="E217">
        <v>0</v>
      </c>
      <c r="F217">
        <v>1</v>
      </c>
      <c r="G217">
        <v>1</v>
      </c>
      <c r="H217">
        <v>410</v>
      </c>
      <c r="I217">
        <v>96</v>
      </c>
      <c r="J217">
        <v>9</v>
      </c>
      <c r="K217">
        <v>9</v>
      </c>
      <c r="L217">
        <v>9</v>
      </c>
      <c r="M217">
        <v>9</v>
      </c>
      <c r="N217">
        <v>9</v>
      </c>
      <c r="O217">
        <v>171</v>
      </c>
      <c r="P217">
        <v>67400</v>
      </c>
      <c r="Q217">
        <v>16850</v>
      </c>
      <c r="R217">
        <v>0</v>
      </c>
      <c r="S217">
        <v>97</v>
      </c>
      <c r="T217">
        <v>0</v>
      </c>
    </row>
    <row r="218" spans="1:20" x14ac:dyDescent="0.25">
      <c r="A218" t="s">
        <v>558</v>
      </c>
      <c r="B218">
        <v>240</v>
      </c>
      <c r="C218">
        <v>256</v>
      </c>
      <c r="D218">
        <v>512</v>
      </c>
      <c r="E218">
        <v>0</v>
      </c>
      <c r="F218">
        <v>1</v>
      </c>
      <c r="G218">
        <v>1</v>
      </c>
      <c r="H218">
        <v>240</v>
      </c>
      <c r="I218">
        <v>96</v>
      </c>
      <c r="J218">
        <v>0</v>
      </c>
      <c r="K218">
        <v>0</v>
      </c>
      <c r="L218">
        <v>0</v>
      </c>
      <c r="M218">
        <v>5</v>
      </c>
      <c r="N218">
        <v>0</v>
      </c>
      <c r="O218">
        <v>51</v>
      </c>
      <c r="P218">
        <v>29800</v>
      </c>
      <c r="Q218">
        <v>7450</v>
      </c>
      <c r="R218">
        <v>0</v>
      </c>
      <c r="S218">
        <v>94</v>
      </c>
      <c r="T218">
        <v>0</v>
      </c>
    </row>
    <row r="219" spans="1:20" x14ac:dyDescent="0.25">
      <c r="A219" t="s">
        <v>559</v>
      </c>
      <c r="B219">
        <v>0</v>
      </c>
      <c r="C219">
        <v>0</v>
      </c>
      <c r="D219">
        <v>1</v>
      </c>
      <c r="E219">
        <v>65535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92</v>
      </c>
      <c r="T219">
        <v>0</v>
      </c>
    </row>
    <row r="220" spans="1:20" x14ac:dyDescent="0.25">
      <c r="A220" t="s">
        <v>560</v>
      </c>
      <c r="B220">
        <v>0</v>
      </c>
      <c r="C220">
        <v>0</v>
      </c>
      <c r="D220">
        <v>1</v>
      </c>
      <c r="E220">
        <v>65535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90</v>
      </c>
      <c r="T220">
        <v>0</v>
      </c>
    </row>
    <row r="221" spans="1:20" x14ac:dyDescent="0.25">
      <c r="A221" t="s">
        <v>561</v>
      </c>
      <c r="B221">
        <v>155</v>
      </c>
      <c r="C221">
        <v>256</v>
      </c>
      <c r="D221">
        <v>512</v>
      </c>
      <c r="E221">
        <v>0</v>
      </c>
      <c r="F221">
        <v>1</v>
      </c>
      <c r="G221">
        <v>1</v>
      </c>
      <c r="H221">
        <v>155</v>
      </c>
      <c r="I221">
        <v>90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73</v>
      </c>
      <c r="P221">
        <v>16000</v>
      </c>
      <c r="Q221">
        <v>4000</v>
      </c>
      <c r="R221">
        <v>0</v>
      </c>
      <c r="S221">
        <v>91</v>
      </c>
      <c r="T221">
        <v>0</v>
      </c>
    </row>
    <row r="222" spans="1:20" x14ac:dyDescent="0.25">
      <c r="A222" t="s">
        <v>562</v>
      </c>
      <c r="B222">
        <v>263</v>
      </c>
      <c r="C222">
        <v>256</v>
      </c>
      <c r="D222">
        <v>512</v>
      </c>
      <c r="E222">
        <v>0</v>
      </c>
      <c r="F222">
        <v>1</v>
      </c>
      <c r="G222">
        <v>1</v>
      </c>
      <c r="H222">
        <v>263</v>
      </c>
      <c r="I222">
        <v>96</v>
      </c>
      <c r="J222">
        <v>0</v>
      </c>
      <c r="K222">
        <v>0</v>
      </c>
      <c r="L222">
        <v>3</v>
      </c>
      <c r="M222">
        <v>0</v>
      </c>
      <c r="N222">
        <v>0</v>
      </c>
      <c r="O222">
        <v>0</v>
      </c>
      <c r="P222">
        <v>32700</v>
      </c>
      <c r="Q222">
        <v>8180</v>
      </c>
      <c r="R222">
        <v>0</v>
      </c>
      <c r="S222">
        <v>91</v>
      </c>
      <c r="T222">
        <v>0</v>
      </c>
    </row>
    <row r="223" spans="1:20" x14ac:dyDescent="0.25">
      <c r="A223" t="s">
        <v>563</v>
      </c>
      <c r="B223">
        <v>266</v>
      </c>
      <c r="C223">
        <v>256</v>
      </c>
      <c r="D223">
        <v>512</v>
      </c>
      <c r="E223">
        <v>0</v>
      </c>
      <c r="F223">
        <v>1</v>
      </c>
      <c r="G223">
        <v>1</v>
      </c>
      <c r="H223">
        <v>266</v>
      </c>
      <c r="I223">
        <v>90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169</v>
      </c>
      <c r="P223">
        <v>400</v>
      </c>
      <c r="Q223">
        <v>100</v>
      </c>
      <c r="R223">
        <v>2</v>
      </c>
      <c r="S223">
        <v>91</v>
      </c>
      <c r="T223">
        <v>0</v>
      </c>
    </row>
    <row r="224" spans="1:20" x14ac:dyDescent="0.25">
      <c r="A224" t="s">
        <v>564</v>
      </c>
      <c r="B224">
        <v>330</v>
      </c>
      <c r="C224">
        <v>256</v>
      </c>
      <c r="D224">
        <v>512</v>
      </c>
      <c r="E224">
        <v>9</v>
      </c>
      <c r="F224">
        <v>1</v>
      </c>
      <c r="G224">
        <v>1</v>
      </c>
      <c r="H224">
        <v>330</v>
      </c>
      <c r="I224">
        <v>96</v>
      </c>
      <c r="J224">
        <v>0</v>
      </c>
      <c r="K224">
        <v>5</v>
      </c>
      <c r="L224">
        <v>0</v>
      </c>
      <c r="M224">
        <v>0</v>
      </c>
      <c r="N224">
        <v>0</v>
      </c>
      <c r="O224">
        <v>194</v>
      </c>
      <c r="P224">
        <v>53200</v>
      </c>
      <c r="Q224">
        <v>13300</v>
      </c>
      <c r="R224">
        <v>0</v>
      </c>
      <c r="S224">
        <v>93</v>
      </c>
      <c r="T224">
        <v>0</v>
      </c>
    </row>
    <row r="225" spans="1:20" x14ac:dyDescent="0.25">
      <c r="A225" t="s">
        <v>565</v>
      </c>
      <c r="B225">
        <v>130</v>
      </c>
      <c r="C225">
        <v>256</v>
      </c>
      <c r="D225">
        <v>512</v>
      </c>
      <c r="E225">
        <v>6</v>
      </c>
      <c r="F225">
        <v>1</v>
      </c>
      <c r="G225">
        <v>1</v>
      </c>
      <c r="H225">
        <v>130</v>
      </c>
      <c r="I225">
        <v>85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21500</v>
      </c>
      <c r="Q225">
        <v>5380</v>
      </c>
      <c r="R225">
        <v>0</v>
      </c>
      <c r="S225">
        <v>95</v>
      </c>
      <c r="T225">
        <v>0</v>
      </c>
    </row>
    <row r="226" spans="1:20" x14ac:dyDescent="0.25">
      <c r="A226" t="s">
        <v>566</v>
      </c>
      <c r="B226">
        <v>185</v>
      </c>
      <c r="C226">
        <v>256</v>
      </c>
      <c r="D226">
        <v>512</v>
      </c>
      <c r="E226">
        <v>0</v>
      </c>
      <c r="F226">
        <v>1</v>
      </c>
      <c r="G226">
        <v>1</v>
      </c>
      <c r="H226">
        <v>185</v>
      </c>
      <c r="I226">
        <v>90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38</v>
      </c>
      <c r="P226">
        <v>1520</v>
      </c>
      <c r="Q226">
        <v>380</v>
      </c>
      <c r="R226">
        <v>0</v>
      </c>
      <c r="S226">
        <v>91</v>
      </c>
      <c r="T226">
        <v>0</v>
      </c>
    </row>
    <row r="227" spans="1:20" x14ac:dyDescent="0.25">
      <c r="A227" t="s">
        <v>567</v>
      </c>
      <c r="B227">
        <v>285</v>
      </c>
      <c r="C227">
        <v>256</v>
      </c>
      <c r="D227">
        <v>512</v>
      </c>
      <c r="E227">
        <v>0</v>
      </c>
      <c r="F227">
        <v>1</v>
      </c>
      <c r="G227">
        <v>1</v>
      </c>
      <c r="H227">
        <v>285</v>
      </c>
      <c r="I227">
        <v>96</v>
      </c>
      <c r="J227">
        <v>0</v>
      </c>
      <c r="K227">
        <v>7</v>
      </c>
      <c r="L227">
        <v>0</v>
      </c>
      <c r="M227">
        <v>0</v>
      </c>
      <c r="N227">
        <v>0</v>
      </c>
      <c r="O227">
        <v>51</v>
      </c>
      <c r="P227">
        <v>37200</v>
      </c>
      <c r="Q227">
        <v>9300</v>
      </c>
      <c r="R227">
        <v>0</v>
      </c>
      <c r="S227">
        <v>91</v>
      </c>
      <c r="T227">
        <v>0</v>
      </c>
    </row>
    <row r="228" spans="1:20" x14ac:dyDescent="0.25">
      <c r="A228" t="s">
        <v>568</v>
      </c>
      <c r="B228">
        <v>130</v>
      </c>
      <c r="C228">
        <v>128</v>
      </c>
      <c r="D228">
        <v>256</v>
      </c>
      <c r="E228">
        <v>2</v>
      </c>
      <c r="F228">
        <v>1</v>
      </c>
      <c r="G228">
        <v>1</v>
      </c>
      <c r="H228">
        <v>130</v>
      </c>
      <c r="I228">
        <v>94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400</v>
      </c>
      <c r="Q228">
        <v>100</v>
      </c>
      <c r="R228">
        <v>2</v>
      </c>
      <c r="S228">
        <v>80</v>
      </c>
      <c r="T228">
        <v>0</v>
      </c>
    </row>
    <row r="229" spans="1:20" x14ac:dyDescent="0.25">
      <c r="A229" t="s">
        <v>569</v>
      </c>
      <c r="B229">
        <v>270</v>
      </c>
      <c r="C229">
        <v>128</v>
      </c>
      <c r="D229">
        <v>256</v>
      </c>
      <c r="E229">
        <v>2</v>
      </c>
      <c r="F229">
        <v>1</v>
      </c>
      <c r="G229">
        <v>1</v>
      </c>
      <c r="H229">
        <v>270</v>
      </c>
      <c r="I229">
        <v>94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73</v>
      </c>
      <c r="P229">
        <v>35400</v>
      </c>
      <c r="Q229">
        <v>8850</v>
      </c>
      <c r="R229">
        <v>0</v>
      </c>
      <c r="S229">
        <v>81</v>
      </c>
      <c r="T229">
        <v>0</v>
      </c>
    </row>
    <row r="230" spans="1:20" x14ac:dyDescent="0.25">
      <c r="A230" t="s">
        <v>570</v>
      </c>
      <c r="B230">
        <v>169</v>
      </c>
      <c r="C230">
        <v>128</v>
      </c>
      <c r="D230">
        <v>256</v>
      </c>
      <c r="E230">
        <v>2</v>
      </c>
      <c r="F230">
        <v>1</v>
      </c>
      <c r="G230">
        <v>1</v>
      </c>
      <c r="H230">
        <v>169</v>
      </c>
      <c r="I230">
        <v>94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18600</v>
      </c>
      <c r="Q230">
        <v>4650</v>
      </c>
      <c r="R230">
        <v>0</v>
      </c>
      <c r="S230">
        <v>84</v>
      </c>
      <c r="T230">
        <v>0</v>
      </c>
    </row>
    <row r="231" spans="1:20" x14ac:dyDescent="0.25">
      <c r="A231" t="s">
        <v>571</v>
      </c>
      <c r="B231">
        <v>154</v>
      </c>
      <c r="C231">
        <v>128</v>
      </c>
      <c r="D231">
        <v>256</v>
      </c>
      <c r="E231">
        <v>2</v>
      </c>
      <c r="F231">
        <v>1</v>
      </c>
      <c r="G231">
        <v>1</v>
      </c>
      <c r="H231">
        <v>154</v>
      </c>
      <c r="I231">
        <v>94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29</v>
      </c>
      <c r="P231">
        <v>15780</v>
      </c>
      <c r="Q231">
        <v>3950</v>
      </c>
      <c r="R231">
        <v>0</v>
      </c>
      <c r="S231">
        <v>82</v>
      </c>
      <c r="T231">
        <v>0</v>
      </c>
    </row>
    <row r="232" spans="1:20" x14ac:dyDescent="0.25">
      <c r="A232" t="s">
        <v>572</v>
      </c>
      <c r="B232">
        <v>192</v>
      </c>
      <c r="C232">
        <v>128</v>
      </c>
      <c r="D232">
        <v>256</v>
      </c>
      <c r="E232">
        <v>2</v>
      </c>
      <c r="F232">
        <v>1</v>
      </c>
      <c r="G232">
        <v>1</v>
      </c>
      <c r="H232">
        <v>192</v>
      </c>
      <c r="I232">
        <v>94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23000</v>
      </c>
      <c r="Q232">
        <v>5750</v>
      </c>
      <c r="R232">
        <v>0</v>
      </c>
      <c r="S232">
        <v>82</v>
      </c>
      <c r="T232">
        <v>0</v>
      </c>
    </row>
    <row r="233" spans="1:20" x14ac:dyDescent="0.25">
      <c r="A233" t="s">
        <v>573</v>
      </c>
      <c r="B233">
        <v>176</v>
      </c>
      <c r="C233">
        <v>128</v>
      </c>
      <c r="D233">
        <v>256</v>
      </c>
      <c r="E233">
        <v>2</v>
      </c>
      <c r="F233">
        <v>1</v>
      </c>
      <c r="G233">
        <v>1</v>
      </c>
      <c r="H233">
        <v>176</v>
      </c>
      <c r="I233">
        <v>94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23</v>
      </c>
      <c r="P233">
        <v>19700</v>
      </c>
      <c r="Q233">
        <v>4930</v>
      </c>
      <c r="R233">
        <v>0</v>
      </c>
      <c r="S233">
        <v>81</v>
      </c>
      <c r="T233">
        <v>0</v>
      </c>
    </row>
    <row r="234" spans="1:20" x14ac:dyDescent="0.25">
      <c r="A234" t="s">
        <v>574</v>
      </c>
      <c r="B234">
        <v>170</v>
      </c>
      <c r="C234">
        <v>128</v>
      </c>
      <c r="D234">
        <v>256</v>
      </c>
      <c r="E234">
        <v>2</v>
      </c>
      <c r="F234">
        <v>1</v>
      </c>
      <c r="G234">
        <v>1</v>
      </c>
      <c r="H234">
        <v>170</v>
      </c>
      <c r="I234">
        <v>88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38</v>
      </c>
      <c r="P234">
        <v>480</v>
      </c>
      <c r="Q234">
        <v>120</v>
      </c>
      <c r="R234">
        <v>2</v>
      </c>
      <c r="S234">
        <v>86</v>
      </c>
      <c r="T234">
        <v>0</v>
      </c>
    </row>
    <row r="235" spans="1:20" x14ac:dyDescent="0.25">
      <c r="A235" t="s">
        <v>575</v>
      </c>
      <c r="B235">
        <v>227</v>
      </c>
      <c r="C235">
        <v>128</v>
      </c>
      <c r="D235">
        <v>256</v>
      </c>
      <c r="E235">
        <v>2</v>
      </c>
      <c r="F235">
        <v>1</v>
      </c>
      <c r="G235">
        <v>1</v>
      </c>
      <c r="H235">
        <v>227</v>
      </c>
      <c r="I235">
        <v>94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28500</v>
      </c>
      <c r="Q235">
        <v>7130</v>
      </c>
      <c r="R235">
        <v>0</v>
      </c>
      <c r="S235">
        <v>83</v>
      </c>
      <c r="T235">
        <v>0</v>
      </c>
    </row>
    <row r="236" spans="1:20" x14ac:dyDescent="0.25">
      <c r="A236" t="s">
        <v>576</v>
      </c>
      <c r="B236">
        <v>203</v>
      </c>
      <c r="C236">
        <v>128</v>
      </c>
      <c r="D236">
        <v>256</v>
      </c>
      <c r="E236">
        <v>2</v>
      </c>
      <c r="F236">
        <v>1</v>
      </c>
      <c r="G236">
        <v>1</v>
      </c>
      <c r="H236">
        <v>203</v>
      </c>
      <c r="I236">
        <v>94</v>
      </c>
      <c r="J236">
        <v>3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24300</v>
      </c>
      <c r="Q236">
        <v>6080</v>
      </c>
      <c r="R236">
        <v>0</v>
      </c>
      <c r="S236">
        <v>81</v>
      </c>
      <c r="T236">
        <v>0</v>
      </c>
    </row>
    <row r="237" spans="1:20" x14ac:dyDescent="0.25">
      <c r="A237" t="s">
        <v>577</v>
      </c>
      <c r="B237">
        <v>199</v>
      </c>
      <c r="C237">
        <v>128</v>
      </c>
      <c r="D237">
        <v>256</v>
      </c>
      <c r="E237">
        <v>2</v>
      </c>
      <c r="F237">
        <v>1</v>
      </c>
      <c r="G237">
        <v>1</v>
      </c>
      <c r="H237">
        <v>200</v>
      </c>
      <c r="I237">
        <v>88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42</v>
      </c>
      <c r="P237">
        <v>23600</v>
      </c>
      <c r="Q237">
        <v>5900</v>
      </c>
      <c r="R237">
        <v>2</v>
      </c>
      <c r="S237">
        <v>83</v>
      </c>
      <c r="T237">
        <v>0</v>
      </c>
    </row>
    <row r="238" spans="1:20" x14ac:dyDescent="0.25">
      <c r="A238" t="s">
        <v>578</v>
      </c>
      <c r="B238">
        <v>260</v>
      </c>
      <c r="C238">
        <v>128</v>
      </c>
      <c r="D238">
        <v>256</v>
      </c>
      <c r="E238">
        <v>2</v>
      </c>
      <c r="F238">
        <v>1</v>
      </c>
      <c r="G238">
        <v>1</v>
      </c>
      <c r="H238">
        <v>260</v>
      </c>
      <c r="I238">
        <v>94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34200</v>
      </c>
      <c r="Q238">
        <v>8550</v>
      </c>
      <c r="R238">
        <v>0</v>
      </c>
      <c r="S238">
        <v>85</v>
      </c>
      <c r="T238">
        <v>0</v>
      </c>
    </row>
    <row r="239" spans="1:20" x14ac:dyDescent="0.25">
      <c r="A239" t="s">
        <v>579</v>
      </c>
      <c r="B239">
        <v>244</v>
      </c>
      <c r="C239">
        <v>128</v>
      </c>
      <c r="D239">
        <v>256</v>
      </c>
      <c r="E239">
        <v>2</v>
      </c>
      <c r="F239">
        <v>1</v>
      </c>
      <c r="G239">
        <v>1</v>
      </c>
      <c r="H239">
        <v>244</v>
      </c>
      <c r="I239">
        <v>94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35</v>
      </c>
      <c r="P239">
        <v>29700</v>
      </c>
      <c r="Q239">
        <v>7430</v>
      </c>
      <c r="R239">
        <v>0</v>
      </c>
      <c r="S239">
        <v>84</v>
      </c>
      <c r="T239">
        <v>0</v>
      </c>
    </row>
    <row r="240" spans="1:20" x14ac:dyDescent="0.25">
      <c r="A240" t="s">
        <v>580</v>
      </c>
      <c r="B240">
        <v>319</v>
      </c>
      <c r="C240">
        <v>128</v>
      </c>
      <c r="D240">
        <v>256</v>
      </c>
      <c r="E240">
        <v>2</v>
      </c>
      <c r="F240">
        <v>1</v>
      </c>
      <c r="G240">
        <v>1</v>
      </c>
      <c r="H240">
        <v>319</v>
      </c>
      <c r="I240">
        <v>94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46550</v>
      </c>
      <c r="Q240">
        <v>11640</v>
      </c>
      <c r="R240">
        <v>0</v>
      </c>
      <c r="S240">
        <v>83</v>
      </c>
      <c r="T240">
        <v>0</v>
      </c>
    </row>
    <row r="241" spans="1:20" x14ac:dyDescent="0.25">
      <c r="A241" t="s">
        <v>581</v>
      </c>
      <c r="B241">
        <v>298</v>
      </c>
      <c r="C241">
        <v>128</v>
      </c>
      <c r="D241">
        <v>256</v>
      </c>
      <c r="E241">
        <v>2</v>
      </c>
      <c r="F241">
        <v>1</v>
      </c>
      <c r="G241">
        <v>1</v>
      </c>
      <c r="H241">
        <v>298</v>
      </c>
      <c r="I241">
        <v>94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5</v>
      </c>
      <c r="P241">
        <v>41700</v>
      </c>
      <c r="Q241">
        <v>10430</v>
      </c>
      <c r="R241">
        <v>0</v>
      </c>
      <c r="S241">
        <v>85</v>
      </c>
      <c r="T241">
        <v>0</v>
      </c>
    </row>
    <row r="242" spans="1:20" x14ac:dyDescent="0.25">
      <c r="A242" t="s">
        <v>582</v>
      </c>
      <c r="B242">
        <v>330</v>
      </c>
      <c r="C242">
        <v>128</v>
      </c>
      <c r="D242">
        <v>256</v>
      </c>
      <c r="E242">
        <v>2</v>
      </c>
      <c r="F242">
        <v>1</v>
      </c>
      <c r="G242">
        <v>1</v>
      </c>
      <c r="H242">
        <v>330</v>
      </c>
      <c r="I242">
        <v>94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196</v>
      </c>
      <c r="P242">
        <v>52600</v>
      </c>
      <c r="Q242">
        <v>13150</v>
      </c>
      <c r="R242">
        <v>0</v>
      </c>
      <c r="S242">
        <v>83</v>
      </c>
      <c r="T242">
        <v>0</v>
      </c>
    </row>
    <row r="243" spans="1:20" x14ac:dyDescent="0.25">
      <c r="A243" t="s">
        <v>583</v>
      </c>
      <c r="B243">
        <v>200</v>
      </c>
      <c r="C243">
        <v>128</v>
      </c>
      <c r="D243">
        <v>256</v>
      </c>
      <c r="E243">
        <v>8</v>
      </c>
      <c r="F243">
        <v>1</v>
      </c>
      <c r="G243">
        <v>1</v>
      </c>
      <c r="H243">
        <v>200</v>
      </c>
      <c r="I243">
        <v>90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50</v>
      </c>
      <c r="P243">
        <v>38900</v>
      </c>
      <c r="Q243">
        <v>9730</v>
      </c>
      <c r="R243">
        <v>0</v>
      </c>
      <c r="S243">
        <v>87</v>
      </c>
      <c r="T243">
        <v>0</v>
      </c>
    </row>
    <row r="244" spans="1:20" x14ac:dyDescent="0.25">
      <c r="A244" t="s">
        <v>584</v>
      </c>
      <c r="B244">
        <v>400</v>
      </c>
      <c r="C244">
        <v>128</v>
      </c>
      <c r="D244">
        <v>256</v>
      </c>
      <c r="E244">
        <v>5</v>
      </c>
      <c r="F244">
        <v>1</v>
      </c>
      <c r="G244">
        <v>1</v>
      </c>
      <c r="H244">
        <v>400</v>
      </c>
      <c r="I244">
        <v>99</v>
      </c>
      <c r="J244">
        <v>0</v>
      </c>
      <c r="K244">
        <v>5</v>
      </c>
      <c r="L244">
        <v>0</v>
      </c>
      <c r="M244">
        <v>0</v>
      </c>
      <c r="N244">
        <v>0</v>
      </c>
      <c r="O244">
        <v>191</v>
      </c>
      <c r="P244">
        <v>62500</v>
      </c>
      <c r="Q244">
        <v>15630</v>
      </c>
      <c r="R244">
        <v>0</v>
      </c>
      <c r="S244">
        <v>88</v>
      </c>
      <c r="T244">
        <v>0</v>
      </c>
    </row>
    <row r="245" spans="1:20" x14ac:dyDescent="0.25">
      <c r="A245" t="s">
        <v>585</v>
      </c>
      <c r="B245">
        <v>440</v>
      </c>
      <c r="C245">
        <v>128</v>
      </c>
      <c r="D245">
        <v>256</v>
      </c>
      <c r="E245">
        <v>2</v>
      </c>
      <c r="F245">
        <v>1</v>
      </c>
      <c r="G245">
        <v>1</v>
      </c>
      <c r="H245">
        <v>440</v>
      </c>
      <c r="I245">
        <v>94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248</v>
      </c>
      <c r="P245">
        <v>69700</v>
      </c>
      <c r="Q245">
        <v>17430</v>
      </c>
      <c r="R245">
        <v>0</v>
      </c>
      <c r="S245">
        <v>89</v>
      </c>
      <c r="T245">
        <v>0</v>
      </c>
    </row>
    <row r="246" spans="1:20" x14ac:dyDescent="0.25">
      <c r="A246" t="s">
        <v>586</v>
      </c>
      <c r="B246">
        <v>0</v>
      </c>
      <c r="C246">
        <v>0</v>
      </c>
      <c r="D246">
        <v>1</v>
      </c>
      <c r="E246">
        <v>65535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82</v>
      </c>
      <c r="T246">
        <v>0</v>
      </c>
    </row>
    <row r="247" spans="1:20" x14ac:dyDescent="0.25">
      <c r="A247" t="s">
        <v>587</v>
      </c>
      <c r="B247">
        <v>0</v>
      </c>
      <c r="C247">
        <v>0</v>
      </c>
      <c r="D247">
        <v>1</v>
      </c>
      <c r="E247">
        <v>65535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80</v>
      </c>
      <c r="T247">
        <v>0</v>
      </c>
    </row>
    <row r="248" spans="1:20" x14ac:dyDescent="0.25">
      <c r="A248" t="s">
        <v>588</v>
      </c>
      <c r="B248">
        <v>0</v>
      </c>
      <c r="C248">
        <v>0</v>
      </c>
      <c r="D248">
        <v>1</v>
      </c>
      <c r="E248">
        <v>65535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84</v>
      </c>
      <c r="T248">
        <v>0</v>
      </c>
    </row>
    <row r="249" spans="1:20" x14ac:dyDescent="0.25">
      <c r="A249" t="s">
        <v>589</v>
      </c>
      <c r="B249">
        <v>285</v>
      </c>
      <c r="C249">
        <v>128</v>
      </c>
      <c r="D249">
        <v>256</v>
      </c>
      <c r="E249">
        <v>2</v>
      </c>
      <c r="F249">
        <v>1</v>
      </c>
      <c r="G249">
        <v>1</v>
      </c>
      <c r="H249">
        <v>285</v>
      </c>
      <c r="I249">
        <v>94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40000</v>
      </c>
      <c r="Q249">
        <v>10000</v>
      </c>
      <c r="R249">
        <v>0</v>
      </c>
      <c r="S249">
        <v>81</v>
      </c>
      <c r="T249">
        <v>0</v>
      </c>
    </row>
    <row r="250" spans="1:20" x14ac:dyDescent="0.25">
      <c r="A250" t="s">
        <v>590</v>
      </c>
      <c r="B250">
        <v>272</v>
      </c>
      <c r="C250">
        <v>128</v>
      </c>
      <c r="D250">
        <v>256</v>
      </c>
      <c r="E250">
        <v>2</v>
      </c>
      <c r="F250">
        <v>1</v>
      </c>
      <c r="G250">
        <v>1</v>
      </c>
      <c r="H250">
        <v>272</v>
      </c>
      <c r="I250">
        <v>94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17</v>
      </c>
      <c r="P250">
        <v>35800</v>
      </c>
      <c r="Q250">
        <v>8950</v>
      </c>
      <c r="R250">
        <v>0</v>
      </c>
      <c r="S250">
        <v>83</v>
      </c>
      <c r="T250">
        <v>0</v>
      </c>
    </row>
    <row r="251" spans="1:20" x14ac:dyDescent="0.25">
      <c r="A251" t="s">
        <v>591</v>
      </c>
      <c r="B251">
        <v>235</v>
      </c>
      <c r="C251">
        <v>128</v>
      </c>
      <c r="D251">
        <v>256</v>
      </c>
      <c r="E251">
        <v>2</v>
      </c>
      <c r="F251">
        <v>1</v>
      </c>
      <c r="G251">
        <v>1</v>
      </c>
      <c r="H251">
        <v>235</v>
      </c>
      <c r="I251">
        <v>94</v>
      </c>
      <c r="J251">
        <v>0</v>
      </c>
      <c r="K251">
        <v>5</v>
      </c>
      <c r="L251">
        <v>0</v>
      </c>
      <c r="M251">
        <v>0</v>
      </c>
      <c r="N251">
        <v>0</v>
      </c>
      <c r="O251">
        <v>9</v>
      </c>
      <c r="P251">
        <v>31000</v>
      </c>
      <c r="Q251">
        <v>7750</v>
      </c>
      <c r="R251">
        <v>0</v>
      </c>
      <c r="S251">
        <v>85</v>
      </c>
      <c r="T251">
        <v>0</v>
      </c>
    </row>
    <row r="252" spans="1:20" x14ac:dyDescent="0.25">
      <c r="A252" t="s">
        <v>592</v>
      </c>
      <c r="B252">
        <v>80</v>
      </c>
      <c r="C252">
        <v>128</v>
      </c>
      <c r="D252">
        <v>256</v>
      </c>
      <c r="E252">
        <v>8</v>
      </c>
      <c r="F252">
        <v>1</v>
      </c>
      <c r="G252">
        <v>1</v>
      </c>
      <c r="H252">
        <v>80</v>
      </c>
      <c r="I252">
        <v>88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12100</v>
      </c>
      <c r="Q252">
        <v>3030</v>
      </c>
      <c r="R252">
        <v>0</v>
      </c>
      <c r="S252">
        <v>81</v>
      </c>
      <c r="T252">
        <v>0</v>
      </c>
    </row>
    <row r="253" spans="1:20" x14ac:dyDescent="0.25">
      <c r="A253" t="s">
        <v>593</v>
      </c>
      <c r="B253">
        <v>144</v>
      </c>
      <c r="C253">
        <v>512</v>
      </c>
      <c r="D253">
        <v>1024</v>
      </c>
      <c r="E253">
        <v>1</v>
      </c>
      <c r="F253">
        <v>1</v>
      </c>
      <c r="G253">
        <v>1</v>
      </c>
      <c r="H253">
        <v>144</v>
      </c>
      <c r="I253">
        <v>90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29200</v>
      </c>
      <c r="Q253">
        <v>7300</v>
      </c>
      <c r="R253">
        <v>2</v>
      </c>
      <c r="S253">
        <v>100</v>
      </c>
      <c r="T253">
        <v>0</v>
      </c>
    </row>
    <row r="254" spans="1:20" x14ac:dyDescent="0.25">
      <c r="A254" t="s">
        <v>594</v>
      </c>
      <c r="B254">
        <v>174</v>
      </c>
      <c r="C254">
        <v>512</v>
      </c>
      <c r="D254">
        <v>1024</v>
      </c>
      <c r="E254">
        <v>1</v>
      </c>
      <c r="F254">
        <v>1</v>
      </c>
      <c r="G254">
        <v>1</v>
      </c>
      <c r="H254">
        <v>174</v>
      </c>
      <c r="I254">
        <v>90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19800</v>
      </c>
      <c r="Q254">
        <v>4950</v>
      </c>
      <c r="R254">
        <v>0</v>
      </c>
      <c r="S254">
        <v>102</v>
      </c>
      <c r="T254">
        <v>0</v>
      </c>
    </row>
    <row r="255" spans="1:20" x14ac:dyDescent="0.25">
      <c r="A255" t="s">
        <v>595</v>
      </c>
      <c r="B255">
        <v>159</v>
      </c>
      <c r="C255">
        <v>512</v>
      </c>
      <c r="D255">
        <v>1024</v>
      </c>
      <c r="E255">
        <v>1</v>
      </c>
      <c r="F255">
        <v>1</v>
      </c>
      <c r="G255">
        <v>1</v>
      </c>
      <c r="H255">
        <v>159</v>
      </c>
      <c r="I255">
        <v>90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40</v>
      </c>
      <c r="P255">
        <v>16200</v>
      </c>
      <c r="Q255">
        <v>4050</v>
      </c>
      <c r="R255">
        <v>0</v>
      </c>
      <c r="S255">
        <v>101</v>
      </c>
      <c r="T255">
        <v>0</v>
      </c>
    </row>
    <row r="256" spans="1:20" x14ac:dyDescent="0.25">
      <c r="A256" t="s">
        <v>596</v>
      </c>
      <c r="B256">
        <v>180</v>
      </c>
      <c r="C256">
        <v>512</v>
      </c>
      <c r="D256">
        <v>1024</v>
      </c>
      <c r="E256">
        <v>1</v>
      </c>
      <c r="F256">
        <v>1</v>
      </c>
      <c r="G256">
        <v>1</v>
      </c>
      <c r="H256">
        <v>180</v>
      </c>
      <c r="I256">
        <v>90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27</v>
      </c>
      <c r="P256">
        <v>880</v>
      </c>
      <c r="Q256">
        <v>220</v>
      </c>
      <c r="R256">
        <v>0</v>
      </c>
      <c r="S256">
        <v>103</v>
      </c>
      <c r="T256">
        <v>0</v>
      </c>
    </row>
    <row r="257" spans="1:20" x14ac:dyDescent="0.25">
      <c r="A257" t="s">
        <v>597</v>
      </c>
      <c r="B257">
        <v>200</v>
      </c>
      <c r="C257">
        <v>512</v>
      </c>
      <c r="D257">
        <v>1024</v>
      </c>
      <c r="E257">
        <v>1</v>
      </c>
      <c r="F257">
        <v>1</v>
      </c>
      <c r="G257">
        <v>1</v>
      </c>
      <c r="H257">
        <v>200</v>
      </c>
      <c r="I257">
        <v>90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24500</v>
      </c>
      <c r="Q257">
        <v>6130</v>
      </c>
      <c r="R257">
        <v>0</v>
      </c>
      <c r="S257">
        <v>100</v>
      </c>
      <c r="T257">
        <v>0</v>
      </c>
    </row>
    <row r="258" spans="1:20" x14ac:dyDescent="0.25">
      <c r="A258" t="s">
        <v>598</v>
      </c>
      <c r="B258">
        <v>185</v>
      </c>
      <c r="C258">
        <v>512</v>
      </c>
      <c r="D258">
        <v>1024</v>
      </c>
      <c r="E258">
        <v>1</v>
      </c>
      <c r="F258">
        <v>1</v>
      </c>
      <c r="G258">
        <v>1</v>
      </c>
      <c r="H258">
        <v>185</v>
      </c>
      <c r="I258">
        <v>90</v>
      </c>
      <c r="J258">
        <v>0</v>
      </c>
      <c r="K258">
        <v>0</v>
      </c>
      <c r="L258">
        <v>3</v>
      </c>
      <c r="M258">
        <v>0</v>
      </c>
      <c r="N258">
        <v>0</v>
      </c>
      <c r="O258">
        <v>0</v>
      </c>
      <c r="P258">
        <v>21250</v>
      </c>
      <c r="Q258">
        <v>5310</v>
      </c>
      <c r="R258">
        <v>0</v>
      </c>
      <c r="S258">
        <v>101</v>
      </c>
      <c r="T258">
        <v>0</v>
      </c>
    </row>
    <row r="259" spans="1:20" x14ac:dyDescent="0.25">
      <c r="A259" t="s">
        <v>599</v>
      </c>
      <c r="B259">
        <v>0</v>
      </c>
      <c r="C259">
        <v>0</v>
      </c>
      <c r="D259">
        <v>1</v>
      </c>
      <c r="E259">
        <v>65535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 x14ac:dyDescent="0.25">
      <c r="A260" t="s">
        <v>600</v>
      </c>
      <c r="B260">
        <v>0</v>
      </c>
      <c r="C260">
        <v>0</v>
      </c>
      <c r="D260">
        <v>1</v>
      </c>
      <c r="E260">
        <v>65535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100</v>
      </c>
      <c r="T260">
        <v>0</v>
      </c>
    </row>
    <row r="261" spans="1:20" x14ac:dyDescent="0.25">
      <c r="A261" t="s">
        <v>601</v>
      </c>
      <c r="B261">
        <v>0</v>
      </c>
      <c r="C261">
        <v>0</v>
      </c>
      <c r="D261">
        <v>1</v>
      </c>
      <c r="E261">
        <v>65535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102</v>
      </c>
      <c r="T261">
        <v>0</v>
      </c>
    </row>
    <row r="262" spans="1:20" x14ac:dyDescent="0.25">
      <c r="A262" t="s">
        <v>602</v>
      </c>
      <c r="B262">
        <v>190</v>
      </c>
      <c r="C262">
        <v>512</v>
      </c>
      <c r="D262">
        <v>1024</v>
      </c>
      <c r="E262">
        <v>1</v>
      </c>
      <c r="F262">
        <v>1</v>
      </c>
      <c r="G262">
        <v>1</v>
      </c>
      <c r="H262">
        <v>190</v>
      </c>
      <c r="I262">
        <v>90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222</v>
      </c>
      <c r="P262">
        <v>23200</v>
      </c>
      <c r="Q262">
        <v>5800</v>
      </c>
      <c r="R262">
        <v>0</v>
      </c>
      <c r="S262">
        <v>102</v>
      </c>
      <c r="T262">
        <v>0</v>
      </c>
    </row>
    <row r="263" spans="1:20" x14ac:dyDescent="0.25">
      <c r="A263" t="s">
        <v>603</v>
      </c>
      <c r="B263">
        <v>220</v>
      </c>
      <c r="C263">
        <v>512</v>
      </c>
      <c r="D263">
        <v>1024</v>
      </c>
      <c r="E263">
        <v>1</v>
      </c>
      <c r="F263">
        <v>1</v>
      </c>
      <c r="G263">
        <v>1</v>
      </c>
      <c r="H263">
        <v>220</v>
      </c>
      <c r="I263">
        <v>90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232</v>
      </c>
      <c r="P263">
        <v>28700</v>
      </c>
      <c r="Q263">
        <v>7180</v>
      </c>
      <c r="R263">
        <v>0</v>
      </c>
      <c r="S263">
        <v>102</v>
      </c>
      <c r="T263">
        <v>0</v>
      </c>
    </row>
    <row r="264" spans="1:20" x14ac:dyDescent="0.25">
      <c r="A264" t="s">
        <v>604</v>
      </c>
      <c r="B264">
        <v>0</v>
      </c>
      <c r="C264">
        <v>0</v>
      </c>
      <c r="D264">
        <v>1</v>
      </c>
      <c r="E264">
        <v>65535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100</v>
      </c>
      <c r="T264">
        <v>0</v>
      </c>
    </row>
    <row r="265" spans="1:20" x14ac:dyDescent="0.25">
      <c r="A265" t="s">
        <v>605</v>
      </c>
      <c r="B265">
        <v>220</v>
      </c>
      <c r="C265">
        <v>512</v>
      </c>
      <c r="D265">
        <v>1024</v>
      </c>
      <c r="E265">
        <v>1</v>
      </c>
      <c r="F265">
        <v>1</v>
      </c>
      <c r="G265">
        <v>1</v>
      </c>
      <c r="H265">
        <v>220</v>
      </c>
      <c r="I265">
        <v>90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44</v>
      </c>
      <c r="P265">
        <v>31400</v>
      </c>
      <c r="Q265">
        <v>7850</v>
      </c>
      <c r="R265">
        <v>0</v>
      </c>
      <c r="S265">
        <v>100</v>
      </c>
      <c r="T265">
        <v>0</v>
      </c>
    </row>
    <row r="266" spans="1:20" x14ac:dyDescent="0.25">
      <c r="A266" t="s">
        <v>606</v>
      </c>
      <c r="B266">
        <v>300</v>
      </c>
      <c r="C266">
        <v>512</v>
      </c>
      <c r="D266">
        <v>1024</v>
      </c>
      <c r="E266">
        <v>1</v>
      </c>
      <c r="F266">
        <v>1</v>
      </c>
      <c r="G266">
        <v>1</v>
      </c>
      <c r="H266">
        <v>300</v>
      </c>
      <c r="I266">
        <v>90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187</v>
      </c>
      <c r="P266">
        <v>35700</v>
      </c>
      <c r="Q266">
        <v>8930</v>
      </c>
      <c r="R266">
        <v>0</v>
      </c>
      <c r="S266">
        <v>102</v>
      </c>
      <c r="T266">
        <v>0</v>
      </c>
    </row>
    <row r="267" spans="1:20" x14ac:dyDescent="0.25">
      <c r="A267" t="s">
        <v>607</v>
      </c>
      <c r="B267">
        <v>350</v>
      </c>
      <c r="C267">
        <v>512</v>
      </c>
      <c r="D267">
        <v>1024</v>
      </c>
      <c r="E267">
        <v>5</v>
      </c>
      <c r="F267">
        <v>1</v>
      </c>
      <c r="G267">
        <v>1</v>
      </c>
      <c r="H267">
        <v>350</v>
      </c>
      <c r="I267">
        <v>90</v>
      </c>
      <c r="J267">
        <v>7</v>
      </c>
      <c r="K267">
        <v>0</v>
      </c>
      <c r="L267">
        <v>0</v>
      </c>
      <c r="M267">
        <v>0</v>
      </c>
      <c r="N267">
        <v>0</v>
      </c>
      <c r="O267">
        <v>18</v>
      </c>
      <c r="P267">
        <v>57800</v>
      </c>
      <c r="Q267">
        <v>14450</v>
      </c>
      <c r="R267">
        <v>0</v>
      </c>
      <c r="S267">
        <v>105</v>
      </c>
      <c r="T267">
        <v>0</v>
      </c>
    </row>
    <row r="268" spans="1:20" x14ac:dyDescent="0.25">
      <c r="A268" t="s">
        <v>608</v>
      </c>
      <c r="B268">
        <v>450</v>
      </c>
      <c r="C268">
        <v>512</v>
      </c>
      <c r="D268">
        <v>1024</v>
      </c>
      <c r="E268">
        <v>1</v>
      </c>
      <c r="F268">
        <v>1</v>
      </c>
      <c r="G268">
        <v>1</v>
      </c>
      <c r="H268">
        <v>450</v>
      </c>
      <c r="I268">
        <v>90</v>
      </c>
      <c r="J268">
        <v>0</v>
      </c>
      <c r="K268">
        <v>0</v>
      </c>
      <c r="L268">
        <v>0</v>
      </c>
      <c r="M268">
        <v>15</v>
      </c>
      <c r="N268">
        <v>0</v>
      </c>
      <c r="O268">
        <v>250</v>
      </c>
      <c r="P268">
        <v>71200</v>
      </c>
      <c r="Q268">
        <v>17800</v>
      </c>
      <c r="R268">
        <v>0</v>
      </c>
      <c r="S268">
        <v>104</v>
      </c>
      <c r="T268">
        <v>0</v>
      </c>
    </row>
    <row r="269" spans="1:20" x14ac:dyDescent="0.25">
      <c r="A269" t="s">
        <v>609</v>
      </c>
      <c r="B269">
        <v>0</v>
      </c>
      <c r="C269">
        <v>0</v>
      </c>
      <c r="D269">
        <v>1</v>
      </c>
      <c r="E269">
        <v>65535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102</v>
      </c>
      <c r="T269">
        <v>0</v>
      </c>
    </row>
    <row r="270" spans="1:20" x14ac:dyDescent="0.25">
      <c r="A270" t="s">
        <v>610</v>
      </c>
      <c r="B270">
        <v>0</v>
      </c>
      <c r="C270">
        <v>0</v>
      </c>
      <c r="D270">
        <v>1</v>
      </c>
      <c r="E270">
        <v>65535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101</v>
      </c>
      <c r="T270">
        <v>0</v>
      </c>
    </row>
    <row r="271" spans="1:20" x14ac:dyDescent="0.25">
      <c r="A271" t="s">
        <v>611</v>
      </c>
      <c r="B271">
        <v>0</v>
      </c>
      <c r="C271">
        <v>0</v>
      </c>
      <c r="D271">
        <v>1</v>
      </c>
      <c r="E271">
        <v>65535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100</v>
      </c>
      <c r="T271">
        <v>0</v>
      </c>
    </row>
    <row r="272" spans="1:20" x14ac:dyDescent="0.25">
      <c r="A272" t="s">
        <v>612</v>
      </c>
      <c r="B272">
        <v>0</v>
      </c>
      <c r="C272">
        <v>0</v>
      </c>
      <c r="D272">
        <v>1</v>
      </c>
      <c r="E272">
        <v>65535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 x14ac:dyDescent="0.25">
      <c r="A273" t="s">
        <v>613</v>
      </c>
      <c r="B273">
        <v>235</v>
      </c>
      <c r="C273">
        <v>128</v>
      </c>
      <c r="D273">
        <v>256</v>
      </c>
      <c r="E273">
        <v>2</v>
      </c>
      <c r="F273">
        <v>1</v>
      </c>
      <c r="G273">
        <v>1</v>
      </c>
      <c r="H273">
        <v>235</v>
      </c>
      <c r="I273">
        <v>94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174</v>
      </c>
      <c r="P273">
        <v>400</v>
      </c>
      <c r="Q273">
        <v>100</v>
      </c>
      <c r="R273">
        <v>0</v>
      </c>
      <c r="S273">
        <v>85</v>
      </c>
      <c r="T273">
        <v>0</v>
      </c>
    </row>
    <row r="274" spans="1:20" x14ac:dyDescent="0.25">
      <c r="A274" t="s">
        <v>614</v>
      </c>
      <c r="B274">
        <v>0</v>
      </c>
      <c r="C274">
        <v>0</v>
      </c>
      <c r="D274">
        <v>1</v>
      </c>
      <c r="E274">
        <v>65535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 x14ac:dyDescent="0.25">
      <c r="A275" t="s">
        <v>615</v>
      </c>
      <c r="B275">
        <v>0</v>
      </c>
      <c r="C275">
        <v>0</v>
      </c>
      <c r="D275">
        <v>1</v>
      </c>
      <c r="E275">
        <v>65535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 x14ac:dyDescent="0.25">
      <c r="A276" t="s">
        <v>616</v>
      </c>
      <c r="B276">
        <v>0</v>
      </c>
      <c r="C276">
        <v>0</v>
      </c>
      <c r="D276">
        <v>1</v>
      </c>
      <c r="E276">
        <v>65535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 x14ac:dyDescent="0.25">
      <c r="A277" t="s">
        <v>617</v>
      </c>
      <c r="B277">
        <v>0</v>
      </c>
      <c r="C277">
        <v>0</v>
      </c>
      <c r="D277">
        <v>1</v>
      </c>
      <c r="E277">
        <v>65535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 x14ac:dyDescent="0.25">
      <c r="A278" t="s">
        <v>618</v>
      </c>
      <c r="B278">
        <v>0</v>
      </c>
      <c r="C278">
        <v>0</v>
      </c>
      <c r="D278">
        <v>64</v>
      </c>
      <c r="E278">
        <v>65535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100</v>
      </c>
      <c r="Q278">
        <v>30</v>
      </c>
      <c r="R278">
        <v>0</v>
      </c>
      <c r="S278">
        <v>0</v>
      </c>
      <c r="T278">
        <v>0</v>
      </c>
    </row>
    <row r="279" spans="1:20" x14ac:dyDescent="0.25">
      <c r="A279" t="s">
        <v>619</v>
      </c>
      <c r="B279">
        <v>0</v>
      </c>
      <c r="C279">
        <v>0</v>
      </c>
      <c r="D279">
        <v>1</v>
      </c>
      <c r="E279">
        <v>65535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100</v>
      </c>
      <c r="Q279">
        <v>30</v>
      </c>
      <c r="R279">
        <v>0</v>
      </c>
      <c r="S279">
        <v>0</v>
      </c>
      <c r="T279">
        <v>0</v>
      </c>
    </row>
    <row r="280" spans="1:20" x14ac:dyDescent="0.25">
      <c r="A280" t="s">
        <v>620</v>
      </c>
      <c r="B280">
        <v>0</v>
      </c>
      <c r="C280">
        <v>0</v>
      </c>
      <c r="D280">
        <v>1</v>
      </c>
      <c r="E280">
        <v>65535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100</v>
      </c>
      <c r="Q280">
        <v>30</v>
      </c>
      <c r="R280">
        <v>0</v>
      </c>
      <c r="S280">
        <v>0</v>
      </c>
      <c r="T280">
        <v>0</v>
      </c>
    </row>
    <row r="281" spans="1:20" x14ac:dyDescent="0.25">
      <c r="A281" t="s">
        <v>621</v>
      </c>
      <c r="B281">
        <v>0</v>
      </c>
      <c r="C281">
        <v>0</v>
      </c>
      <c r="D281">
        <v>1</v>
      </c>
      <c r="E281">
        <v>65535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100</v>
      </c>
      <c r="Q281">
        <v>30</v>
      </c>
      <c r="R281">
        <v>0</v>
      </c>
      <c r="S281">
        <v>0</v>
      </c>
      <c r="T281">
        <v>0</v>
      </c>
    </row>
    <row r="282" spans="1:20" x14ac:dyDescent="0.25">
      <c r="A282" t="s">
        <v>313</v>
      </c>
      <c r="B282">
        <v>108</v>
      </c>
      <c r="C282">
        <v>2</v>
      </c>
      <c r="D282">
        <v>2</v>
      </c>
      <c r="E282">
        <v>0</v>
      </c>
      <c r="F282">
        <v>1</v>
      </c>
      <c r="G282">
        <v>1</v>
      </c>
      <c r="H282">
        <v>108</v>
      </c>
      <c r="I282">
        <v>95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400</v>
      </c>
      <c r="Q282">
        <v>100</v>
      </c>
      <c r="R282">
        <v>2</v>
      </c>
      <c r="S282">
        <v>10</v>
      </c>
      <c r="T282">
        <v>0</v>
      </c>
    </row>
    <row r="283" spans="1:20" x14ac:dyDescent="0.25">
      <c r="A283" t="s">
        <v>314</v>
      </c>
      <c r="B283">
        <v>101</v>
      </c>
      <c r="C283">
        <v>4</v>
      </c>
      <c r="D283">
        <v>4</v>
      </c>
      <c r="E283">
        <v>2</v>
      </c>
      <c r="F283">
        <v>1</v>
      </c>
      <c r="G283">
        <v>1</v>
      </c>
      <c r="H283">
        <v>101</v>
      </c>
      <c r="I283">
        <v>98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400</v>
      </c>
      <c r="Q283">
        <v>100</v>
      </c>
      <c r="R283">
        <v>2</v>
      </c>
      <c r="S283">
        <v>20</v>
      </c>
      <c r="T283">
        <v>0</v>
      </c>
    </row>
    <row r="284" spans="1:20" x14ac:dyDescent="0.25">
      <c r="A284" t="s">
        <v>315</v>
      </c>
      <c r="B284">
        <v>111</v>
      </c>
      <c r="C284">
        <v>8</v>
      </c>
      <c r="D284">
        <v>8</v>
      </c>
      <c r="E284">
        <v>0</v>
      </c>
      <c r="F284">
        <v>1</v>
      </c>
      <c r="G284">
        <v>1</v>
      </c>
      <c r="H284">
        <v>111</v>
      </c>
      <c r="I284">
        <v>92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400</v>
      </c>
      <c r="Q284">
        <v>100</v>
      </c>
      <c r="R284">
        <v>2</v>
      </c>
      <c r="S284">
        <v>30</v>
      </c>
      <c r="T284">
        <v>0</v>
      </c>
    </row>
    <row r="285" spans="1:20" x14ac:dyDescent="0.25">
      <c r="A285" t="s">
        <v>316</v>
      </c>
      <c r="B285">
        <v>105</v>
      </c>
      <c r="C285">
        <v>16</v>
      </c>
      <c r="D285">
        <v>16</v>
      </c>
      <c r="E285">
        <v>1</v>
      </c>
      <c r="F285">
        <v>1</v>
      </c>
      <c r="G285">
        <v>1</v>
      </c>
      <c r="H285">
        <v>105</v>
      </c>
      <c r="I285">
        <v>97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400</v>
      </c>
      <c r="Q285">
        <v>100</v>
      </c>
      <c r="R285">
        <v>2</v>
      </c>
      <c r="S285">
        <v>40</v>
      </c>
      <c r="T285">
        <v>0</v>
      </c>
    </row>
    <row r="286" spans="1:20" x14ac:dyDescent="0.25">
      <c r="A286" t="s">
        <v>317</v>
      </c>
      <c r="B286">
        <v>0</v>
      </c>
      <c r="C286">
        <v>0</v>
      </c>
      <c r="D286">
        <v>1</v>
      </c>
      <c r="E286">
        <v>65535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51</v>
      </c>
      <c r="T286">
        <v>0</v>
      </c>
    </row>
    <row r="287" spans="1:20" x14ac:dyDescent="0.25">
      <c r="A287" t="s">
        <v>318</v>
      </c>
      <c r="B287">
        <v>0</v>
      </c>
      <c r="C287">
        <v>0</v>
      </c>
      <c r="D287">
        <v>1</v>
      </c>
      <c r="E287">
        <v>65535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 x14ac:dyDescent="0.25">
      <c r="A288" t="s">
        <v>319</v>
      </c>
      <c r="B288">
        <v>0</v>
      </c>
      <c r="C288">
        <v>64</v>
      </c>
      <c r="D288">
        <v>128</v>
      </c>
      <c r="E288">
        <v>2</v>
      </c>
      <c r="F288">
        <v>1</v>
      </c>
      <c r="G288">
        <v>1</v>
      </c>
      <c r="H288">
        <v>100</v>
      </c>
      <c r="I288">
        <v>99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400</v>
      </c>
      <c r="Q288">
        <v>100</v>
      </c>
      <c r="R288">
        <v>2</v>
      </c>
      <c r="S288">
        <v>327</v>
      </c>
      <c r="T288">
        <v>1</v>
      </c>
    </row>
    <row r="289" spans="1:20" x14ac:dyDescent="0.25">
      <c r="A289" t="s">
        <v>320</v>
      </c>
      <c r="B289">
        <v>0</v>
      </c>
      <c r="C289">
        <v>0</v>
      </c>
      <c r="D289">
        <v>1</v>
      </c>
      <c r="E289">
        <v>65535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81</v>
      </c>
      <c r="T289">
        <v>0</v>
      </c>
    </row>
    <row r="290" spans="1:20" x14ac:dyDescent="0.25">
      <c r="A290" t="s">
        <v>321</v>
      </c>
      <c r="B290">
        <v>0</v>
      </c>
      <c r="C290">
        <v>0</v>
      </c>
      <c r="D290">
        <v>1</v>
      </c>
      <c r="E290">
        <v>65535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91</v>
      </c>
      <c r="T290">
        <v>0</v>
      </c>
    </row>
    <row r="291" spans="1:20" x14ac:dyDescent="0.25">
      <c r="A291" t="s">
        <v>322</v>
      </c>
      <c r="B291">
        <v>0</v>
      </c>
      <c r="C291">
        <v>0</v>
      </c>
      <c r="D291">
        <v>1</v>
      </c>
      <c r="E291">
        <v>65535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100</v>
      </c>
      <c r="T291">
        <v>0</v>
      </c>
    </row>
    <row r="292" spans="1:20" x14ac:dyDescent="0.25">
      <c r="A292" t="s">
        <v>622</v>
      </c>
      <c r="B292">
        <v>300</v>
      </c>
      <c r="C292">
        <v>2</v>
      </c>
      <c r="D292">
        <v>2</v>
      </c>
      <c r="E292">
        <v>9</v>
      </c>
      <c r="F292">
        <v>1</v>
      </c>
      <c r="G292">
        <v>1</v>
      </c>
      <c r="H292">
        <v>300</v>
      </c>
      <c r="I292">
        <v>95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194</v>
      </c>
      <c r="P292">
        <v>40000</v>
      </c>
      <c r="Q292">
        <v>10000</v>
      </c>
      <c r="R292">
        <v>0</v>
      </c>
      <c r="S292">
        <v>15</v>
      </c>
      <c r="T292">
        <v>0</v>
      </c>
    </row>
    <row r="293" spans="1:20" x14ac:dyDescent="0.25">
      <c r="A293" t="s">
        <v>623</v>
      </c>
      <c r="B293">
        <v>100</v>
      </c>
      <c r="C293">
        <v>2</v>
      </c>
      <c r="D293">
        <v>2</v>
      </c>
      <c r="E293">
        <v>0</v>
      </c>
      <c r="F293">
        <v>1</v>
      </c>
      <c r="G293">
        <v>1</v>
      </c>
      <c r="H293">
        <v>100</v>
      </c>
      <c r="I293">
        <v>99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33</v>
      </c>
      <c r="P293">
        <v>400</v>
      </c>
      <c r="Q293">
        <v>100</v>
      </c>
      <c r="R293">
        <v>0</v>
      </c>
      <c r="S293">
        <v>15</v>
      </c>
      <c r="T293">
        <v>0</v>
      </c>
    </row>
    <row r="294" spans="1:20" x14ac:dyDescent="0.25">
      <c r="A294" t="s">
        <v>624</v>
      </c>
      <c r="B294">
        <v>177</v>
      </c>
      <c r="C294">
        <v>2</v>
      </c>
      <c r="D294">
        <v>2</v>
      </c>
      <c r="E294">
        <v>0</v>
      </c>
      <c r="F294">
        <v>1</v>
      </c>
      <c r="G294">
        <v>1</v>
      </c>
      <c r="H294">
        <v>177</v>
      </c>
      <c r="I294">
        <v>95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53</v>
      </c>
      <c r="P294">
        <v>21300</v>
      </c>
      <c r="Q294">
        <v>5330</v>
      </c>
      <c r="R294">
        <v>0</v>
      </c>
      <c r="S294">
        <v>15</v>
      </c>
      <c r="T294">
        <v>0</v>
      </c>
    </row>
    <row r="295" spans="1:20" x14ac:dyDescent="0.25">
      <c r="A295" t="s">
        <v>625</v>
      </c>
      <c r="B295">
        <v>230</v>
      </c>
      <c r="C295">
        <v>2</v>
      </c>
      <c r="D295">
        <v>2</v>
      </c>
      <c r="E295">
        <v>0</v>
      </c>
      <c r="F295">
        <v>1</v>
      </c>
      <c r="G295">
        <v>1</v>
      </c>
      <c r="H295">
        <v>230</v>
      </c>
      <c r="I295">
        <v>88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38</v>
      </c>
      <c r="P295">
        <v>29000</v>
      </c>
      <c r="Q295">
        <v>7250</v>
      </c>
      <c r="R295">
        <v>0</v>
      </c>
      <c r="S295">
        <v>13</v>
      </c>
      <c r="T295">
        <v>0</v>
      </c>
    </row>
    <row r="296" spans="1:20" x14ac:dyDescent="0.25">
      <c r="A296" t="s">
        <v>626</v>
      </c>
      <c r="B296">
        <v>200</v>
      </c>
      <c r="C296">
        <v>2</v>
      </c>
      <c r="D296">
        <v>2</v>
      </c>
      <c r="E296">
        <v>8</v>
      </c>
      <c r="F296">
        <v>1</v>
      </c>
      <c r="G296">
        <v>1</v>
      </c>
      <c r="H296">
        <v>200</v>
      </c>
      <c r="I296">
        <v>90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26800</v>
      </c>
      <c r="Q296">
        <v>6700</v>
      </c>
      <c r="R296">
        <v>0</v>
      </c>
      <c r="S296">
        <v>15</v>
      </c>
      <c r="T296">
        <v>0</v>
      </c>
    </row>
    <row r="297" spans="1:20" x14ac:dyDescent="0.25">
      <c r="A297" t="s">
        <v>1065</v>
      </c>
      <c r="B297">
        <v>0</v>
      </c>
      <c r="C297">
        <v>0</v>
      </c>
      <c r="D297">
        <v>1</v>
      </c>
      <c r="E297">
        <v>65535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 x14ac:dyDescent="0.25">
      <c r="A298" t="s">
        <v>1066</v>
      </c>
      <c r="B298">
        <v>0</v>
      </c>
      <c r="C298">
        <v>0</v>
      </c>
      <c r="D298">
        <v>1</v>
      </c>
      <c r="E298">
        <v>65535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 x14ac:dyDescent="0.25">
      <c r="A299" t="s">
        <v>1067</v>
      </c>
      <c r="B299">
        <v>0</v>
      </c>
      <c r="C299">
        <v>0</v>
      </c>
      <c r="D299">
        <v>1</v>
      </c>
      <c r="E299">
        <v>65535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 x14ac:dyDescent="0.25">
      <c r="A300" t="s">
        <v>1068</v>
      </c>
      <c r="B300">
        <v>0</v>
      </c>
      <c r="C300">
        <v>0</v>
      </c>
      <c r="D300">
        <v>1</v>
      </c>
      <c r="E300">
        <v>65535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 x14ac:dyDescent="0.25">
      <c r="A301" t="s">
        <v>1069</v>
      </c>
      <c r="B301">
        <v>0</v>
      </c>
      <c r="C301">
        <v>0</v>
      </c>
      <c r="D301">
        <v>1</v>
      </c>
      <c r="E301">
        <v>65535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 x14ac:dyDescent="0.25">
      <c r="A302" t="s">
        <v>1070</v>
      </c>
      <c r="B302">
        <v>0</v>
      </c>
      <c r="C302">
        <v>0</v>
      </c>
      <c r="D302">
        <v>1</v>
      </c>
      <c r="E302">
        <v>65535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 x14ac:dyDescent="0.25">
      <c r="A303" t="s">
        <v>1071</v>
      </c>
      <c r="B303">
        <v>0</v>
      </c>
      <c r="C303">
        <v>0</v>
      </c>
      <c r="D303">
        <v>1</v>
      </c>
      <c r="E303">
        <v>65535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 x14ac:dyDescent="0.25">
      <c r="A304" t="s">
        <v>1072</v>
      </c>
      <c r="B304">
        <v>0</v>
      </c>
      <c r="C304">
        <v>0</v>
      </c>
      <c r="D304">
        <v>1</v>
      </c>
      <c r="E304">
        <v>65535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 x14ac:dyDescent="0.25">
      <c r="A305" t="s">
        <v>1073</v>
      </c>
      <c r="B305">
        <v>0</v>
      </c>
      <c r="C305">
        <v>0</v>
      </c>
      <c r="D305">
        <v>1</v>
      </c>
      <c r="E305">
        <v>65535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 x14ac:dyDescent="0.25">
      <c r="A306" t="s">
        <v>1074</v>
      </c>
      <c r="B306">
        <v>0</v>
      </c>
      <c r="C306">
        <v>0</v>
      </c>
      <c r="D306">
        <v>1</v>
      </c>
      <c r="E306">
        <v>65535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 x14ac:dyDescent="0.25">
      <c r="A307" t="s">
        <v>1075</v>
      </c>
      <c r="B307">
        <v>0</v>
      </c>
      <c r="C307">
        <v>0</v>
      </c>
      <c r="D307">
        <v>1</v>
      </c>
      <c r="E307">
        <v>65535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 x14ac:dyDescent="0.25">
      <c r="A308" t="s">
        <v>1076</v>
      </c>
      <c r="B308">
        <v>0</v>
      </c>
      <c r="C308">
        <v>0</v>
      </c>
      <c r="D308">
        <v>1</v>
      </c>
      <c r="E308">
        <v>65535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 x14ac:dyDescent="0.25">
      <c r="A309" t="s">
        <v>1077</v>
      </c>
      <c r="B309">
        <v>0</v>
      </c>
      <c r="C309">
        <v>0</v>
      </c>
      <c r="D309">
        <v>1</v>
      </c>
      <c r="E309">
        <v>65535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 x14ac:dyDescent="0.25">
      <c r="A310" t="s">
        <v>1078</v>
      </c>
      <c r="B310">
        <v>0</v>
      </c>
      <c r="C310">
        <v>0</v>
      </c>
      <c r="D310">
        <v>1</v>
      </c>
      <c r="E310">
        <v>65535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 x14ac:dyDescent="0.25">
      <c r="A311" t="s">
        <v>1079</v>
      </c>
      <c r="B311">
        <v>0</v>
      </c>
      <c r="C311">
        <v>0</v>
      </c>
      <c r="D311">
        <v>1</v>
      </c>
      <c r="E311">
        <v>65535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 x14ac:dyDescent="0.25">
      <c r="A312" t="s">
        <v>1080</v>
      </c>
      <c r="B312">
        <v>0</v>
      </c>
      <c r="C312">
        <v>0</v>
      </c>
      <c r="D312">
        <v>1</v>
      </c>
      <c r="E312">
        <v>65535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 x14ac:dyDescent="0.25">
      <c r="A313" t="s">
        <v>1081</v>
      </c>
      <c r="B313">
        <v>0</v>
      </c>
      <c r="C313">
        <v>0</v>
      </c>
      <c r="D313">
        <v>1</v>
      </c>
      <c r="E313">
        <v>65535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 x14ac:dyDescent="0.25">
      <c r="A314" t="s">
        <v>1082</v>
      </c>
      <c r="B314">
        <v>0</v>
      </c>
      <c r="C314">
        <v>0</v>
      </c>
      <c r="D314">
        <v>1</v>
      </c>
      <c r="E314">
        <v>65535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 x14ac:dyDescent="0.25">
      <c r="A315" t="s">
        <v>1083</v>
      </c>
      <c r="B315">
        <v>0</v>
      </c>
      <c r="C315">
        <v>0</v>
      </c>
      <c r="D315">
        <v>1</v>
      </c>
      <c r="E315">
        <v>65535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 x14ac:dyDescent="0.25">
      <c r="A316" t="s">
        <v>1084</v>
      </c>
      <c r="B316">
        <v>0</v>
      </c>
      <c r="C316">
        <v>0</v>
      </c>
      <c r="D316">
        <v>1</v>
      </c>
      <c r="E316">
        <v>65535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 x14ac:dyDescent="0.25">
      <c r="A317" t="s">
        <v>858</v>
      </c>
      <c r="B317">
        <v>0</v>
      </c>
      <c r="C317">
        <v>0</v>
      </c>
      <c r="D317">
        <v>1</v>
      </c>
      <c r="E317">
        <v>65535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 x14ac:dyDescent="0.25">
      <c r="A318" t="s">
        <v>859</v>
      </c>
      <c r="B318">
        <v>0</v>
      </c>
      <c r="C318">
        <v>0</v>
      </c>
      <c r="D318">
        <v>1</v>
      </c>
      <c r="E318">
        <v>65535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 x14ac:dyDescent="0.25">
      <c r="A319" t="s">
        <v>860</v>
      </c>
      <c r="B319">
        <v>0</v>
      </c>
      <c r="C319">
        <v>0</v>
      </c>
      <c r="D319">
        <v>1</v>
      </c>
      <c r="E319">
        <v>65535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 x14ac:dyDescent="0.25">
      <c r="A320" t="s">
        <v>861</v>
      </c>
      <c r="B320">
        <v>0</v>
      </c>
      <c r="C320">
        <v>0</v>
      </c>
      <c r="D320">
        <v>1</v>
      </c>
      <c r="E320">
        <v>65535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 x14ac:dyDescent="0.25">
      <c r="A321" t="s">
        <v>862</v>
      </c>
      <c r="B321">
        <v>0</v>
      </c>
      <c r="C321">
        <v>0</v>
      </c>
      <c r="D321">
        <v>1</v>
      </c>
      <c r="E321">
        <v>65535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 x14ac:dyDescent="0.25">
      <c r="A322" t="s">
        <v>863</v>
      </c>
      <c r="B322">
        <v>0</v>
      </c>
      <c r="C322">
        <v>0</v>
      </c>
      <c r="D322">
        <v>1</v>
      </c>
      <c r="E322">
        <v>65535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 x14ac:dyDescent="0.25">
      <c r="A323" t="s">
        <v>864</v>
      </c>
      <c r="B323">
        <v>0</v>
      </c>
      <c r="C323">
        <v>0</v>
      </c>
      <c r="D323">
        <v>1</v>
      </c>
      <c r="E323">
        <v>65535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 x14ac:dyDescent="0.25">
      <c r="A324" t="s">
        <v>865</v>
      </c>
      <c r="B324">
        <v>0</v>
      </c>
      <c r="C324">
        <v>0</v>
      </c>
      <c r="D324">
        <v>1</v>
      </c>
      <c r="E324">
        <v>65535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 x14ac:dyDescent="0.25">
      <c r="A325" t="s">
        <v>866</v>
      </c>
      <c r="B325">
        <v>0</v>
      </c>
      <c r="C325">
        <v>0</v>
      </c>
      <c r="D325">
        <v>1</v>
      </c>
      <c r="E325">
        <v>65535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 x14ac:dyDescent="0.25">
      <c r="A326" t="s">
        <v>867</v>
      </c>
      <c r="B326">
        <v>0</v>
      </c>
      <c r="C326">
        <v>0</v>
      </c>
      <c r="D326">
        <v>1</v>
      </c>
      <c r="E326">
        <v>65535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 x14ac:dyDescent="0.25">
      <c r="A327" t="s">
        <v>868</v>
      </c>
      <c r="B327">
        <v>0</v>
      </c>
      <c r="C327">
        <v>0</v>
      </c>
      <c r="D327">
        <v>1</v>
      </c>
      <c r="E327">
        <v>65535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 x14ac:dyDescent="0.25">
      <c r="A328" t="s">
        <v>869</v>
      </c>
      <c r="B328">
        <v>0</v>
      </c>
      <c r="C328">
        <v>0</v>
      </c>
      <c r="D328">
        <v>1</v>
      </c>
      <c r="E328">
        <v>65535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 x14ac:dyDescent="0.25">
      <c r="A329" t="s">
        <v>870</v>
      </c>
      <c r="B329">
        <v>0</v>
      </c>
      <c r="C329">
        <v>0</v>
      </c>
      <c r="D329">
        <v>1</v>
      </c>
      <c r="E329">
        <v>65535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 x14ac:dyDescent="0.25">
      <c r="A330" t="s">
        <v>871</v>
      </c>
      <c r="B330">
        <v>0</v>
      </c>
      <c r="C330">
        <v>0</v>
      </c>
      <c r="D330">
        <v>1</v>
      </c>
      <c r="E330">
        <v>65535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 x14ac:dyDescent="0.25">
      <c r="A331" t="s">
        <v>872</v>
      </c>
      <c r="B331">
        <v>0</v>
      </c>
      <c r="C331">
        <v>0</v>
      </c>
      <c r="D331">
        <v>1</v>
      </c>
      <c r="E331">
        <v>65535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 x14ac:dyDescent="0.25">
      <c r="A332" t="s">
        <v>873</v>
      </c>
      <c r="B332">
        <v>0</v>
      </c>
      <c r="C332">
        <v>0</v>
      </c>
      <c r="D332">
        <v>1</v>
      </c>
      <c r="E332">
        <v>65535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 x14ac:dyDescent="0.25">
      <c r="A333" t="s">
        <v>874</v>
      </c>
      <c r="B333">
        <v>0</v>
      </c>
      <c r="C333">
        <v>0</v>
      </c>
      <c r="D333">
        <v>1</v>
      </c>
      <c r="E333">
        <v>65535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 x14ac:dyDescent="0.25">
      <c r="A334" t="s">
        <v>875</v>
      </c>
      <c r="B334">
        <v>0</v>
      </c>
      <c r="C334">
        <v>0</v>
      </c>
      <c r="D334">
        <v>1</v>
      </c>
      <c r="E334">
        <v>65535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 x14ac:dyDescent="0.25">
      <c r="A335" t="s">
        <v>876</v>
      </c>
      <c r="B335">
        <v>0</v>
      </c>
      <c r="C335">
        <v>0</v>
      </c>
      <c r="D335">
        <v>1</v>
      </c>
      <c r="E335">
        <v>65535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 x14ac:dyDescent="0.25">
      <c r="A336" t="s">
        <v>877</v>
      </c>
      <c r="B336">
        <v>0</v>
      </c>
      <c r="C336">
        <v>0</v>
      </c>
      <c r="D336">
        <v>1</v>
      </c>
      <c r="E336">
        <v>65535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 x14ac:dyDescent="0.25">
      <c r="A337" t="s">
        <v>878</v>
      </c>
      <c r="B337">
        <v>0</v>
      </c>
      <c r="C337">
        <v>0</v>
      </c>
      <c r="D337">
        <v>1</v>
      </c>
      <c r="E337">
        <v>65535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 x14ac:dyDescent="0.25">
      <c r="A338" t="s">
        <v>879</v>
      </c>
      <c r="B338">
        <v>0</v>
      </c>
      <c r="C338">
        <v>0</v>
      </c>
      <c r="D338">
        <v>1</v>
      </c>
      <c r="E338">
        <v>65535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 x14ac:dyDescent="0.25">
      <c r="A339" t="s">
        <v>880</v>
      </c>
      <c r="B339">
        <v>0</v>
      </c>
      <c r="C339">
        <v>0</v>
      </c>
      <c r="D339">
        <v>1</v>
      </c>
      <c r="E339">
        <v>65535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 x14ac:dyDescent="0.25">
      <c r="A340" t="s">
        <v>881</v>
      </c>
      <c r="B340">
        <v>0</v>
      </c>
      <c r="C340">
        <v>0</v>
      </c>
      <c r="D340">
        <v>1</v>
      </c>
      <c r="E340">
        <v>65535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 x14ac:dyDescent="0.25">
      <c r="A341" t="s">
        <v>882</v>
      </c>
      <c r="B341">
        <v>0</v>
      </c>
      <c r="C341">
        <v>0</v>
      </c>
      <c r="D341">
        <v>1</v>
      </c>
      <c r="E341">
        <v>65535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 x14ac:dyDescent="0.25">
      <c r="A342" t="s">
        <v>883</v>
      </c>
      <c r="B342">
        <v>0</v>
      </c>
      <c r="C342">
        <v>0</v>
      </c>
      <c r="D342">
        <v>1</v>
      </c>
      <c r="E342">
        <v>65535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 x14ac:dyDescent="0.25">
      <c r="A343" t="s">
        <v>884</v>
      </c>
      <c r="B343">
        <v>0</v>
      </c>
      <c r="C343">
        <v>0</v>
      </c>
      <c r="D343">
        <v>1</v>
      </c>
      <c r="E343">
        <v>65535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 x14ac:dyDescent="0.25">
      <c r="A344" t="s">
        <v>885</v>
      </c>
      <c r="B344">
        <v>0</v>
      </c>
      <c r="C344">
        <v>0</v>
      </c>
      <c r="D344">
        <v>1</v>
      </c>
      <c r="E344">
        <v>65535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 x14ac:dyDescent="0.25">
      <c r="A345" t="s">
        <v>886</v>
      </c>
      <c r="B345">
        <v>0</v>
      </c>
      <c r="C345">
        <v>0</v>
      </c>
      <c r="D345">
        <v>1</v>
      </c>
      <c r="E345">
        <v>65535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 x14ac:dyDescent="0.25">
      <c r="A346" t="s">
        <v>887</v>
      </c>
      <c r="B346">
        <v>0</v>
      </c>
      <c r="C346">
        <v>0</v>
      </c>
      <c r="D346">
        <v>1</v>
      </c>
      <c r="E346">
        <v>65535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 x14ac:dyDescent="0.25">
      <c r="A347" t="s">
        <v>888</v>
      </c>
      <c r="B347">
        <v>0</v>
      </c>
      <c r="C347">
        <v>0</v>
      </c>
      <c r="D347">
        <v>1</v>
      </c>
      <c r="E347">
        <v>65535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 x14ac:dyDescent="0.25">
      <c r="A348" t="s">
        <v>889</v>
      </c>
      <c r="B348">
        <v>0</v>
      </c>
      <c r="C348">
        <v>0</v>
      </c>
      <c r="D348">
        <v>1</v>
      </c>
      <c r="E348">
        <v>65535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 x14ac:dyDescent="0.25">
      <c r="A349" t="s">
        <v>890</v>
      </c>
      <c r="B349">
        <v>0</v>
      </c>
      <c r="C349">
        <v>0</v>
      </c>
      <c r="D349">
        <v>1</v>
      </c>
      <c r="E349">
        <v>65535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 x14ac:dyDescent="0.25">
      <c r="A350" t="s">
        <v>891</v>
      </c>
      <c r="B350">
        <v>0</v>
      </c>
      <c r="C350">
        <v>0</v>
      </c>
      <c r="D350">
        <v>1</v>
      </c>
      <c r="E350">
        <v>65535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 x14ac:dyDescent="0.25">
      <c r="A351" t="s">
        <v>892</v>
      </c>
      <c r="B351">
        <v>0</v>
      </c>
      <c r="C351">
        <v>0</v>
      </c>
      <c r="D351">
        <v>1</v>
      </c>
      <c r="E351">
        <v>65535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 x14ac:dyDescent="0.25">
      <c r="A352" t="s">
        <v>893</v>
      </c>
      <c r="B352">
        <v>0</v>
      </c>
      <c r="C352">
        <v>0</v>
      </c>
      <c r="D352">
        <v>1</v>
      </c>
      <c r="E352">
        <v>65535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 x14ac:dyDescent="0.25">
      <c r="A353" t="s">
        <v>894</v>
      </c>
      <c r="B353">
        <v>0</v>
      </c>
      <c r="C353">
        <v>0</v>
      </c>
      <c r="D353">
        <v>1</v>
      </c>
      <c r="E353">
        <v>65535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 x14ac:dyDescent="0.25">
      <c r="A354" t="s">
        <v>895</v>
      </c>
      <c r="B354">
        <v>0</v>
      </c>
      <c r="C354">
        <v>0</v>
      </c>
      <c r="D354">
        <v>1</v>
      </c>
      <c r="E354">
        <v>65535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 x14ac:dyDescent="0.25">
      <c r="A355" t="s">
        <v>896</v>
      </c>
      <c r="B355">
        <v>0</v>
      </c>
      <c r="C355">
        <v>0</v>
      </c>
      <c r="D355">
        <v>1</v>
      </c>
      <c r="E355">
        <v>65535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 x14ac:dyDescent="0.25">
      <c r="A356" t="s">
        <v>897</v>
      </c>
      <c r="B356">
        <v>0</v>
      </c>
      <c r="C356">
        <v>0</v>
      </c>
      <c r="D356">
        <v>1</v>
      </c>
      <c r="E356">
        <v>65535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 x14ac:dyDescent="0.25">
      <c r="A357" t="s">
        <v>898</v>
      </c>
      <c r="B357">
        <v>0</v>
      </c>
      <c r="C357">
        <v>0</v>
      </c>
      <c r="D357">
        <v>1</v>
      </c>
      <c r="E357">
        <v>65535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 x14ac:dyDescent="0.25">
      <c r="A358" t="s">
        <v>899</v>
      </c>
      <c r="B358">
        <v>0</v>
      </c>
      <c r="C358">
        <v>0</v>
      </c>
      <c r="D358">
        <v>1</v>
      </c>
      <c r="E358">
        <v>65535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 x14ac:dyDescent="0.25">
      <c r="A359" t="s">
        <v>900</v>
      </c>
      <c r="B359">
        <v>0</v>
      </c>
      <c r="C359">
        <v>0</v>
      </c>
      <c r="D359">
        <v>1</v>
      </c>
      <c r="E359">
        <v>65535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 x14ac:dyDescent="0.25">
      <c r="A360" t="s">
        <v>901</v>
      </c>
      <c r="B360">
        <v>0</v>
      </c>
      <c r="C360">
        <v>0</v>
      </c>
      <c r="D360">
        <v>1</v>
      </c>
      <c r="E360">
        <v>65535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 x14ac:dyDescent="0.25">
      <c r="A361" t="s">
        <v>902</v>
      </c>
      <c r="B361">
        <v>0</v>
      </c>
      <c r="C361">
        <v>0</v>
      </c>
      <c r="D361">
        <v>1</v>
      </c>
      <c r="E361">
        <v>65535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 x14ac:dyDescent="0.25">
      <c r="A362" t="s">
        <v>903</v>
      </c>
      <c r="B362">
        <v>0</v>
      </c>
      <c r="C362">
        <v>0</v>
      </c>
      <c r="D362">
        <v>1</v>
      </c>
      <c r="E362">
        <v>65535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 x14ac:dyDescent="0.25">
      <c r="A363" t="s">
        <v>904</v>
      </c>
      <c r="B363">
        <v>0</v>
      </c>
      <c r="C363">
        <v>0</v>
      </c>
      <c r="D363">
        <v>1</v>
      </c>
      <c r="E363">
        <v>65535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 x14ac:dyDescent="0.25">
      <c r="A364" t="s">
        <v>905</v>
      </c>
      <c r="B364">
        <v>0</v>
      </c>
      <c r="C364">
        <v>0</v>
      </c>
      <c r="D364">
        <v>1</v>
      </c>
      <c r="E364">
        <v>65535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 x14ac:dyDescent="0.25">
      <c r="A365" t="s">
        <v>906</v>
      </c>
      <c r="B365">
        <v>0</v>
      </c>
      <c r="C365">
        <v>0</v>
      </c>
      <c r="D365">
        <v>1</v>
      </c>
      <c r="E365">
        <v>65535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 x14ac:dyDescent="0.25">
      <c r="A366" t="s">
        <v>907</v>
      </c>
      <c r="B366">
        <v>0</v>
      </c>
      <c r="C366">
        <v>0</v>
      </c>
      <c r="D366">
        <v>1</v>
      </c>
      <c r="E366">
        <v>65535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 x14ac:dyDescent="0.25">
      <c r="A367" t="s">
        <v>908</v>
      </c>
      <c r="B367">
        <v>0</v>
      </c>
      <c r="C367">
        <v>0</v>
      </c>
      <c r="D367">
        <v>1</v>
      </c>
      <c r="E367">
        <v>65535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 x14ac:dyDescent="0.25">
      <c r="A368" t="s">
        <v>909</v>
      </c>
      <c r="B368">
        <v>0</v>
      </c>
      <c r="C368">
        <v>0</v>
      </c>
      <c r="D368">
        <v>1</v>
      </c>
      <c r="E368">
        <v>65535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 x14ac:dyDescent="0.25">
      <c r="A369" t="s">
        <v>910</v>
      </c>
      <c r="B369">
        <v>0</v>
      </c>
      <c r="C369">
        <v>0</v>
      </c>
      <c r="D369">
        <v>1</v>
      </c>
      <c r="E369">
        <v>65535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 x14ac:dyDescent="0.25">
      <c r="A370" t="s">
        <v>911</v>
      </c>
      <c r="B370">
        <v>0</v>
      </c>
      <c r="C370">
        <v>0</v>
      </c>
      <c r="D370">
        <v>1</v>
      </c>
      <c r="E370">
        <v>65535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 x14ac:dyDescent="0.25">
      <c r="A371" t="s">
        <v>912</v>
      </c>
      <c r="B371">
        <v>0</v>
      </c>
      <c r="C371">
        <v>0</v>
      </c>
      <c r="D371">
        <v>1</v>
      </c>
      <c r="E371">
        <v>65535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 x14ac:dyDescent="0.25">
      <c r="A372" t="s">
        <v>913</v>
      </c>
      <c r="B372">
        <v>0</v>
      </c>
      <c r="C372">
        <v>0</v>
      </c>
      <c r="D372">
        <v>1</v>
      </c>
      <c r="E372">
        <v>65535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 x14ac:dyDescent="0.25">
      <c r="A373" t="s">
        <v>914</v>
      </c>
      <c r="B373">
        <v>0</v>
      </c>
      <c r="C373">
        <v>0</v>
      </c>
      <c r="D373">
        <v>1</v>
      </c>
      <c r="E373">
        <v>65535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 x14ac:dyDescent="0.25">
      <c r="A374" t="s">
        <v>915</v>
      </c>
      <c r="B374">
        <v>0</v>
      </c>
      <c r="C374">
        <v>0</v>
      </c>
      <c r="D374">
        <v>1</v>
      </c>
      <c r="E374">
        <v>65535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 x14ac:dyDescent="0.25">
      <c r="A375" t="s">
        <v>916</v>
      </c>
      <c r="B375">
        <v>0</v>
      </c>
      <c r="C375">
        <v>0</v>
      </c>
      <c r="D375">
        <v>1</v>
      </c>
      <c r="E375">
        <v>65535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 x14ac:dyDescent="0.25">
      <c r="A376" t="s">
        <v>917</v>
      </c>
      <c r="B376">
        <v>0</v>
      </c>
      <c r="C376">
        <v>0</v>
      </c>
      <c r="D376">
        <v>1</v>
      </c>
      <c r="E376">
        <v>65535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 x14ac:dyDescent="0.25">
      <c r="A377" t="s">
        <v>918</v>
      </c>
      <c r="B377">
        <v>0</v>
      </c>
      <c r="C377">
        <v>0</v>
      </c>
      <c r="D377">
        <v>1</v>
      </c>
      <c r="E377">
        <v>65535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 x14ac:dyDescent="0.25">
      <c r="A378" t="s">
        <v>919</v>
      </c>
      <c r="B378">
        <v>0</v>
      </c>
      <c r="C378">
        <v>0</v>
      </c>
      <c r="D378">
        <v>1</v>
      </c>
      <c r="E378">
        <v>65535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 x14ac:dyDescent="0.25">
      <c r="A379" t="s">
        <v>920</v>
      </c>
      <c r="B379">
        <v>0</v>
      </c>
      <c r="C379">
        <v>0</v>
      </c>
      <c r="D379">
        <v>1</v>
      </c>
      <c r="E379">
        <v>65535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 x14ac:dyDescent="0.25">
      <c r="A380" t="s">
        <v>921</v>
      </c>
      <c r="B380">
        <v>0</v>
      </c>
      <c r="C380">
        <v>0</v>
      </c>
      <c r="D380">
        <v>1</v>
      </c>
      <c r="E380">
        <v>65535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 x14ac:dyDescent="0.25">
      <c r="A381" t="s">
        <v>922</v>
      </c>
      <c r="B381">
        <v>0</v>
      </c>
      <c r="C381">
        <v>0</v>
      </c>
      <c r="D381">
        <v>1</v>
      </c>
      <c r="E381">
        <v>65535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 x14ac:dyDescent="0.25">
      <c r="A382" t="s">
        <v>923</v>
      </c>
      <c r="B382">
        <v>0</v>
      </c>
      <c r="C382">
        <v>0</v>
      </c>
      <c r="D382">
        <v>1</v>
      </c>
      <c r="E382">
        <v>65535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 x14ac:dyDescent="0.25">
      <c r="A383" t="s">
        <v>924</v>
      </c>
      <c r="B383">
        <v>0</v>
      </c>
      <c r="C383">
        <v>0</v>
      </c>
      <c r="D383">
        <v>1</v>
      </c>
      <c r="E383">
        <v>65535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 x14ac:dyDescent="0.25">
      <c r="A384" t="s">
        <v>925</v>
      </c>
      <c r="B384">
        <v>0</v>
      </c>
      <c r="C384">
        <v>0</v>
      </c>
      <c r="D384">
        <v>1</v>
      </c>
      <c r="E384">
        <v>65535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 x14ac:dyDescent="0.25">
      <c r="A385" t="s">
        <v>926</v>
      </c>
      <c r="B385">
        <v>0</v>
      </c>
      <c r="C385">
        <v>0</v>
      </c>
      <c r="D385">
        <v>1</v>
      </c>
      <c r="E385">
        <v>65535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 x14ac:dyDescent="0.25">
      <c r="A386" t="s">
        <v>927</v>
      </c>
      <c r="B386">
        <v>0</v>
      </c>
      <c r="C386">
        <v>0</v>
      </c>
      <c r="D386">
        <v>1</v>
      </c>
      <c r="E386">
        <v>65535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 x14ac:dyDescent="0.25">
      <c r="A387" t="s">
        <v>928</v>
      </c>
      <c r="B387">
        <v>0</v>
      </c>
      <c r="C387">
        <v>0</v>
      </c>
      <c r="D387">
        <v>1</v>
      </c>
      <c r="E387">
        <v>65535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 x14ac:dyDescent="0.25">
      <c r="A388" t="s">
        <v>929</v>
      </c>
      <c r="B388">
        <v>0</v>
      </c>
      <c r="C388">
        <v>0</v>
      </c>
      <c r="D388">
        <v>1</v>
      </c>
      <c r="E388">
        <v>65535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 x14ac:dyDescent="0.25">
      <c r="A389" t="s">
        <v>930</v>
      </c>
      <c r="B389">
        <v>0</v>
      </c>
      <c r="C389">
        <v>0</v>
      </c>
      <c r="D389">
        <v>1</v>
      </c>
      <c r="E389">
        <v>65535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 x14ac:dyDescent="0.25">
      <c r="A390" t="s">
        <v>931</v>
      </c>
      <c r="B390">
        <v>0</v>
      </c>
      <c r="C390">
        <v>0</v>
      </c>
      <c r="D390">
        <v>1</v>
      </c>
      <c r="E390">
        <v>65535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 x14ac:dyDescent="0.25">
      <c r="A391" t="s">
        <v>932</v>
      </c>
      <c r="B391">
        <v>0</v>
      </c>
      <c r="C391">
        <v>0</v>
      </c>
      <c r="D391">
        <v>1</v>
      </c>
      <c r="E391">
        <v>65535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 x14ac:dyDescent="0.25">
      <c r="A392" t="s">
        <v>933</v>
      </c>
      <c r="B392">
        <v>0</v>
      </c>
      <c r="C392">
        <v>0</v>
      </c>
      <c r="D392">
        <v>1</v>
      </c>
      <c r="E392">
        <v>65535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 x14ac:dyDescent="0.25">
      <c r="A393" t="s">
        <v>934</v>
      </c>
      <c r="B393">
        <v>0</v>
      </c>
      <c r="C393">
        <v>0</v>
      </c>
      <c r="D393">
        <v>1</v>
      </c>
      <c r="E393">
        <v>65535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 x14ac:dyDescent="0.25">
      <c r="A394" t="s">
        <v>935</v>
      </c>
      <c r="B394">
        <v>0</v>
      </c>
      <c r="C394">
        <v>0</v>
      </c>
      <c r="D394">
        <v>1</v>
      </c>
      <c r="E394">
        <v>65535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 x14ac:dyDescent="0.25">
      <c r="A395" t="s">
        <v>936</v>
      </c>
      <c r="B395">
        <v>0</v>
      </c>
      <c r="C395">
        <v>0</v>
      </c>
      <c r="D395">
        <v>1</v>
      </c>
      <c r="E395">
        <v>65535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 x14ac:dyDescent="0.25">
      <c r="A396" t="s">
        <v>937</v>
      </c>
      <c r="B396">
        <v>0</v>
      </c>
      <c r="C396">
        <v>0</v>
      </c>
      <c r="D396">
        <v>1</v>
      </c>
      <c r="E396">
        <v>65535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 x14ac:dyDescent="0.25">
      <c r="A397" t="s">
        <v>938</v>
      </c>
      <c r="B397">
        <v>0</v>
      </c>
      <c r="C397">
        <v>0</v>
      </c>
      <c r="D397">
        <v>1</v>
      </c>
      <c r="E397">
        <v>65535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 x14ac:dyDescent="0.25">
      <c r="A398" t="s">
        <v>939</v>
      </c>
      <c r="B398">
        <v>0</v>
      </c>
      <c r="C398">
        <v>0</v>
      </c>
      <c r="D398">
        <v>1</v>
      </c>
      <c r="E398">
        <v>65535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 x14ac:dyDescent="0.25">
      <c r="A399" t="s">
        <v>940</v>
      </c>
      <c r="B399">
        <v>0</v>
      </c>
      <c r="C399">
        <v>0</v>
      </c>
      <c r="D399">
        <v>1</v>
      </c>
      <c r="E399">
        <v>65535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 x14ac:dyDescent="0.25">
      <c r="A400" t="s">
        <v>941</v>
      </c>
      <c r="B400">
        <v>0</v>
      </c>
      <c r="C400">
        <v>0</v>
      </c>
      <c r="D400">
        <v>1</v>
      </c>
      <c r="E400">
        <v>65535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 x14ac:dyDescent="0.25">
      <c r="A401" t="s">
        <v>942</v>
      </c>
      <c r="B401">
        <v>0</v>
      </c>
      <c r="C401">
        <v>0</v>
      </c>
      <c r="D401">
        <v>1</v>
      </c>
      <c r="E401">
        <v>65535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 x14ac:dyDescent="0.25">
      <c r="A402" t="s">
        <v>1085</v>
      </c>
      <c r="B402">
        <v>0</v>
      </c>
      <c r="C402">
        <v>0</v>
      </c>
      <c r="D402">
        <v>1</v>
      </c>
      <c r="E402">
        <v>65535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230</v>
      </c>
      <c r="T402">
        <v>0</v>
      </c>
    </row>
    <row r="403" spans="1:20" x14ac:dyDescent="0.25">
      <c r="A403" t="s">
        <v>1086</v>
      </c>
      <c r="B403">
        <v>0</v>
      </c>
      <c r="C403">
        <v>0</v>
      </c>
      <c r="D403">
        <v>1</v>
      </c>
      <c r="E403">
        <v>65535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 x14ac:dyDescent="0.25">
      <c r="A404" t="s">
        <v>1087</v>
      </c>
      <c r="B404">
        <v>0</v>
      </c>
      <c r="C404">
        <v>0</v>
      </c>
      <c r="D404">
        <v>1</v>
      </c>
      <c r="E404">
        <v>65535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 x14ac:dyDescent="0.25">
      <c r="A405" t="s">
        <v>1088</v>
      </c>
      <c r="B405">
        <v>0</v>
      </c>
      <c r="C405">
        <v>0</v>
      </c>
      <c r="D405">
        <v>1</v>
      </c>
      <c r="E405">
        <v>65535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 x14ac:dyDescent="0.25">
      <c r="A406" t="s">
        <v>1089</v>
      </c>
      <c r="B406">
        <v>0</v>
      </c>
      <c r="C406">
        <v>0</v>
      </c>
      <c r="D406">
        <v>1</v>
      </c>
      <c r="E406">
        <v>65535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 x14ac:dyDescent="0.25">
      <c r="A407" t="s">
        <v>1090</v>
      </c>
      <c r="B407">
        <v>0</v>
      </c>
      <c r="C407">
        <v>0</v>
      </c>
      <c r="D407">
        <v>1</v>
      </c>
      <c r="E407">
        <v>65535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 x14ac:dyDescent="0.25">
      <c r="A408" t="s">
        <v>1091</v>
      </c>
      <c r="B408">
        <v>0</v>
      </c>
      <c r="C408">
        <v>0</v>
      </c>
      <c r="D408">
        <v>1</v>
      </c>
      <c r="E408">
        <v>65535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 x14ac:dyDescent="0.25">
      <c r="A409" t="s">
        <v>1092</v>
      </c>
      <c r="B409">
        <v>0</v>
      </c>
      <c r="C409">
        <v>0</v>
      </c>
      <c r="D409">
        <v>1</v>
      </c>
      <c r="E409">
        <v>65535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 x14ac:dyDescent="0.25">
      <c r="A410" t="s">
        <v>1093</v>
      </c>
      <c r="B410">
        <v>0</v>
      </c>
      <c r="C410">
        <v>0</v>
      </c>
      <c r="D410">
        <v>1</v>
      </c>
      <c r="E410">
        <v>65535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 x14ac:dyDescent="0.25">
      <c r="A411" t="s">
        <v>1094</v>
      </c>
      <c r="B411">
        <v>0</v>
      </c>
      <c r="C411">
        <v>0</v>
      </c>
      <c r="D411">
        <v>1</v>
      </c>
      <c r="E411">
        <v>65535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 x14ac:dyDescent="0.25">
      <c r="A412" t="s">
        <v>1095</v>
      </c>
      <c r="B412">
        <v>0</v>
      </c>
      <c r="C412">
        <v>0</v>
      </c>
      <c r="D412">
        <v>1</v>
      </c>
      <c r="E412">
        <v>65535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 x14ac:dyDescent="0.25">
      <c r="A413" t="s">
        <v>1096</v>
      </c>
      <c r="B413">
        <v>0</v>
      </c>
      <c r="C413">
        <v>0</v>
      </c>
      <c r="D413">
        <v>1</v>
      </c>
      <c r="E413">
        <v>65535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 x14ac:dyDescent="0.25">
      <c r="A414" t="s">
        <v>1097</v>
      </c>
      <c r="B414">
        <v>0</v>
      </c>
      <c r="C414">
        <v>0</v>
      </c>
      <c r="D414">
        <v>1</v>
      </c>
      <c r="E414">
        <v>65535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 x14ac:dyDescent="0.25">
      <c r="A415" t="s">
        <v>1098</v>
      </c>
      <c r="B415">
        <v>0</v>
      </c>
      <c r="C415">
        <v>0</v>
      </c>
      <c r="D415">
        <v>1</v>
      </c>
      <c r="E415">
        <v>65535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 x14ac:dyDescent="0.25">
      <c r="A416" t="s">
        <v>1099</v>
      </c>
      <c r="B416">
        <v>0</v>
      </c>
      <c r="C416">
        <v>0</v>
      </c>
      <c r="D416">
        <v>1</v>
      </c>
      <c r="E416">
        <v>65535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 x14ac:dyDescent="0.25">
      <c r="A417" t="s">
        <v>1100</v>
      </c>
      <c r="B417">
        <v>0</v>
      </c>
      <c r="C417">
        <v>0</v>
      </c>
      <c r="D417">
        <v>1</v>
      </c>
      <c r="E417">
        <v>65535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 x14ac:dyDescent="0.25">
      <c r="A418" t="s">
        <v>1101</v>
      </c>
      <c r="B418">
        <v>0</v>
      </c>
      <c r="C418">
        <v>0</v>
      </c>
      <c r="D418">
        <v>1</v>
      </c>
      <c r="E418">
        <v>65535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 x14ac:dyDescent="0.25">
      <c r="A419" t="s">
        <v>1102</v>
      </c>
      <c r="B419">
        <v>0</v>
      </c>
      <c r="C419">
        <v>0</v>
      </c>
      <c r="D419">
        <v>1</v>
      </c>
      <c r="E419">
        <v>65535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 x14ac:dyDescent="0.25">
      <c r="A420" t="s">
        <v>1103</v>
      </c>
      <c r="B420">
        <v>0</v>
      </c>
      <c r="C420">
        <v>0</v>
      </c>
      <c r="D420">
        <v>1</v>
      </c>
      <c r="E420">
        <v>65535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 x14ac:dyDescent="0.25">
      <c r="A421" t="s">
        <v>1104</v>
      </c>
      <c r="B421">
        <v>0</v>
      </c>
      <c r="C421">
        <v>0</v>
      </c>
      <c r="D421">
        <v>1</v>
      </c>
      <c r="E421">
        <v>65535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 x14ac:dyDescent="0.25">
      <c r="A422" t="s">
        <v>1105</v>
      </c>
      <c r="B422">
        <v>0</v>
      </c>
      <c r="C422">
        <v>0</v>
      </c>
      <c r="D422">
        <v>1</v>
      </c>
      <c r="E422">
        <v>65535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 x14ac:dyDescent="0.25">
      <c r="A423" t="s">
        <v>1106</v>
      </c>
      <c r="B423">
        <v>0</v>
      </c>
      <c r="C423">
        <v>0</v>
      </c>
      <c r="D423">
        <v>1</v>
      </c>
      <c r="E423">
        <v>65535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 x14ac:dyDescent="0.25">
      <c r="A424" t="s">
        <v>1107</v>
      </c>
      <c r="B424">
        <v>0</v>
      </c>
      <c r="C424">
        <v>0</v>
      </c>
      <c r="D424">
        <v>1</v>
      </c>
      <c r="E424">
        <v>65535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 x14ac:dyDescent="0.25">
      <c r="A425" t="s">
        <v>1108</v>
      </c>
      <c r="B425">
        <v>0</v>
      </c>
      <c r="C425">
        <v>0</v>
      </c>
      <c r="D425">
        <v>1</v>
      </c>
      <c r="E425">
        <v>65535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 x14ac:dyDescent="0.25">
      <c r="A426" t="s">
        <v>1109</v>
      </c>
      <c r="B426">
        <v>0</v>
      </c>
      <c r="C426">
        <v>0</v>
      </c>
      <c r="D426">
        <v>1</v>
      </c>
      <c r="E426">
        <v>65535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 x14ac:dyDescent="0.25">
      <c r="A427" t="s">
        <v>1110</v>
      </c>
      <c r="B427">
        <v>0</v>
      </c>
      <c r="C427">
        <v>0</v>
      </c>
      <c r="D427">
        <v>1</v>
      </c>
      <c r="E427">
        <v>65535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 x14ac:dyDescent="0.25">
      <c r="A428" t="s">
        <v>1111</v>
      </c>
      <c r="B428">
        <v>0</v>
      </c>
      <c r="C428">
        <v>0</v>
      </c>
      <c r="D428">
        <v>1</v>
      </c>
      <c r="E428">
        <v>65535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 x14ac:dyDescent="0.25">
      <c r="A429" t="s">
        <v>1112</v>
      </c>
      <c r="B429">
        <v>0</v>
      </c>
      <c r="C429">
        <v>0</v>
      </c>
      <c r="D429">
        <v>1</v>
      </c>
      <c r="E429">
        <v>65535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 x14ac:dyDescent="0.25">
      <c r="A430" t="s">
        <v>1113</v>
      </c>
      <c r="B430">
        <v>0</v>
      </c>
      <c r="C430">
        <v>0</v>
      </c>
      <c r="D430">
        <v>1</v>
      </c>
      <c r="E430">
        <v>65535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 x14ac:dyDescent="0.25">
      <c r="A431" t="s">
        <v>1114</v>
      </c>
      <c r="B431">
        <v>0</v>
      </c>
      <c r="C431">
        <v>0</v>
      </c>
      <c r="D431">
        <v>1</v>
      </c>
      <c r="E431">
        <v>65535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 x14ac:dyDescent="0.25">
      <c r="A432" t="s">
        <v>1115</v>
      </c>
      <c r="B432">
        <v>0</v>
      </c>
      <c r="C432">
        <v>0</v>
      </c>
      <c r="D432">
        <v>1</v>
      </c>
      <c r="E432">
        <v>65535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 x14ac:dyDescent="0.25">
      <c r="A433" t="s">
        <v>1116</v>
      </c>
      <c r="B433">
        <v>0</v>
      </c>
      <c r="C433">
        <v>0</v>
      </c>
      <c r="D433">
        <v>1</v>
      </c>
      <c r="E433">
        <v>65535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 x14ac:dyDescent="0.25">
      <c r="A434" t="s">
        <v>1117</v>
      </c>
      <c r="B434">
        <v>0</v>
      </c>
      <c r="C434">
        <v>0</v>
      </c>
      <c r="D434">
        <v>1</v>
      </c>
      <c r="E434">
        <v>65535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 x14ac:dyDescent="0.25">
      <c r="A435" t="s">
        <v>1118</v>
      </c>
      <c r="B435">
        <v>0</v>
      </c>
      <c r="C435">
        <v>0</v>
      </c>
      <c r="D435">
        <v>1</v>
      </c>
      <c r="E435">
        <v>65535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 x14ac:dyDescent="0.25">
      <c r="A436" t="s">
        <v>1119</v>
      </c>
      <c r="B436">
        <v>0</v>
      </c>
      <c r="C436">
        <v>0</v>
      </c>
      <c r="D436">
        <v>1</v>
      </c>
      <c r="E436">
        <v>65535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 x14ac:dyDescent="0.25">
      <c r="A437" t="s">
        <v>1120</v>
      </c>
      <c r="B437">
        <v>0</v>
      </c>
      <c r="C437">
        <v>0</v>
      </c>
      <c r="D437">
        <v>1</v>
      </c>
      <c r="E437">
        <v>65535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 x14ac:dyDescent="0.25">
      <c r="A438" t="s">
        <v>1121</v>
      </c>
      <c r="B438">
        <v>0</v>
      </c>
      <c r="C438">
        <v>0</v>
      </c>
      <c r="D438">
        <v>1</v>
      </c>
      <c r="E438">
        <v>65535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 x14ac:dyDescent="0.25">
      <c r="A439" t="s">
        <v>1122</v>
      </c>
      <c r="B439">
        <v>0</v>
      </c>
      <c r="C439">
        <v>0</v>
      </c>
      <c r="D439">
        <v>1</v>
      </c>
      <c r="E439">
        <v>65535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 x14ac:dyDescent="0.25">
      <c r="A440" t="s">
        <v>1123</v>
      </c>
      <c r="B440">
        <v>0</v>
      </c>
      <c r="C440">
        <v>0</v>
      </c>
      <c r="D440">
        <v>1</v>
      </c>
      <c r="E440">
        <v>65535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 x14ac:dyDescent="0.25">
      <c r="A441" t="s">
        <v>1124</v>
      </c>
      <c r="B441">
        <v>0</v>
      </c>
      <c r="C441">
        <v>0</v>
      </c>
      <c r="D441">
        <v>1</v>
      </c>
      <c r="E441">
        <v>65535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 x14ac:dyDescent="0.25">
      <c r="A442" t="s">
        <v>1125</v>
      </c>
      <c r="B442">
        <v>0</v>
      </c>
      <c r="C442">
        <v>0</v>
      </c>
      <c r="D442">
        <v>1</v>
      </c>
      <c r="E442">
        <v>65535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 x14ac:dyDescent="0.25">
      <c r="A443" t="s">
        <v>1126</v>
      </c>
      <c r="B443">
        <v>0</v>
      </c>
      <c r="C443">
        <v>0</v>
      </c>
      <c r="D443">
        <v>1</v>
      </c>
      <c r="E443">
        <v>65535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 x14ac:dyDescent="0.25">
      <c r="A444" t="s">
        <v>1127</v>
      </c>
      <c r="B444">
        <v>0</v>
      </c>
      <c r="C444">
        <v>0</v>
      </c>
      <c r="D444">
        <v>1</v>
      </c>
      <c r="E444">
        <v>65535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 x14ac:dyDescent="0.25">
      <c r="A445" t="s">
        <v>1128</v>
      </c>
      <c r="B445">
        <v>0</v>
      </c>
      <c r="C445">
        <v>0</v>
      </c>
      <c r="D445">
        <v>1</v>
      </c>
      <c r="E445">
        <v>65535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 x14ac:dyDescent="0.25">
      <c r="A446" t="s">
        <v>1129</v>
      </c>
      <c r="B446">
        <v>0</v>
      </c>
      <c r="C446">
        <v>0</v>
      </c>
      <c r="D446">
        <v>1</v>
      </c>
      <c r="E446">
        <v>65535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 x14ac:dyDescent="0.25">
      <c r="A447" t="s">
        <v>1130</v>
      </c>
      <c r="B447">
        <v>0</v>
      </c>
      <c r="C447">
        <v>0</v>
      </c>
      <c r="D447">
        <v>1</v>
      </c>
      <c r="E447">
        <v>65535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 x14ac:dyDescent="0.25">
      <c r="A448" t="s">
        <v>1131</v>
      </c>
      <c r="B448">
        <v>0</v>
      </c>
      <c r="C448">
        <v>0</v>
      </c>
      <c r="D448">
        <v>1</v>
      </c>
      <c r="E448">
        <v>65535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 x14ac:dyDescent="0.25">
      <c r="A449" t="s">
        <v>1132</v>
      </c>
      <c r="B449">
        <v>0</v>
      </c>
      <c r="C449">
        <v>0</v>
      </c>
      <c r="D449">
        <v>1</v>
      </c>
      <c r="E449">
        <v>65535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 x14ac:dyDescent="0.25">
      <c r="A450" t="s">
        <v>1133</v>
      </c>
      <c r="B450">
        <v>0</v>
      </c>
      <c r="C450">
        <v>0</v>
      </c>
      <c r="D450">
        <v>1</v>
      </c>
      <c r="E450">
        <v>65535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 x14ac:dyDescent="0.25">
      <c r="A451" t="s">
        <v>1134</v>
      </c>
      <c r="B451">
        <v>0</v>
      </c>
      <c r="C451">
        <v>0</v>
      </c>
      <c r="D451">
        <v>1</v>
      </c>
      <c r="E451">
        <v>65535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 x14ac:dyDescent="0.25">
      <c r="A452" t="s">
        <v>1135</v>
      </c>
      <c r="B452">
        <v>0</v>
      </c>
      <c r="C452">
        <v>0</v>
      </c>
      <c r="D452">
        <v>1</v>
      </c>
      <c r="E452">
        <v>65535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 x14ac:dyDescent="0.25">
      <c r="A453" t="s">
        <v>1136</v>
      </c>
      <c r="B453">
        <v>0</v>
      </c>
      <c r="C453">
        <v>0</v>
      </c>
      <c r="D453">
        <v>1</v>
      </c>
      <c r="E453">
        <v>65535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 x14ac:dyDescent="0.25">
      <c r="A454" t="s">
        <v>1137</v>
      </c>
      <c r="B454">
        <v>0</v>
      </c>
      <c r="C454">
        <v>0</v>
      </c>
      <c r="D454">
        <v>1</v>
      </c>
      <c r="E454">
        <v>65535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 x14ac:dyDescent="0.25">
      <c r="A455" t="s">
        <v>1138</v>
      </c>
      <c r="B455">
        <v>0</v>
      </c>
      <c r="C455">
        <v>0</v>
      </c>
      <c r="D455">
        <v>1</v>
      </c>
      <c r="E455">
        <v>65535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 x14ac:dyDescent="0.25">
      <c r="A456" t="s">
        <v>1139</v>
      </c>
      <c r="B456">
        <v>0</v>
      </c>
      <c r="C456">
        <v>0</v>
      </c>
      <c r="D456">
        <v>1</v>
      </c>
      <c r="E456">
        <v>65535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 x14ac:dyDescent="0.25">
      <c r="A457" t="s">
        <v>1140</v>
      </c>
      <c r="B457">
        <v>0</v>
      </c>
      <c r="C457">
        <v>0</v>
      </c>
      <c r="D457">
        <v>1</v>
      </c>
      <c r="E457">
        <v>65535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 x14ac:dyDescent="0.25">
      <c r="A458" t="s">
        <v>1141</v>
      </c>
      <c r="B458">
        <v>0</v>
      </c>
      <c r="C458">
        <v>0</v>
      </c>
      <c r="D458">
        <v>1</v>
      </c>
      <c r="E458">
        <v>65535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 x14ac:dyDescent="0.25">
      <c r="A459" t="s">
        <v>1142</v>
      </c>
      <c r="B459">
        <v>0</v>
      </c>
      <c r="C459">
        <v>0</v>
      </c>
      <c r="D459">
        <v>1</v>
      </c>
      <c r="E459">
        <v>65535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 x14ac:dyDescent="0.25">
      <c r="A460" t="s">
        <v>1143</v>
      </c>
      <c r="B460">
        <v>0</v>
      </c>
      <c r="C460">
        <v>0</v>
      </c>
      <c r="D460">
        <v>1</v>
      </c>
      <c r="E460">
        <v>65535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 x14ac:dyDescent="0.25">
      <c r="A461" t="s">
        <v>1144</v>
      </c>
      <c r="B461">
        <v>0</v>
      </c>
      <c r="C461">
        <v>0</v>
      </c>
      <c r="D461">
        <v>1</v>
      </c>
      <c r="E461">
        <v>65535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 x14ac:dyDescent="0.25">
      <c r="A462" t="s">
        <v>1145</v>
      </c>
      <c r="B462">
        <v>0</v>
      </c>
      <c r="C462">
        <v>0</v>
      </c>
      <c r="D462">
        <v>1</v>
      </c>
      <c r="E462">
        <v>65535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 x14ac:dyDescent="0.25">
      <c r="A463" t="s">
        <v>1146</v>
      </c>
      <c r="B463">
        <v>0</v>
      </c>
      <c r="C463">
        <v>0</v>
      </c>
      <c r="D463">
        <v>1</v>
      </c>
      <c r="E463">
        <v>65535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 x14ac:dyDescent="0.25">
      <c r="A464" t="s">
        <v>1147</v>
      </c>
      <c r="B464">
        <v>0</v>
      </c>
      <c r="C464">
        <v>0</v>
      </c>
      <c r="D464">
        <v>1</v>
      </c>
      <c r="E464">
        <v>65535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 x14ac:dyDescent="0.25">
      <c r="A465" t="s">
        <v>1148</v>
      </c>
      <c r="B465">
        <v>0</v>
      </c>
      <c r="C465">
        <v>0</v>
      </c>
      <c r="D465">
        <v>1</v>
      </c>
      <c r="E465">
        <v>65535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 x14ac:dyDescent="0.25">
      <c r="A466" t="s">
        <v>1149</v>
      </c>
      <c r="B466">
        <v>0</v>
      </c>
      <c r="C466">
        <v>0</v>
      </c>
      <c r="D466">
        <v>1</v>
      </c>
      <c r="E466">
        <v>65535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 x14ac:dyDescent="0.25">
      <c r="A467" t="s">
        <v>1150</v>
      </c>
      <c r="B467">
        <v>0</v>
      </c>
      <c r="C467">
        <v>0</v>
      </c>
      <c r="D467">
        <v>1</v>
      </c>
      <c r="E467">
        <v>65535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 x14ac:dyDescent="0.25">
      <c r="A468" t="s">
        <v>1151</v>
      </c>
      <c r="B468">
        <v>0</v>
      </c>
      <c r="C468">
        <v>0</v>
      </c>
      <c r="D468">
        <v>1</v>
      </c>
      <c r="E468">
        <v>65535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 x14ac:dyDescent="0.25">
      <c r="A469" t="s">
        <v>1152</v>
      </c>
      <c r="B469">
        <v>0</v>
      </c>
      <c r="C469">
        <v>0</v>
      </c>
      <c r="D469">
        <v>1</v>
      </c>
      <c r="E469">
        <v>65535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 x14ac:dyDescent="0.25">
      <c r="A470" t="s">
        <v>1153</v>
      </c>
      <c r="B470">
        <v>0</v>
      </c>
      <c r="C470">
        <v>0</v>
      </c>
      <c r="D470">
        <v>1</v>
      </c>
      <c r="E470">
        <v>65535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 x14ac:dyDescent="0.25">
      <c r="A471" t="s">
        <v>1154</v>
      </c>
      <c r="B471">
        <v>0</v>
      </c>
      <c r="C471">
        <v>0</v>
      </c>
      <c r="D471">
        <v>1</v>
      </c>
      <c r="E471">
        <v>65535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 x14ac:dyDescent="0.25">
      <c r="A472" t="s">
        <v>1155</v>
      </c>
      <c r="B472">
        <v>0</v>
      </c>
      <c r="C472">
        <v>0</v>
      </c>
      <c r="D472">
        <v>1</v>
      </c>
      <c r="E472">
        <v>65535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 x14ac:dyDescent="0.25">
      <c r="A473" t="s">
        <v>1156</v>
      </c>
      <c r="B473">
        <v>0</v>
      </c>
      <c r="C473">
        <v>0</v>
      </c>
      <c r="D473">
        <v>1</v>
      </c>
      <c r="E473">
        <v>65535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 x14ac:dyDescent="0.25">
      <c r="A474" t="s">
        <v>1157</v>
      </c>
      <c r="B474">
        <v>0</v>
      </c>
      <c r="C474">
        <v>0</v>
      </c>
      <c r="D474">
        <v>1</v>
      </c>
      <c r="E474">
        <v>65535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 x14ac:dyDescent="0.25">
      <c r="A475" t="s">
        <v>1158</v>
      </c>
      <c r="B475">
        <v>0</v>
      </c>
      <c r="C475">
        <v>0</v>
      </c>
      <c r="D475">
        <v>1</v>
      </c>
      <c r="E475">
        <v>65535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 x14ac:dyDescent="0.25">
      <c r="A476" t="s">
        <v>1159</v>
      </c>
      <c r="B476">
        <v>0</v>
      </c>
      <c r="C476">
        <v>0</v>
      </c>
      <c r="D476">
        <v>1</v>
      </c>
      <c r="E476">
        <v>65535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 x14ac:dyDescent="0.25">
      <c r="A477" t="s">
        <v>1160</v>
      </c>
      <c r="B477">
        <v>0</v>
      </c>
      <c r="C477">
        <v>0</v>
      </c>
      <c r="D477">
        <v>1</v>
      </c>
      <c r="E477">
        <v>65535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 x14ac:dyDescent="0.25">
      <c r="A478" t="s">
        <v>1161</v>
      </c>
      <c r="B478">
        <v>0</v>
      </c>
      <c r="C478">
        <v>0</v>
      </c>
      <c r="D478">
        <v>1</v>
      </c>
      <c r="E478">
        <v>65535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 x14ac:dyDescent="0.25">
      <c r="A479" t="s">
        <v>1162</v>
      </c>
      <c r="B479">
        <v>0</v>
      </c>
      <c r="C479">
        <v>0</v>
      </c>
      <c r="D479">
        <v>1</v>
      </c>
      <c r="E479">
        <v>65535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 x14ac:dyDescent="0.25">
      <c r="A480" t="s">
        <v>1163</v>
      </c>
      <c r="B480">
        <v>0</v>
      </c>
      <c r="C480">
        <v>0</v>
      </c>
      <c r="D480">
        <v>1</v>
      </c>
      <c r="E480">
        <v>65535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 x14ac:dyDescent="0.25">
      <c r="A481" t="s">
        <v>1164</v>
      </c>
      <c r="B481">
        <v>0</v>
      </c>
      <c r="C481">
        <v>0</v>
      </c>
      <c r="D481">
        <v>1</v>
      </c>
      <c r="E481">
        <v>65535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 x14ac:dyDescent="0.25">
      <c r="A482" t="s">
        <v>1165</v>
      </c>
      <c r="B482">
        <v>0</v>
      </c>
      <c r="C482">
        <v>0</v>
      </c>
      <c r="D482">
        <v>1</v>
      </c>
      <c r="E482">
        <v>65535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 x14ac:dyDescent="0.25">
      <c r="A483" t="s">
        <v>1166</v>
      </c>
      <c r="B483">
        <v>0</v>
      </c>
      <c r="C483">
        <v>0</v>
      </c>
      <c r="D483">
        <v>1</v>
      </c>
      <c r="E483">
        <v>65535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 x14ac:dyDescent="0.25">
      <c r="A484" t="s">
        <v>1167</v>
      </c>
      <c r="B484">
        <v>0</v>
      </c>
      <c r="C484">
        <v>0</v>
      </c>
      <c r="D484">
        <v>1</v>
      </c>
      <c r="E484">
        <v>65535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 x14ac:dyDescent="0.25">
      <c r="A485" t="s">
        <v>1168</v>
      </c>
      <c r="B485">
        <v>0</v>
      </c>
      <c r="C485">
        <v>0</v>
      </c>
      <c r="D485">
        <v>1</v>
      </c>
      <c r="E485">
        <v>65535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 x14ac:dyDescent="0.25">
      <c r="A486" t="s">
        <v>1169</v>
      </c>
      <c r="B486">
        <v>0</v>
      </c>
      <c r="C486">
        <v>0</v>
      </c>
      <c r="D486">
        <v>1</v>
      </c>
      <c r="E486">
        <v>65535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 x14ac:dyDescent="0.25">
      <c r="A487" t="s">
        <v>1170</v>
      </c>
      <c r="B487">
        <v>0</v>
      </c>
      <c r="C487">
        <v>0</v>
      </c>
      <c r="D487">
        <v>1</v>
      </c>
      <c r="E487">
        <v>65535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 x14ac:dyDescent="0.25">
      <c r="A488" t="s">
        <v>1171</v>
      </c>
      <c r="B488">
        <v>0</v>
      </c>
      <c r="C488">
        <v>0</v>
      </c>
      <c r="D488">
        <v>1</v>
      </c>
      <c r="E488">
        <v>65535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 x14ac:dyDescent="0.25">
      <c r="A489" t="s">
        <v>1172</v>
      </c>
      <c r="B489">
        <v>0</v>
      </c>
      <c r="C489">
        <v>0</v>
      </c>
      <c r="D489">
        <v>1</v>
      </c>
      <c r="E489">
        <v>65535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 x14ac:dyDescent="0.25">
      <c r="A490" t="s">
        <v>1173</v>
      </c>
      <c r="B490">
        <v>0</v>
      </c>
      <c r="C490">
        <v>0</v>
      </c>
      <c r="D490">
        <v>1</v>
      </c>
      <c r="E490">
        <v>65535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 x14ac:dyDescent="0.25">
      <c r="A491" t="s">
        <v>1174</v>
      </c>
      <c r="B491">
        <v>0</v>
      </c>
      <c r="C491">
        <v>0</v>
      </c>
      <c r="D491">
        <v>1</v>
      </c>
      <c r="E491">
        <v>65535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 x14ac:dyDescent="0.25">
      <c r="A492" t="s">
        <v>1175</v>
      </c>
      <c r="B492">
        <v>0</v>
      </c>
      <c r="C492">
        <v>0</v>
      </c>
      <c r="D492">
        <v>1</v>
      </c>
      <c r="E492">
        <v>65535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 x14ac:dyDescent="0.25">
      <c r="A493" t="s">
        <v>1176</v>
      </c>
      <c r="B493">
        <v>0</v>
      </c>
      <c r="C493">
        <v>0</v>
      </c>
      <c r="D493">
        <v>1</v>
      </c>
      <c r="E493">
        <v>65535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 x14ac:dyDescent="0.25">
      <c r="A494" t="s">
        <v>1177</v>
      </c>
      <c r="B494">
        <v>0</v>
      </c>
      <c r="C494">
        <v>0</v>
      </c>
      <c r="D494">
        <v>1</v>
      </c>
      <c r="E494">
        <v>65535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 x14ac:dyDescent="0.25">
      <c r="A495" t="s">
        <v>1178</v>
      </c>
      <c r="B495">
        <v>0</v>
      </c>
      <c r="C495">
        <v>0</v>
      </c>
      <c r="D495">
        <v>1</v>
      </c>
      <c r="E495">
        <v>65535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 x14ac:dyDescent="0.25">
      <c r="A496" t="s">
        <v>1179</v>
      </c>
      <c r="B496">
        <v>0</v>
      </c>
      <c r="C496">
        <v>0</v>
      </c>
      <c r="D496">
        <v>1</v>
      </c>
      <c r="E496">
        <v>65535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 x14ac:dyDescent="0.25">
      <c r="A497" t="s">
        <v>1180</v>
      </c>
      <c r="B497">
        <v>0</v>
      </c>
      <c r="C497">
        <v>0</v>
      </c>
      <c r="D497">
        <v>1</v>
      </c>
      <c r="E497">
        <v>65535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 x14ac:dyDescent="0.25">
      <c r="A498" t="s">
        <v>1181</v>
      </c>
      <c r="B498">
        <v>0</v>
      </c>
      <c r="C498">
        <v>0</v>
      </c>
      <c r="D498">
        <v>1</v>
      </c>
      <c r="E498">
        <v>65535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 x14ac:dyDescent="0.25">
      <c r="A499" t="s">
        <v>1182</v>
      </c>
      <c r="B499">
        <v>0</v>
      </c>
      <c r="C499">
        <v>0</v>
      </c>
      <c r="D499">
        <v>1</v>
      </c>
      <c r="E499">
        <v>65535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 x14ac:dyDescent="0.25">
      <c r="A500" t="s">
        <v>1183</v>
      </c>
      <c r="B500">
        <v>0</v>
      </c>
      <c r="C500">
        <v>0</v>
      </c>
      <c r="D500">
        <v>1</v>
      </c>
      <c r="E500">
        <v>65535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 x14ac:dyDescent="0.25">
      <c r="A501" t="s">
        <v>1184</v>
      </c>
      <c r="B501">
        <v>0</v>
      </c>
      <c r="C501">
        <v>0</v>
      </c>
      <c r="D501">
        <v>1</v>
      </c>
      <c r="E501">
        <v>65535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 x14ac:dyDescent="0.25">
      <c r="A502" t="s">
        <v>1185</v>
      </c>
      <c r="B502">
        <v>0</v>
      </c>
      <c r="C502">
        <v>0</v>
      </c>
      <c r="D502">
        <v>1</v>
      </c>
      <c r="E502">
        <v>65535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 x14ac:dyDescent="0.25">
      <c r="A503" t="s">
        <v>1186</v>
      </c>
      <c r="B503">
        <v>0</v>
      </c>
      <c r="C503">
        <v>0</v>
      </c>
      <c r="D503">
        <v>1</v>
      </c>
      <c r="E503">
        <v>65535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 x14ac:dyDescent="0.25">
      <c r="A504" t="s">
        <v>1187</v>
      </c>
      <c r="B504">
        <v>0</v>
      </c>
      <c r="C504">
        <v>0</v>
      </c>
      <c r="D504">
        <v>1</v>
      </c>
      <c r="E504">
        <v>65535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 x14ac:dyDescent="0.25">
      <c r="A505" t="s">
        <v>1188</v>
      </c>
      <c r="B505">
        <v>0</v>
      </c>
      <c r="C505">
        <v>0</v>
      </c>
      <c r="D505">
        <v>1</v>
      </c>
      <c r="E505">
        <v>65535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 x14ac:dyDescent="0.25">
      <c r="A506" t="s">
        <v>1189</v>
      </c>
      <c r="B506">
        <v>0</v>
      </c>
      <c r="C506">
        <v>0</v>
      </c>
      <c r="D506">
        <v>1</v>
      </c>
      <c r="E506">
        <v>65535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 x14ac:dyDescent="0.25">
      <c r="A507" t="s">
        <v>1190</v>
      </c>
      <c r="B507">
        <v>0</v>
      </c>
      <c r="C507">
        <v>0</v>
      </c>
      <c r="D507">
        <v>1</v>
      </c>
      <c r="E507">
        <v>65535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 x14ac:dyDescent="0.25">
      <c r="A508" t="s">
        <v>1191</v>
      </c>
      <c r="B508">
        <v>0</v>
      </c>
      <c r="C508">
        <v>0</v>
      </c>
      <c r="D508">
        <v>1</v>
      </c>
      <c r="E508">
        <v>65535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 x14ac:dyDescent="0.25">
      <c r="A509" t="s">
        <v>1192</v>
      </c>
      <c r="B509">
        <v>0</v>
      </c>
      <c r="C509">
        <v>0</v>
      </c>
      <c r="D509">
        <v>1</v>
      </c>
      <c r="E509">
        <v>65535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 x14ac:dyDescent="0.25">
      <c r="A510" t="s">
        <v>1193</v>
      </c>
      <c r="B510">
        <v>0</v>
      </c>
      <c r="C510">
        <v>0</v>
      </c>
      <c r="D510">
        <v>1</v>
      </c>
      <c r="E510">
        <v>65535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 x14ac:dyDescent="0.25">
      <c r="A511" t="s">
        <v>1194</v>
      </c>
      <c r="B511">
        <v>0</v>
      </c>
      <c r="C511">
        <v>0</v>
      </c>
      <c r="D511">
        <v>1</v>
      </c>
      <c r="E511">
        <v>65535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 x14ac:dyDescent="0.25">
      <c r="A512" t="s">
        <v>1195</v>
      </c>
      <c r="B512">
        <v>0</v>
      </c>
      <c r="C512">
        <v>0</v>
      </c>
      <c r="D512">
        <v>1</v>
      </c>
      <c r="E512">
        <v>65535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 x14ac:dyDescent="0.25">
      <c r="A513" t="s">
        <v>1196</v>
      </c>
      <c r="B513">
        <v>0</v>
      </c>
      <c r="C513">
        <v>0</v>
      </c>
      <c r="D513">
        <v>1</v>
      </c>
      <c r="E513">
        <v>65535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B2B03-D235-486F-9DA4-22B3C3F7720C}">
  <dimension ref="A1:B513"/>
  <sheetViews>
    <sheetView workbookViewId="0"/>
  </sheetViews>
  <sheetFormatPr defaultRowHeight="15" x14ac:dyDescent="0.25"/>
  <cols>
    <col min="1" max="1" width="19.85546875" bestFit="1" customWidth="1"/>
    <col min="2" max="2" width="19.28515625" bestFit="1" customWidth="1"/>
  </cols>
  <sheetData>
    <row r="1" spans="1:2" x14ac:dyDescent="0.25">
      <c r="A1" t="s">
        <v>55</v>
      </c>
      <c r="B1" t="s">
        <v>627</v>
      </c>
    </row>
    <row r="2" spans="1:2" x14ac:dyDescent="0.25">
      <c r="A2" t="s">
        <v>628</v>
      </c>
      <c r="B2" s="2" t="s">
        <v>629</v>
      </c>
    </row>
    <row r="3" spans="1:2" x14ac:dyDescent="0.25">
      <c r="A3" t="s">
        <v>343</v>
      </c>
      <c r="B3" s="2" t="s">
        <v>0</v>
      </c>
    </row>
    <row r="4" spans="1:2" x14ac:dyDescent="0.25">
      <c r="A4" t="s">
        <v>344</v>
      </c>
      <c r="B4" s="2" t="s">
        <v>28</v>
      </c>
    </row>
    <row r="5" spans="1:2" x14ac:dyDescent="0.25">
      <c r="A5" t="s">
        <v>345</v>
      </c>
      <c r="B5" s="2" t="s">
        <v>4</v>
      </c>
    </row>
    <row r="6" spans="1:2" x14ac:dyDescent="0.25">
      <c r="A6" t="s">
        <v>346</v>
      </c>
      <c r="B6" s="2" t="s">
        <v>2</v>
      </c>
    </row>
    <row r="7" spans="1:2" x14ac:dyDescent="0.25">
      <c r="A7" t="s">
        <v>347</v>
      </c>
      <c r="B7" s="2" t="s">
        <v>25</v>
      </c>
    </row>
    <row r="8" spans="1:2" x14ac:dyDescent="0.25">
      <c r="A8" t="s">
        <v>348</v>
      </c>
      <c r="B8" s="2" t="s">
        <v>22</v>
      </c>
    </row>
    <row r="9" spans="1:2" x14ac:dyDescent="0.25">
      <c r="A9" t="s">
        <v>349</v>
      </c>
      <c r="B9" s="2" t="s">
        <v>20</v>
      </c>
    </row>
    <row r="10" spans="1:2" x14ac:dyDescent="0.25">
      <c r="A10" t="s">
        <v>350</v>
      </c>
      <c r="B10" s="2" t="s">
        <v>629</v>
      </c>
    </row>
    <row r="11" spans="1:2" x14ac:dyDescent="0.25">
      <c r="A11" t="s">
        <v>351</v>
      </c>
      <c r="B11" s="2" t="s">
        <v>8</v>
      </c>
    </row>
    <row r="12" spans="1:2" x14ac:dyDescent="0.25">
      <c r="A12" t="s">
        <v>352</v>
      </c>
      <c r="B12" s="2" t="s">
        <v>34</v>
      </c>
    </row>
    <row r="13" spans="1:2" x14ac:dyDescent="0.25">
      <c r="A13" t="s">
        <v>353</v>
      </c>
      <c r="B13" s="2" t="s">
        <v>6</v>
      </c>
    </row>
    <row r="14" spans="1:2" x14ac:dyDescent="0.25">
      <c r="A14" t="s">
        <v>354</v>
      </c>
      <c r="B14" s="2" t="s">
        <v>630</v>
      </c>
    </row>
    <row r="15" spans="1:2" x14ac:dyDescent="0.25">
      <c r="A15" t="s">
        <v>355</v>
      </c>
      <c r="B15" s="2" t="s">
        <v>631</v>
      </c>
    </row>
    <row r="16" spans="1:2" x14ac:dyDescent="0.25">
      <c r="A16" t="s">
        <v>356</v>
      </c>
      <c r="B16" s="2" t="s">
        <v>38</v>
      </c>
    </row>
    <row r="17" spans="1:2" x14ac:dyDescent="0.25">
      <c r="A17" t="s">
        <v>357</v>
      </c>
      <c r="B17" s="2" t="s">
        <v>10</v>
      </c>
    </row>
    <row r="18" spans="1:2" x14ac:dyDescent="0.25">
      <c r="A18" t="s">
        <v>358</v>
      </c>
      <c r="B18" s="2" t="s">
        <v>632</v>
      </c>
    </row>
    <row r="19" spans="1:2" x14ac:dyDescent="0.25">
      <c r="A19" t="s">
        <v>359</v>
      </c>
      <c r="B19" s="2" t="s">
        <v>42</v>
      </c>
    </row>
    <row r="20" spans="1:2" x14ac:dyDescent="0.25">
      <c r="A20" t="s">
        <v>360</v>
      </c>
      <c r="B20" s="2" t="s">
        <v>52</v>
      </c>
    </row>
    <row r="21" spans="1:2" x14ac:dyDescent="0.25">
      <c r="A21" t="s">
        <v>361</v>
      </c>
      <c r="B21" s="2" t="s">
        <v>50</v>
      </c>
    </row>
    <row r="22" spans="1:2" x14ac:dyDescent="0.25">
      <c r="A22" t="s">
        <v>362</v>
      </c>
      <c r="B22" s="2" t="s">
        <v>49</v>
      </c>
    </row>
    <row r="23" spans="1:2" x14ac:dyDescent="0.25">
      <c r="A23" t="s">
        <v>363</v>
      </c>
      <c r="B23" s="2" t="s">
        <v>53</v>
      </c>
    </row>
    <row r="24" spans="1:2" x14ac:dyDescent="0.25">
      <c r="A24" t="s">
        <v>364</v>
      </c>
      <c r="B24" s="2" t="s">
        <v>11</v>
      </c>
    </row>
    <row r="25" spans="1:2" x14ac:dyDescent="0.25">
      <c r="A25" t="s">
        <v>365</v>
      </c>
      <c r="B25" s="2" t="s">
        <v>12</v>
      </c>
    </row>
    <row r="26" spans="1:2" x14ac:dyDescent="0.25">
      <c r="A26" t="s">
        <v>366</v>
      </c>
      <c r="B26" s="2" t="s">
        <v>14</v>
      </c>
    </row>
    <row r="27" spans="1:2" x14ac:dyDescent="0.25">
      <c r="A27" t="s">
        <v>367</v>
      </c>
      <c r="B27" s="2" t="s">
        <v>633</v>
      </c>
    </row>
    <row r="28" spans="1:2" x14ac:dyDescent="0.25">
      <c r="A28" t="s">
        <v>368</v>
      </c>
      <c r="B28" s="2" t="s">
        <v>629</v>
      </c>
    </row>
    <row r="29" spans="1:2" x14ac:dyDescent="0.25">
      <c r="A29" t="s">
        <v>369</v>
      </c>
      <c r="B29" s="2" t="s">
        <v>23</v>
      </c>
    </row>
    <row r="30" spans="1:2" x14ac:dyDescent="0.25">
      <c r="A30" t="s">
        <v>370</v>
      </c>
      <c r="B30" s="2" t="s">
        <v>629</v>
      </c>
    </row>
    <row r="31" spans="1:2" x14ac:dyDescent="0.25">
      <c r="A31" t="s">
        <v>371</v>
      </c>
      <c r="B31" s="2" t="s">
        <v>27</v>
      </c>
    </row>
    <row r="32" spans="1:2" x14ac:dyDescent="0.25">
      <c r="A32" t="s">
        <v>372</v>
      </c>
      <c r="B32" s="2" t="s">
        <v>629</v>
      </c>
    </row>
    <row r="33" spans="1:2" x14ac:dyDescent="0.25">
      <c r="A33" t="s">
        <v>373</v>
      </c>
      <c r="B33" s="2" t="s">
        <v>44</v>
      </c>
    </row>
    <row r="34" spans="1:2" x14ac:dyDescent="0.25">
      <c r="A34" t="s">
        <v>374</v>
      </c>
      <c r="B34" s="2" t="s">
        <v>634</v>
      </c>
    </row>
    <row r="35" spans="1:2" x14ac:dyDescent="0.25">
      <c r="A35" t="s">
        <v>375</v>
      </c>
      <c r="B35" s="2" t="s">
        <v>46</v>
      </c>
    </row>
    <row r="36" spans="1:2" x14ac:dyDescent="0.25">
      <c r="A36" t="s">
        <v>376</v>
      </c>
      <c r="B36" s="2" t="s">
        <v>47</v>
      </c>
    </row>
    <row r="37" spans="1:2" x14ac:dyDescent="0.25">
      <c r="A37" t="s">
        <v>377</v>
      </c>
      <c r="B37" s="2" t="s">
        <v>16</v>
      </c>
    </row>
    <row r="38" spans="1:2" x14ac:dyDescent="0.25">
      <c r="A38" t="s">
        <v>378</v>
      </c>
      <c r="B38" s="2" t="s">
        <v>635</v>
      </c>
    </row>
    <row r="39" spans="1:2" x14ac:dyDescent="0.25">
      <c r="A39" t="s">
        <v>379</v>
      </c>
      <c r="B39" s="2" t="s">
        <v>636</v>
      </c>
    </row>
    <row r="40" spans="1:2" x14ac:dyDescent="0.25">
      <c r="A40" t="s">
        <v>380</v>
      </c>
      <c r="B40" s="2" t="s">
        <v>637</v>
      </c>
    </row>
    <row r="41" spans="1:2" x14ac:dyDescent="0.25">
      <c r="A41" t="s">
        <v>381</v>
      </c>
      <c r="B41" s="2" t="s">
        <v>638</v>
      </c>
    </row>
    <row r="42" spans="1:2" x14ac:dyDescent="0.25">
      <c r="A42" t="s">
        <v>382</v>
      </c>
      <c r="B42" s="2" t="s">
        <v>639</v>
      </c>
    </row>
    <row r="43" spans="1:2" x14ac:dyDescent="0.25">
      <c r="A43" t="s">
        <v>383</v>
      </c>
      <c r="B43" s="2" t="s">
        <v>640</v>
      </c>
    </row>
    <row r="44" spans="1:2" x14ac:dyDescent="0.25">
      <c r="A44" t="s">
        <v>384</v>
      </c>
      <c r="B44" s="2" t="s">
        <v>641</v>
      </c>
    </row>
    <row r="45" spans="1:2" x14ac:dyDescent="0.25">
      <c r="A45" t="s">
        <v>385</v>
      </c>
      <c r="B45" s="2" t="s">
        <v>642</v>
      </c>
    </row>
    <row r="46" spans="1:2" x14ac:dyDescent="0.25">
      <c r="A46" t="s">
        <v>386</v>
      </c>
      <c r="B46" s="2" t="s">
        <v>643</v>
      </c>
    </row>
    <row r="47" spans="1:2" x14ac:dyDescent="0.25">
      <c r="A47" t="s">
        <v>387</v>
      </c>
      <c r="B47" s="2" t="s">
        <v>644</v>
      </c>
    </row>
    <row r="48" spans="1:2" x14ac:dyDescent="0.25">
      <c r="A48" t="s">
        <v>388</v>
      </c>
      <c r="B48" s="2" t="s">
        <v>645</v>
      </c>
    </row>
    <row r="49" spans="1:2" x14ac:dyDescent="0.25">
      <c r="A49" t="s">
        <v>389</v>
      </c>
      <c r="B49" s="2" t="s">
        <v>646</v>
      </c>
    </row>
    <row r="50" spans="1:2" x14ac:dyDescent="0.25">
      <c r="A50" t="s">
        <v>390</v>
      </c>
      <c r="B50" s="2" t="s">
        <v>647</v>
      </c>
    </row>
    <row r="51" spans="1:2" x14ac:dyDescent="0.25">
      <c r="A51" t="s">
        <v>391</v>
      </c>
      <c r="B51" s="2" t="s">
        <v>648</v>
      </c>
    </row>
    <row r="52" spans="1:2" x14ac:dyDescent="0.25">
      <c r="A52" t="s">
        <v>392</v>
      </c>
      <c r="B52" s="2" t="s">
        <v>649</v>
      </c>
    </row>
    <row r="53" spans="1:2" x14ac:dyDescent="0.25">
      <c r="A53" t="s">
        <v>393</v>
      </c>
      <c r="B53" s="2" t="s">
        <v>650</v>
      </c>
    </row>
    <row r="54" spans="1:2" x14ac:dyDescent="0.25">
      <c r="A54" t="s">
        <v>394</v>
      </c>
      <c r="B54" s="2" t="s">
        <v>651</v>
      </c>
    </row>
    <row r="55" spans="1:2" x14ac:dyDescent="0.25">
      <c r="A55" t="s">
        <v>395</v>
      </c>
      <c r="B55" s="2" t="s">
        <v>652</v>
      </c>
    </row>
    <row r="56" spans="1:2" x14ac:dyDescent="0.25">
      <c r="A56" t="s">
        <v>396</v>
      </c>
      <c r="B56" s="2" t="s">
        <v>653</v>
      </c>
    </row>
    <row r="57" spans="1:2" x14ac:dyDescent="0.25">
      <c r="A57" t="s">
        <v>397</v>
      </c>
      <c r="B57" s="2" t="s">
        <v>654</v>
      </c>
    </row>
    <row r="58" spans="1:2" x14ac:dyDescent="0.25">
      <c r="A58" t="s">
        <v>398</v>
      </c>
      <c r="B58" s="2" t="s">
        <v>655</v>
      </c>
    </row>
    <row r="59" spans="1:2" x14ac:dyDescent="0.25">
      <c r="A59" t="s">
        <v>399</v>
      </c>
      <c r="B59" s="2" t="s">
        <v>656</v>
      </c>
    </row>
    <row r="60" spans="1:2" x14ac:dyDescent="0.25">
      <c r="A60" t="s">
        <v>400</v>
      </c>
      <c r="B60" s="2" t="s">
        <v>657</v>
      </c>
    </row>
    <row r="61" spans="1:2" x14ac:dyDescent="0.25">
      <c r="A61" t="s">
        <v>401</v>
      </c>
      <c r="B61" s="2" t="s">
        <v>658</v>
      </c>
    </row>
    <row r="62" spans="1:2" x14ac:dyDescent="0.25">
      <c r="A62" t="s">
        <v>402</v>
      </c>
      <c r="B62" s="2" t="s">
        <v>659</v>
      </c>
    </row>
    <row r="63" spans="1:2" x14ac:dyDescent="0.25">
      <c r="A63" t="s">
        <v>403</v>
      </c>
      <c r="B63" s="2" t="s">
        <v>660</v>
      </c>
    </row>
    <row r="64" spans="1:2" x14ac:dyDescent="0.25">
      <c r="A64" t="s">
        <v>404</v>
      </c>
      <c r="B64" s="2" t="s">
        <v>629</v>
      </c>
    </row>
    <row r="65" spans="1:2" x14ac:dyDescent="0.25">
      <c r="A65" t="s">
        <v>405</v>
      </c>
      <c r="B65" s="2" t="s">
        <v>629</v>
      </c>
    </row>
    <row r="66" spans="1:2" x14ac:dyDescent="0.25">
      <c r="A66" t="s">
        <v>406</v>
      </c>
      <c r="B66" s="2" t="s">
        <v>661</v>
      </c>
    </row>
    <row r="67" spans="1:2" x14ac:dyDescent="0.25">
      <c r="A67" t="s">
        <v>407</v>
      </c>
      <c r="B67" s="2" t="s">
        <v>662</v>
      </c>
    </row>
    <row r="68" spans="1:2" x14ac:dyDescent="0.25">
      <c r="A68" t="s">
        <v>408</v>
      </c>
      <c r="B68" s="2" t="s">
        <v>663</v>
      </c>
    </row>
    <row r="69" spans="1:2" x14ac:dyDescent="0.25">
      <c r="A69" t="s">
        <v>409</v>
      </c>
      <c r="B69" s="2" t="s">
        <v>664</v>
      </c>
    </row>
    <row r="70" spans="1:2" x14ac:dyDescent="0.25">
      <c r="A70" t="s">
        <v>410</v>
      </c>
      <c r="B70" s="2" t="s">
        <v>665</v>
      </c>
    </row>
    <row r="71" spans="1:2" x14ac:dyDescent="0.25">
      <c r="A71" t="s">
        <v>411</v>
      </c>
      <c r="B71" s="2" t="s">
        <v>629</v>
      </c>
    </row>
    <row r="72" spans="1:2" x14ac:dyDescent="0.25">
      <c r="A72" t="s">
        <v>412</v>
      </c>
      <c r="B72" s="2" t="s">
        <v>666</v>
      </c>
    </row>
    <row r="73" spans="1:2" x14ac:dyDescent="0.25">
      <c r="A73" t="s">
        <v>413</v>
      </c>
      <c r="B73" s="2" t="s">
        <v>667</v>
      </c>
    </row>
    <row r="74" spans="1:2" x14ac:dyDescent="0.25">
      <c r="A74" t="s">
        <v>414</v>
      </c>
      <c r="B74" s="2" t="s">
        <v>668</v>
      </c>
    </row>
    <row r="75" spans="1:2" x14ac:dyDescent="0.25">
      <c r="A75" t="s">
        <v>415</v>
      </c>
      <c r="B75" s="2" t="s">
        <v>669</v>
      </c>
    </row>
    <row r="76" spans="1:2" x14ac:dyDescent="0.25">
      <c r="A76" t="s">
        <v>416</v>
      </c>
      <c r="B76" s="2" t="s">
        <v>670</v>
      </c>
    </row>
    <row r="77" spans="1:2" x14ac:dyDescent="0.25">
      <c r="A77" t="s">
        <v>417</v>
      </c>
      <c r="B77" s="2" t="s">
        <v>671</v>
      </c>
    </row>
    <row r="78" spans="1:2" x14ac:dyDescent="0.25">
      <c r="A78" t="s">
        <v>418</v>
      </c>
      <c r="B78" s="2" t="s">
        <v>672</v>
      </c>
    </row>
    <row r="79" spans="1:2" x14ac:dyDescent="0.25">
      <c r="A79" t="s">
        <v>419</v>
      </c>
      <c r="B79" s="2" t="s">
        <v>673</v>
      </c>
    </row>
    <row r="80" spans="1:2" x14ac:dyDescent="0.25">
      <c r="A80" t="s">
        <v>420</v>
      </c>
      <c r="B80" s="2" t="s">
        <v>629</v>
      </c>
    </row>
    <row r="81" spans="1:2" x14ac:dyDescent="0.25">
      <c r="A81" t="s">
        <v>421</v>
      </c>
      <c r="B81" s="2" t="s">
        <v>674</v>
      </c>
    </row>
    <row r="82" spans="1:2" x14ac:dyDescent="0.25">
      <c r="A82" t="s">
        <v>422</v>
      </c>
      <c r="B82" s="2" t="s">
        <v>675</v>
      </c>
    </row>
    <row r="83" spans="1:2" x14ac:dyDescent="0.25">
      <c r="A83" t="s">
        <v>423</v>
      </c>
      <c r="B83" s="2" t="s">
        <v>676</v>
      </c>
    </row>
    <row r="84" spans="1:2" x14ac:dyDescent="0.25">
      <c r="A84" t="s">
        <v>424</v>
      </c>
      <c r="B84" s="2" t="s">
        <v>677</v>
      </c>
    </row>
    <row r="85" spans="1:2" x14ac:dyDescent="0.25">
      <c r="A85" t="s">
        <v>425</v>
      </c>
      <c r="B85" s="2" t="s">
        <v>629</v>
      </c>
    </row>
    <row r="86" spans="1:2" x14ac:dyDescent="0.25">
      <c r="A86" t="s">
        <v>426</v>
      </c>
      <c r="B86" s="2" t="s">
        <v>678</v>
      </c>
    </row>
    <row r="87" spans="1:2" x14ac:dyDescent="0.25">
      <c r="A87" t="s">
        <v>427</v>
      </c>
      <c r="B87" s="2" t="s">
        <v>679</v>
      </c>
    </row>
    <row r="88" spans="1:2" x14ac:dyDescent="0.25">
      <c r="A88" t="s">
        <v>428</v>
      </c>
      <c r="B88" s="2" t="s">
        <v>680</v>
      </c>
    </row>
    <row r="89" spans="1:2" x14ac:dyDescent="0.25">
      <c r="A89" t="s">
        <v>429</v>
      </c>
      <c r="B89" s="2" t="s">
        <v>681</v>
      </c>
    </row>
    <row r="90" spans="1:2" x14ac:dyDescent="0.25">
      <c r="A90" t="s">
        <v>430</v>
      </c>
      <c r="B90" s="2" t="s">
        <v>682</v>
      </c>
    </row>
    <row r="91" spans="1:2" x14ac:dyDescent="0.25">
      <c r="A91" t="s">
        <v>431</v>
      </c>
      <c r="B91" s="2" t="s">
        <v>683</v>
      </c>
    </row>
    <row r="92" spans="1:2" x14ac:dyDescent="0.25">
      <c r="A92" t="s">
        <v>432</v>
      </c>
      <c r="B92" s="2" t="s">
        <v>684</v>
      </c>
    </row>
    <row r="93" spans="1:2" x14ac:dyDescent="0.25">
      <c r="A93" t="s">
        <v>433</v>
      </c>
      <c r="B93" s="2" t="s">
        <v>685</v>
      </c>
    </row>
    <row r="94" spans="1:2" x14ac:dyDescent="0.25">
      <c r="A94" t="s">
        <v>434</v>
      </c>
      <c r="B94" s="2" t="s">
        <v>686</v>
      </c>
    </row>
    <row r="95" spans="1:2" x14ac:dyDescent="0.25">
      <c r="A95" t="s">
        <v>435</v>
      </c>
      <c r="B95" s="2" t="s">
        <v>687</v>
      </c>
    </row>
    <row r="96" spans="1:2" x14ac:dyDescent="0.25">
      <c r="A96" t="s">
        <v>436</v>
      </c>
      <c r="B96" s="2" t="s">
        <v>688</v>
      </c>
    </row>
    <row r="97" spans="1:2" x14ac:dyDescent="0.25">
      <c r="A97" t="s">
        <v>437</v>
      </c>
      <c r="B97" s="2" t="s">
        <v>689</v>
      </c>
    </row>
    <row r="98" spans="1:2" x14ac:dyDescent="0.25">
      <c r="A98" t="s">
        <v>438</v>
      </c>
      <c r="B98" s="2" t="s">
        <v>629</v>
      </c>
    </row>
    <row r="99" spans="1:2" x14ac:dyDescent="0.25">
      <c r="A99" t="s">
        <v>439</v>
      </c>
      <c r="B99" s="2" t="s">
        <v>690</v>
      </c>
    </row>
    <row r="100" spans="1:2" x14ac:dyDescent="0.25">
      <c r="A100" t="s">
        <v>440</v>
      </c>
      <c r="B100" s="2" t="s">
        <v>629</v>
      </c>
    </row>
    <row r="101" spans="1:2" x14ac:dyDescent="0.25">
      <c r="A101" t="s">
        <v>441</v>
      </c>
      <c r="B101" s="2" t="s">
        <v>691</v>
      </c>
    </row>
    <row r="102" spans="1:2" x14ac:dyDescent="0.25">
      <c r="A102" t="s">
        <v>442</v>
      </c>
      <c r="B102" s="2" t="s">
        <v>692</v>
      </c>
    </row>
    <row r="103" spans="1:2" x14ac:dyDescent="0.25">
      <c r="A103" t="s">
        <v>443</v>
      </c>
      <c r="B103" s="2" t="s">
        <v>693</v>
      </c>
    </row>
    <row r="104" spans="1:2" x14ac:dyDescent="0.25">
      <c r="A104" t="s">
        <v>444</v>
      </c>
      <c r="B104" s="2" t="s">
        <v>694</v>
      </c>
    </row>
    <row r="105" spans="1:2" x14ac:dyDescent="0.25">
      <c r="A105" t="s">
        <v>445</v>
      </c>
      <c r="B105" s="2" t="s">
        <v>695</v>
      </c>
    </row>
    <row r="106" spans="1:2" x14ac:dyDescent="0.25">
      <c r="A106" t="s">
        <v>446</v>
      </c>
      <c r="B106" s="2" t="s">
        <v>696</v>
      </c>
    </row>
    <row r="107" spans="1:2" x14ac:dyDescent="0.25">
      <c r="A107" t="s">
        <v>447</v>
      </c>
      <c r="B107" s="2" t="s">
        <v>629</v>
      </c>
    </row>
    <row r="108" spans="1:2" x14ac:dyDescent="0.25">
      <c r="A108" t="s">
        <v>448</v>
      </c>
      <c r="B108" s="2" t="s">
        <v>697</v>
      </c>
    </row>
    <row r="109" spans="1:2" x14ac:dyDescent="0.25">
      <c r="A109" t="s">
        <v>449</v>
      </c>
      <c r="B109" s="2" t="s">
        <v>698</v>
      </c>
    </row>
    <row r="110" spans="1:2" x14ac:dyDescent="0.25">
      <c r="A110" t="s">
        <v>450</v>
      </c>
      <c r="B110" s="2" t="s">
        <v>699</v>
      </c>
    </row>
    <row r="111" spans="1:2" x14ac:dyDescent="0.25">
      <c r="A111" t="s">
        <v>451</v>
      </c>
      <c r="B111" s="2" t="s">
        <v>700</v>
      </c>
    </row>
    <row r="112" spans="1:2" x14ac:dyDescent="0.25">
      <c r="A112" t="s">
        <v>452</v>
      </c>
      <c r="B112" s="2" t="s">
        <v>701</v>
      </c>
    </row>
    <row r="113" spans="1:2" x14ac:dyDescent="0.25">
      <c r="A113" t="s">
        <v>453</v>
      </c>
      <c r="B113" s="2" t="s">
        <v>702</v>
      </c>
    </row>
    <row r="114" spans="1:2" x14ac:dyDescent="0.25">
      <c r="A114" t="s">
        <v>454</v>
      </c>
      <c r="B114" s="2" t="s">
        <v>703</v>
      </c>
    </row>
    <row r="115" spans="1:2" x14ac:dyDescent="0.25">
      <c r="A115" t="s">
        <v>455</v>
      </c>
      <c r="B115" s="2" t="s">
        <v>704</v>
      </c>
    </row>
    <row r="116" spans="1:2" x14ac:dyDescent="0.25">
      <c r="A116" t="s">
        <v>456</v>
      </c>
      <c r="B116" s="2" t="s">
        <v>705</v>
      </c>
    </row>
    <row r="117" spans="1:2" x14ac:dyDescent="0.25">
      <c r="A117" t="s">
        <v>457</v>
      </c>
      <c r="B117" s="2" t="s">
        <v>706</v>
      </c>
    </row>
    <row r="118" spans="1:2" x14ac:dyDescent="0.25">
      <c r="A118" t="s">
        <v>458</v>
      </c>
      <c r="B118" s="2" t="s">
        <v>707</v>
      </c>
    </row>
    <row r="119" spans="1:2" x14ac:dyDescent="0.25">
      <c r="A119" t="s">
        <v>459</v>
      </c>
      <c r="B119" s="2" t="s">
        <v>708</v>
      </c>
    </row>
    <row r="120" spans="1:2" x14ac:dyDescent="0.25">
      <c r="A120" t="s">
        <v>460</v>
      </c>
      <c r="B120" s="2" t="s">
        <v>709</v>
      </c>
    </row>
    <row r="121" spans="1:2" x14ac:dyDescent="0.25">
      <c r="A121" t="s">
        <v>461</v>
      </c>
      <c r="B121" s="2" t="s">
        <v>710</v>
      </c>
    </row>
    <row r="122" spans="1:2" x14ac:dyDescent="0.25">
      <c r="A122" t="s">
        <v>462</v>
      </c>
      <c r="B122" s="2" t="s">
        <v>711</v>
      </c>
    </row>
    <row r="123" spans="1:2" x14ac:dyDescent="0.25">
      <c r="A123" t="s">
        <v>463</v>
      </c>
      <c r="B123" s="2" t="s">
        <v>712</v>
      </c>
    </row>
    <row r="124" spans="1:2" x14ac:dyDescent="0.25">
      <c r="A124" t="s">
        <v>464</v>
      </c>
      <c r="B124" s="2" t="s">
        <v>713</v>
      </c>
    </row>
    <row r="125" spans="1:2" x14ac:dyDescent="0.25">
      <c r="A125" t="s">
        <v>465</v>
      </c>
      <c r="B125" s="2" t="s">
        <v>714</v>
      </c>
    </row>
    <row r="126" spans="1:2" x14ac:dyDescent="0.25">
      <c r="A126" t="s">
        <v>466</v>
      </c>
      <c r="B126" s="2" t="s">
        <v>715</v>
      </c>
    </row>
    <row r="127" spans="1:2" x14ac:dyDescent="0.25">
      <c r="A127" t="s">
        <v>467</v>
      </c>
      <c r="B127" s="2" t="s">
        <v>716</v>
      </c>
    </row>
    <row r="128" spans="1:2" x14ac:dyDescent="0.25">
      <c r="A128" t="s">
        <v>468</v>
      </c>
      <c r="B128" s="2" t="s">
        <v>717</v>
      </c>
    </row>
    <row r="129" spans="1:2" x14ac:dyDescent="0.25">
      <c r="A129" t="s">
        <v>469</v>
      </c>
      <c r="B129" s="2" t="s">
        <v>718</v>
      </c>
    </row>
    <row r="130" spans="1:2" x14ac:dyDescent="0.25">
      <c r="A130" t="s">
        <v>470</v>
      </c>
      <c r="B130" s="2" t="s">
        <v>719</v>
      </c>
    </row>
    <row r="131" spans="1:2" x14ac:dyDescent="0.25">
      <c r="A131" t="s">
        <v>471</v>
      </c>
      <c r="B131" s="2" t="s">
        <v>720</v>
      </c>
    </row>
    <row r="132" spans="1:2" x14ac:dyDescent="0.25">
      <c r="A132" t="s">
        <v>472</v>
      </c>
      <c r="B132" s="2" t="s">
        <v>629</v>
      </c>
    </row>
    <row r="133" spans="1:2" x14ac:dyDescent="0.25">
      <c r="A133" t="s">
        <v>473</v>
      </c>
      <c r="B133" s="2" t="s">
        <v>629</v>
      </c>
    </row>
    <row r="134" spans="1:2" x14ac:dyDescent="0.25">
      <c r="A134" t="s">
        <v>474</v>
      </c>
      <c r="B134" s="2" t="s">
        <v>721</v>
      </c>
    </row>
    <row r="135" spans="1:2" x14ac:dyDescent="0.25">
      <c r="A135" t="s">
        <v>475</v>
      </c>
      <c r="B135" s="2" t="s">
        <v>722</v>
      </c>
    </row>
    <row r="136" spans="1:2" x14ac:dyDescent="0.25">
      <c r="A136" t="s">
        <v>476</v>
      </c>
      <c r="B136" s="2" t="s">
        <v>723</v>
      </c>
    </row>
    <row r="137" spans="1:2" x14ac:dyDescent="0.25">
      <c r="A137" t="s">
        <v>477</v>
      </c>
      <c r="B137" s="2" t="s">
        <v>724</v>
      </c>
    </row>
    <row r="138" spans="1:2" x14ac:dyDescent="0.25">
      <c r="A138" t="s">
        <v>478</v>
      </c>
      <c r="B138" s="2" t="s">
        <v>725</v>
      </c>
    </row>
    <row r="139" spans="1:2" x14ac:dyDescent="0.25">
      <c r="A139" t="s">
        <v>479</v>
      </c>
      <c r="B139" s="2" t="s">
        <v>629</v>
      </c>
    </row>
    <row r="140" spans="1:2" x14ac:dyDescent="0.25">
      <c r="A140" t="s">
        <v>480</v>
      </c>
      <c r="B140" s="2" t="s">
        <v>629</v>
      </c>
    </row>
    <row r="141" spans="1:2" x14ac:dyDescent="0.25">
      <c r="A141" t="s">
        <v>481</v>
      </c>
      <c r="B141" s="2" t="s">
        <v>629</v>
      </c>
    </row>
    <row r="142" spans="1:2" x14ac:dyDescent="0.25">
      <c r="A142" t="s">
        <v>482</v>
      </c>
      <c r="B142" s="2" t="s">
        <v>629</v>
      </c>
    </row>
    <row r="143" spans="1:2" x14ac:dyDescent="0.25">
      <c r="A143" t="s">
        <v>483</v>
      </c>
      <c r="B143" s="2" t="s">
        <v>726</v>
      </c>
    </row>
    <row r="144" spans="1:2" x14ac:dyDescent="0.25">
      <c r="A144" t="s">
        <v>484</v>
      </c>
      <c r="B144" s="2" t="s">
        <v>727</v>
      </c>
    </row>
    <row r="145" spans="1:2" x14ac:dyDescent="0.25">
      <c r="A145" t="s">
        <v>485</v>
      </c>
      <c r="B145" s="2" t="s">
        <v>728</v>
      </c>
    </row>
    <row r="146" spans="1:2" x14ac:dyDescent="0.25">
      <c r="A146" t="s">
        <v>486</v>
      </c>
      <c r="B146" s="2" t="s">
        <v>629</v>
      </c>
    </row>
    <row r="147" spans="1:2" x14ac:dyDescent="0.25">
      <c r="A147" t="s">
        <v>487</v>
      </c>
      <c r="B147" s="2" t="s">
        <v>729</v>
      </c>
    </row>
    <row r="148" spans="1:2" x14ac:dyDescent="0.25">
      <c r="A148" t="s">
        <v>488</v>
      </c>
      <c r="B148" s="2" t="s">
        <v>730</v>
      </c>
    </row>
    <row r="149" spans="1:2" x14ac:dyDescent="0.25">
      <c r="A149" t="s">
        <v>489</v>
      </c>
      <c r="B149" s="2" t="s">
        <v>731</v>
      </c>
    </row>
    <row r="150" spans="1:2" x14ac:dyDescent="0.25">
      <c r="A150" t="s">
        <v>490</v>
      </c>
      <c r="B150" s="2" t="s">
        <v>732</v>
      </c>
    </row>
    <row r="151" spans="1:2" x14ac:dyDescent="0.25">
      <c r="A151" t="s">
        <v>491</v>
      </c>
      <c r="B151" s="2" t="s">
        <v>733</v>
      </c>
    </row>
    <row r="152" spans="1:2" x14ac:dyDescent="0.25">
      <c r="A152" t="s">
        <v>492</v>
      </c>
      <c r="B152" s="2" t="s">
        <v>734</v>
      </c>
    </row>
    <row r="153" spans="1:2" x14ac:dyDescent="0.25">
      <c r="A153" t="s">
        <v>493</v>
      </c>
      <c r="B153" s="2" t="s">
        <v>735</v>
      </c>
    </row>
    <row r="154" spans="1:2" x14ac:dyDescent="0.25">
      <c r="A154" t="s">
        <v>494</v>
      </c>
      <c r="B154" s="2" t="s">
        <v>736</v>
      </c>
    </row>
    <row r="155" spans="1:2" x14ac:dyDescent="0.25">
      <c r="A155" t="s">
        <v>495</v>
      </c>
      <c r="B155" s="2" t="s">
        <v>737</v>
      </c>
    </row>
    <row r="156" spans="1:2" x14ac:dyDescent="0.25">
      <c r="A156" t="s">
        <v>496</v>
      </c>
      <c r="B156" s="2" t="s">
        <v>738</v>
      </c>
    </row>
    <row r="157" spans="1:2" x14ac:dyDescent="0.25">
      <c r="A157" t="s">
        <v>497</v>
      </c>
      <c r="B157" s="2" t="s">
        <v>739</v>
      </c>
    </row>
    <row r="158" spans="1:2" x14ac:dyDescent="0.25">
      <c r="A158" t="s">
        <v>498</v>
      </c>
      <c r="B158" s="2" t="s">
        <v>740</v>
      </c>
    </row>
    <row r="159" spans="1:2" x14ac:dyDescent="0.25">
      <c r="A159" t="s">
        <v>499</v>
      </c>
      <c r="B159" s="2" t="s">
        <v>741</v>
      </c>
    </row>
    <row r="160" spans="1:2" x14ac:dyDescent="0.25">
      <c r="A160" t="s">
        <v>500</v>
      </c>
      <c r="B160" s="2" t="s">
        <v>742</v>
      </c>
    </row>
    <row r="161" spans="1:2" x14ac:dyDescent="0.25">
      <c r="A161" t="s">
        <v>501</v>
      </c>
      <c r="B161" s="2" t="s">
        <v>743</v>
      </c>
    </row>
    <row r="162" spans="1:2" x14ac:dyDescent="0.25">
      <c r="A162" t="s">
        <v>502</v>
      </c>
      <c r="B162" s="2" t="s">
        <v>744</v>
      </c>
    </row>
    <row r="163" spans="1:2" x14ac:dyDescent="0.25">
      <c r="A163" t="s">
        <v>503</v>
      </c>
      <c r="B163" s="2" t="s">
        <v>745</v>
      </c>
    </row>
    <row r="164" spans="1:2" x14ac:dyDescent="0.25">
      <c r="A164" t="s">
        <v>504</v>
      </c>
      <c r="B164" s="2" t="s">
        <v>746</v>
      </c>
    </row>
    <row r="165" spans="1:2" x14ac:dyDescent="0.25">
      <c r="A165" t="s">
        <v>505</v>
      </c>
      <c r="B165" s="2" t="s">
        <v>629</v>
      </c>
    </row>
    <row r="166" spans="1:2" x14ac:dyDescent="0.25">
      <c r="A166" t="s">
        <v>506</v>
      </c>
      <c r="B166" s="2" t="s">
        <v>629</v>
      </c>
    </row>
    <row r="167" spans="1:2" x14ac:dyDescent="0.25">
      <c r="A167" t="s">
        <v>507</v>
      </c>
      <c r="B167" s="2" t="s">
        <v>629</v>
      </c>
    </row>
    <row r="168" spans="1:2" x14ac:dyDescent="0.25">
      <c r="A168" t="s">
        <v>508</v>
      </c>
      <c r="B168" s="2" t="s">
        <v>629</v>
      </c>
    </row>
    <row r="169" spans="1:2" x14ac:dyDescent="0.25">
      <c r="A169" t="s">
        <v>509</v>
      </c>
      <c r="B169" s="2" t="s">
        <v>629</v>
      </c>
    </row>
    <row r="170" spans="1:2" x14ac:dyDescent="0.25">
      <c r="A170" t="s">
        <v>510</v>
      </c>
      <c r="B170" s="2" t="s">
        <v>747</v>
      </c>
    </row>
    <row r="171" spans="1:2" x14ac:dyDescent="0.25">
      <c r="A171" t="s">
        <v>511</v>
      </c>
      <c r="B171" s="2" t="s">
        <v>748</v>
      </c>
    </row>
    <row r="172" spans="1:2" x14ac:dyDescent="0.25">
      <c r="A172" t="s">
        <v>512</v>
      </c>
      <c r="B172" s="2" t="s">
        <v>749</v>
      </c>
    </row>
    <row r="173" spans="1:2" x14ac:dyDescent="0.25">
      <c r="A173" t="s">
        <v>513</v>
      </c>
      <c r="B173" s="2" t="s">
        <v>750</v>
      </c>
    </row>
    <row r="174" spans="1:2" x14ac:dyDescent="0.25">
      <c r="A174" t="s">
        <v>514</v>
      </c>
      <c r="B174" s="2" t="s">
        <v>629</v>
      </c>
    </row>
    <row r="175" spans="1:2" x14ac:dyDescent="0.25">
      <c r="A175" t="s">
        <v>515</v>
      </c>
      <c r="B175" s="2" t="s">
        <v>751</v>
      </c>
    </row>
    <row r="176" spans="1:2" x14ac:dyDescent="0.25">
      <c r="A176" t="s">
        <v>516</v>
      </c>
      <c r="B176" s="2" t="s">
        <v>629</v>
      </c>
    </row>
    <row r="177" spans="1:2" x14ac:dyDescent="0.25">
      <c r="A177" t="s">
        <v>517</v>
      </c>
      <c r="B177" s="2" t="s">
        <v>629</v>
      </c>
    </row>
    <row r="178" spans="1:2" x14ac:dyDescent="0.25">
      <c r="A178" t="s">
        <v>518</v>
      </c>
      <c r="B178" s="2" t="s">
        <v>752</v>
      </c>
    </row>
    <row r="179" spans="1:2" x14ac:dyDescent="0.25">
      <c r="A179" t="s">
        <v>519</v>
      </c>
      <c r="B179" s="2" t="s">
        <v>753</v>
      </c>
    </row>
    <row r="180" spans="1:2" x14ac:dyDescent="0.25">
      <c r="A180" t="s">
        <v>520</v>
      </c>
      <c r="B180" s="2" t="s">
        <v>754</v>
      </c>
    </row>
    <row r="181" spans="1:2" x14ac:dyDescent="0.25">
      <c r="A181" t="s">
        <v>521</v>
      </c>
      <c r="B181" s="2" t="s">
        <v>755</v>
      </c>
    </row>
    <row r="182" spans="1:2" x14ac:dyDescent="0.25">
      <c r="A182" t="s">
        <v>522</v>
      </c>
      <c r="B182" s="2" t="s">
        <v>756</v>
      </c>
    </row>
    <row r="183" spans="1:2" x14ac:dyDescent="0.25">
      <c r="A183" t="s">
        <v>523</v>
      </c>
      <c r="B183" s="2" t="s">
        <v>757</v>
      </c>
    </row>
    <row r="184" spans="1:2" x14ac:dyDescent="0.25">
      <c r="A184" t="s">
        <v>524</v>
      </c>
      <c r="B184" s="2" t="s">
        <v>758</v>
      </c>
    </row>
    <row r="185" spans="1:2" x14ac:dyDescent="0.25">
      <c r="A185" t="s">
        <v>525</v>
      </c>
      <c r="B185" s="2" t="s">
        <v>759</v>
      </c>
    </row>
    <row r="186" spans="1:2" x14ac:dyDescent="0.25">
      <c r="A186" t="s">
        <v>526</v>
      </c>
      <c r="B186" s="2" t="s">
        <v>760</v>
      </c>
    </row>
    <row r="187" spans="1:2" x14ac:dyDescent="0.25">
      <c r="A187" t="s">
        <v>527</v>
      </c>
      <c r="B187" s="2" t="s">
        <v>761</v>
      </c>
    </row>
    <row r="188" spans="1:2" x14ac:dyDescent="0.25">
      <c r="A188" t="s">
        <v>528</v>
      </c>
      <c r="B188" s="2" t="s">
        <v>762</v>
      </c>
    </row>
    <row r="189" spans="1:2" x14ac:dyDescent="0.25">
      <c r="A189" t="s">
        <v>529</v>
      </c>
      <c r="B189" s="2" t="s">
        <v>763</v>
      </c>
    </row>
    <row r="190" spans="1:2" x14ac:dyDescent="0.25">
      <c r="A190" t="s">
        <v>530</v>
      </c>
      <c r="B190" s="2" t="s">
        <v>764</v>
      </c>
    </row>
    <row r="191" spans="1:2" x14ac:dyDescent="0.25">
      <c r="A191" t="s">
        <v>531</v>
      </c>
      <c r="B191" s="2" t="s">
        <v>765</v>
      </c>
    </row>
    <row r="192" spans="1:2" x14ac:dyDescent="0.25">
      <c r="A192" t="s">
        <v>532</v>
      </c>
      <c r="B192" s="2" t="s">
        <v>766</v>
      </c>
    </row>
    <row r="193" spans="1:2" x14ac:dyDescent="0.25">
      <c r="A193" t="s">
        <v>533</v>
      </c>
      <c r="B193" s="2" t="s">
        <v>767</v>
      </c>
    </row>
    <row r="194" spans="1:2" x14ac:dyDescent="0.25">
      <c r="A194" t="s">
        <v>534</v>
      </c>
      <c r="B194" s="2" t="s">
        <v>768</v>
      </c>
    </row>
    <row r="195" spans="1:2" x14ac:dyDescent="0.25">
      <c r="A195" t="s">
        <v>535</v>
      </c>
      <c r="B195" s="2" t="s">
        <v>769</v>
      </c>
    </row>
    <row r="196" spans="1:2" x14ac:dyDescent="0.25">
      <c r="A196" t="s">
        <v>536</v>
      </c>
      <c r="B196" s="2" t="s">
        <v>770</v>
      </c>
    </row>
    <row r="197" spans="1:2" x14ac:dyDescent="0.25">
      <c r="A197" t="s">
        <v>537</v>
      </c>
      <c r="B197" s="2" t="s">
        <v>771</v>
      </c>
    </row>
    <row r="198" spans="1:2" x14ac:dyDescent="0.25">
      <c r="A198" t="s">
        <v>538</v>
      </c>
      <c r="B198" s="2" t="s">
        <v>772</v>
      </c>
    </row>
    <row r="199" spans="1:2" x14ac:dyDescent="0.25">
      <c r="A199" t="s">
        <v>539</v>
      </c>
      <c r="B199" s="2" t="s">
        <v>773</v>
      </c>
    </row>
    <row r="200" spans="1:2" x14ac:dyDescent="0.25">
      <c r="A200" t="s">
        <v>540</v>
      </c>
      <c r="B200" s="2" t="s">
        <v>629</v>
      </c>
    </row>
    <row r="201" spans="1:2" x14ac:dyDescent="0.25">
      <c r="A201" t="s">
        <v>541</v>
      </c>
      <c r="B201" s="2" t="s">
        <v>629</v>
      </c>
    </row>
    <row r="202" spans="1:2" x14ac:dyDescent="0.25">
      <c r="A202" t="s">
        <v>542</v>
      </c>
      <c r="B202" s="2" t="s">
        <v>774</v>
      </c>
    </row>
    <row r="203" spans="1:2" x14ac:dyDescent="0.25">
      <c r="A203" t="s">
        <v>543</v>
      </c>
      <c r="B203" s="2" t="s">
        <v>775</v>
      </c>
    </row>
    <row r="204" spans="1:2" x14ac:dyDescent="0.25">
      <c r="A204" t="s">
        <v>544</v>
      </c>
      <c r="B204" s="2" t="s">
        <v>776</v>
      </c>
    </row>
    <row r="205" spans="1:2" x14ac:dyDescent="0.25">
      <c r="A205" t="s">
        <v>545</v>
      </c>
      <c r="B205" s="2" t="s">
        <v>777</v>
      </c>
    </row>
    <row r="206" spans="1:2" x14ac:dyDescent="0.25">
      <c r="A206" t="s">
        <v>546</v>
      </c>
      <c r="B206" s="2" t="s">
        <v>778</v>
      </c>
    </row>
    <row r="207" spans="1:2" x14ac:dyDescent="0.25">
      <c r="A207" t="s">
        <v>547</v>
      </c>
      <c r="B207" s="2" t="s">
        <v>779</v>
      </c>
    </row>
    <row r="208" spans="1:2" x14ac:dyDescent="0.25">
      <c r="A208" t="s">
        <v>548</v>
      </c>
      <c r="B208" s="2" t="s">
        <v>780</v>
      </c>
    </row>
    <row r="209" spans="1:2" x14ac:dyDescent="0.25">
      <c r="A209" t="s">
        <v>549</v>
      </c>
      <c r="B209" s="2" t="s">
        <v>781</v>
      </c>
    </row>
    <row r="210" spans="1:2" x14ac:dyDescent="0.25">
      <c r="A210" t="s">
        <v>550</v>
      </c>
      <c r="B210" s="2" t="s">
        <v>782</v>
      </c>
    </row>
    <row r="211" spans="1:2" x14ac:dyDescent="0.25">
      <c r="A211" t="s">
        <v>551</v>
      </c>
      <c r="B211" s="2" t="s">
        <v>783</v>
      </c>
    </row>
    <row r="212" spans="1:2" x14ac:dyDescent="0.25">
      <c r="A212" t="s">
        <v>552</v>
      </c>
      <c r="B212" s="2" t="s">
        <v>784</v>
      </c>
    </row>
    <row r="213" spans="1:2" x14ac:dyDescent="0.25">
      <c r="A213" t="s">
        <v>553</v>
      </c>
      <c r="B213" s="2" t="s">
        <v>785</v>
      </c>
    </row>
    <row r="214" spans="1:2" x14ac:dyDescent="0.25">
      <c r="A214" t="s">
        <v>554</v>
      </c>
      <c r="B214" s="2" t="s">
        <v>786</v>
      </c>
    </row>
    <row r="215" spans="1:2" x14ac:dyDescent="0.25">
      <c r="A215" t="s">
        <v>555</v>
      </c>
      <c r="B215" s="2" t="s">
        <v>787</v>
      </c>
    </row>
    <row r="216" spans="1:2" x14ac:dyDescent="0.25">
      <c r="A216" t="s">
        <v>556</v>
      </c>
      <c r="B216" s="2" t="s">
        <v>788</v>
      </c>
    </row>
    <row r="217" spans="1:2" x14ac:dyDescent="0.25">
      <c r="A217" t="s">
        <v>557</v>
      </c>
      <c r="B217" s="2" t="s">
        <v>789</v>
      </c>
    </row>
    <row r="218" spans="1:2" x14ac:dyDescent="0.25">
      <c r="A218" t="s">
        <v>558</v>
      </c>
      <c r="B218" s="2" t="s">
        <v>790</v>
      </c>
    </row>
    <row r="219" spans="1:2" x14ac:dyDescent="0.25">
      <c r="A219" t="s">
        <v>559</v>
      </c>
      <c r="B219" s="2" t="s">
        <v>629</v>
      </c>
    </row>
    <row r="220" spans="1:2" x14ac:dyDescent="0.25">
      <c r="A220" t="s">
        <v>560</v>
      </c>
      <c r="B220" s="2" t="s">
        <v>629</v>
      </c>
    </row>
    <row r="221" spans="1:2" x14ac:dyDescent="0.25">
      <c r="A221" t="s">
        <v>561</v>
      </c>
      <c r="B221" s="2" t="s">
        <v>791</v>
      </c>
    </row>
    <row r="222" spans="1:2" x14ac:dyDescent="0.25">
      <c r="A222" t="s">
        <v>562</v>
      </c>
      <c r="B222" s="2" t="s">
        <v>792</v>
      </c>
    </row>
    <row r="223" spans="1:2" x14ac:dyDescent="0.25">
      <c r="A223" t="s">
        <v>563</v>
      </c>
      <c r="B223" s="2" t="s">
        <v>793</v>
      </c>
    </row>
    <row r="224" spans="1:2" x14ac:dyDescent="0.25">
      <c r="A224" t="s">
        <v>564</v>
      </c>
      <c r="B224" s="2" t="s">
        <v>794</v>
      </c>
    </row>
    <row r="225" spans="1:2" x14ac:dyDescent="0.25">
      <c r="A225" t="s">
        <v>565</v>
      </c>
      <c r="B225" s="2" t="s">
        <v>795</v>
      </c>
    </row>
    <row r="226" spans="1:2" x14ac:dyDescent="0.25">
      <c r="A226" t="s">
        <v>566</v>
      </c>
      <c r="B226" s="2" t="s">
        <v>796</v>
      </c>
    </row>
    <row r="227" spans="1:2" x14ac:dyDescent="0.25">
      <c r="A227" t="s">
        <v>567</v>
      </c>
      <c r="B227" s="2" t="s">
        <v>797</v>
      </c>
    </row>
    <row r="228" spans="1:2" x14ac:dyDescent="0.25">
      <c r="A228" t="s">
        <v>568</v>
      </c>
      <c r="B228" s="2" t="s">
        <v>798</v>
      </c>
    </row>
    <row r="229" spans="1:2" x14ac:dyDescent="0.25">
      <c r="A229" t="s">
        <v>569</v>
      </c>
      <c r="B229" s="2" t="s">
        <v>799</v>
      </c>
    </row>
    <row r="230" spans="1:2" x14ac:dyDescent="0.25">
      <c r="A230" t="s">
        <v>570</v>
      </c>
      <c r="B230" s="2" t="s">
        <v>800</v>
      </c>
    </row>
    <row r="231" spans="1:2" x14ac:dyDescent="0.25">
      <c r="A231" t="s">
        <v>571</v>
      </c>
      <c r="B231" s="2" t="s">
        <v>801</v>
      </c>
    </row>
    <row r="232" spans="1:2" x14ac:dyDescent="0.25">
      <c r="A232" t="s">
        <v>572</v>
      </c>
      <c r="B232" s="2" t="s">
        <v>802</v>
      </c>
    </row>
    <row r="233" spans="1:2" x14ac:dyDescent="0.25">
      <c r="A233" t="s">
        <v>573</v>
      </c>
      <c r="B233" s="2" t="s">
        <v>803</v>
      </c>
    </row>
    <row r="234" spans="1:2" x14ac:dyDescent="0.25">
      <c r="A234" t="s">
        <v>574</v>
      </c>
      <c r="B234" s="2" t="s">
        <v>804</v>
      </c>
    </row>
    <row r="235" spans="1:2" x14ac:dyDescent="0.25">
      <c r="A235" t="s">
        <v>575</v>
      </c>
      <c r="B235" s="2" t="s">
        <v>805</v>
      </c>
    </row>
    <row r="236" spans="1:2" x14ac:dyDescent="0.25">
      <c r="A236" t="s">
        <v>576</v>
      </c>
      <c r="B236" s="2" t="s">
        <v>806</v>
      </c>
    </row>
    <row r="237" spans="1:2" x14ac:dyDescent="0.25">
      <c r="A237" t="s">
        <v>577</v>
      </c>
      <c r="B237" s="2" t="s">
        <v>807</v>
      </c>
    </row>
    <row r="238" spans="1:2" x14ac:dyDescent="0.25">
      <c r="A238" t="s">
        <v>578</v>
      </c>
      <c r="B238" s="2" t="s">
        <v>808</v>
      </c>
    </row>
    <row r="239" spans="1:2" x14ac:dyDescent="0.25">
      <c r="A239" t="s">
        <v>579</v>
      </c>
      <c r="B239" s="2" t="s">
        <v>809</v>
      </c>
    </row>
    <row r="240" spans="1:2" x14ac:dyDescent="0.25">
      <c r="A240" t="s">
        <v>580</v>
      </c>
      <c r="B240" s="2" t="s">
        <v>810</v>
      </c>
    </row>
    <row r="241" spans="1:2" x14ac:dyDescent="0.25">
      <c r="A241" t="s">
        <v>581</v>
      </c>
      <c r="B241" s="2" t="s">
        <v>811</v>
      </c>
    </row>
    <row r="242" spans="1:2" x14ac:dyDescent="0.25">
      <c r="A242" t="s">
        <v>582</v>
      </c>
      <c r="B242" s="2" t="s">
        <v>812</v>
      </c>
    </row>
    <row r="243" spans="1:2" x14ac:dyDescent="0.25">
      <c r="A243" t="s">
        <v>583</v>
      </c>
      <c r="B243" s="2" t="s">
        <v>813</v>
      </c>
    </row>
    <row r="244" spans="1:2" x14ac:dyDescent="0.25">
      <c r="A244" t="s">
        <v>584</v>
      </c>
      <c r="B244" s="2" t="s">
        <v>814</v>
      </c>
    </row>
    <row r="245" spans="1:2" x14ac:dyDescent="0.25">
      <c r="A245" t="s">
        <v>585</v>
      </c>
      <c r="B245" s="2" t="s">
        <v>815</v>
      </c>
    </row>
    <row r="246" spans="1:2" x14ac:dyDescent="0.25">
      <c r="A246" t="s">
        <v>586</v>
      </c>
      <c r="B246" s="2" t="s">
        <v>629</v>
      </c>
    </row>
    <row r="247" spans="1:2" x14ac:dyDescent="0.25">
      <c r="A247" t="s">
        <v>587</v>
      </c>
      <c r="B247" s="2" t="s">
        <v>629</v>
      </c>
    </row>
    <row r="248" spans="1:2" x14ac:dyDescent="0.25">
      <c r="A248" t="s">
        <v>588</v>
      </c>
      <c r="B248" s="2" t="s">
        <v>629</v>
      </c>
    </row>
    <row r="249" spans="1:2" x14ac:dyDescent="0.25">
      <c r="A249" t="s">
        <v>589</v>
      </c>
      <c r="B249" s="2" t="s">
        <v>816</v>
      </c>
    </row>
    <row r="250" spans="1:2" x14ac:dyDescent="0.25">
      <c r="A250" t="s">
        <v>590</v>
      </c>
      <c r="B250" s="2" t="s">
        <v>817</v>
      </c>
    </row>
    <row r="251" spans="1:2" x14ac:dyDescent="0.25">
      <c r="A251" t="s">
        <v>591</v>
      </c>
      <c r="B251" s="2" t="s">
        <v>818</v>
      </c>
    </row>
    <row r="252" spans="1:2" x14ac:dyDescent="0.25">
      <c r="A252" t="s">
        <v>592</v>
      </c>
      <c r="B252" s="2" t="s">
        <v>819</v>
      </c>
    </row>
    <row r="253" spans="1:2" x14ac:dyDescent="0.25">
      <c r="A253" t="s">
        <v>593</v>
      </c>
      <c r="B253" s="2" t="s">
        <v>820</v>
      </c>
    </row>
    <row r="254" spans="1:2" x14ac:dyDescent="0.25">
      <c r="A254" t="s">
        <v>594</v>
      </c>
      <c r="B254" s="2" t="s">
        <v>821</v>
      </c>
    </row>
    <row r="255" spans="1:2" x14ac:dyDescent="0.25">
      <c r="A255" t="s">
        <v>595</v>
      </c>
      <c r="B255" s="2" t="s">
        <v>822</v>
      </c>
    </row>
    <row r="256" spans="1:2" x14ac:dyDescent="0.25">
      <c r="A256" t="s">
        <v>596</v>
      </c>
      <c r="B256" s="2" t="s">
        <v>823</v>
      </c>
    </row>
    <row r="257" spans="1:2" x14ac:dyDescent="0.25">
      <c r="A257" t="s">
        <v>597</v>
      </c>
      <c r="B257" s="2" t="s">
        <v>824</v>
      </c>
    </row>
    <row r="258" spans="1:2" x14ac:dyDescent="0.25">
      <c r="A258" t="s">
        <v>598</v>
      </c>
      <c r="B258" s="2" t="s">
        <v>825</v>
      </c>
    </row>
    <row r="259" spans="1:2" x14ac:dyDescent="0.25">
      <c r="A259" t="s">
        <v>599</v>
      </c>
      <c r="B259" s="2" t="s">
        <v>629</v>
      </c>
    </row>
    <row r="260" spans="1:2" x14ac:dyDescent="0.25">
      <c r="A260" t="s">
        <v>600</v>
      </c>
      <c r="B260" s="2" t="s">
        <v>629</v>
      </c>
    </row>
    <row r="261" spans="1:2" x14ac:dyDescent="0.25">
      <c r="A261" t="s">
        <v>601</v>
      </c>
      <c r="B261" s="2" t="s">
        <v>629</v>
      </c>
    </row>
    <row r="262" spans="1:2" x14ac:dyDescent="0.25">
      <c r="A262" t="s">
        <v>602</v>
      </c>
      <c r="B262" s="2" t="s">
        <v>826</v>
      </c>
    </row>
    <row r="263" spans="1:2" x14ac:dyDescent="0.25">
      <c r="A263" t="s">
        <v>603</v>
      </c>
      <c r="B263" s="2" t="s">
        <v>827</v>
      </c>
    </row>
    <row r="264" spans="1:2" x14ac:dyDescent="0.25">
      <c r="A264" t="s">
        <v>604</v>
      </c>
      <c r="B264" s="2" t="s">
        <v>629</v>
      </c>
    </row>
    <row r="265" spans="1:2" x14ac:dyDescent="0.25">
      <c r="A265" t="s">
        <v>605</v>
      </c>
      <c r="B265" s="2" t="s">
        <v>828</v>
      </c>
    </row>
    <row r="266" spans="1:2" x14ac:dyDescent="0.25">
      <c r="A266" t="s">
        <v>606</v>
      </c>
      <c r="B266" s="2" t="s">
        <v>829</v>
      </c>
    </row>
    <row r="267" spans="1:2" x14ac:dyDescent="0.25">
      <c r="A267" t="s">
        <v>607</v>
      </c>
      <c r="B267" s="2" t="s">
        <v>830</v>
      </c>
    </row>
    <row r="268" spans="1:2" x14ac:dyDescent="0.25">
      <c r="A268" t="s">
        <v>608</v>
      </c>
      <c r="B268" s="2" t="s">
        <v>831</v>
      </c>
    </row>
    <row r="269" spans="1:2" x14ac:dyDescent="0.25">
      <c r="A269" t="s">
        <v>609</v>
      </c>
      <c r="B269" s="2" t="s">
        <v>629</v>
      </c>
    </row>
    <row r="270" spans="1:2" x14ac:dyDescent="0.25">
      <c r="A270" t="s">
        <v>610</v>
      </c>
      <c r="B270" s="2" t="s">
        <v>629</v>
      </c>
    </row>
    <row r="271" spans="1:2" x14ac:dyDescent="0.25">
      <c r="A271" t="s">
        <v>611</v>
      </c>
      <c r="B271" s="2" t="s">
        <v>629</v>
      </c>
    </row>
    <row r="272" spans="1:2" x14ac:dyDescent="0.25">
      <c r="A272" t="s">
        <v>612</v>
      </c>
      <c r="B272" s="2" t="s">
        <v>629</v>
      </c>
    </row>
    <row r="273" spans="1:2" x14ac:dyDescent="0.25">
      <c r="A273" t="s">
        <v>613</v>
      </c>
      <c r="B273" s="2" t="s">
        <v>832</v>
      </c>
    </row>
    <row r="274" spans="1:2" x14ac:dyDescent="0.25">
      <c r="A274" t="s">
        <v>614</v>
      </c>
      <c r="B274" s="2" t="s">
        <v>629</v>
      </c>
    </row>
    <row r="275" spans="1:2" x14ac:dyDescent="0.25">
      <c r="A275" t="s">
        <v>615</v>
      </c>
      <c r="B275" s="2" t="s">
        <v>629</v>
      </c>
    </row>
    <row r="276" spans="1:2" x14ac:dyDescent="0.25">
      <c r="A276" t="s">
        <v>616</v>
      </c>
      <c r="B276" s="2" t="s">
        <v>629</v>
      </c>
    </row>
    <row r="277" spans="1:2" x14ac:dyDescent="0.25">
      <c r="A277" t="s">
        <v>617</v>
      </c>
      <c r="B277" s="2" t="s">
        <v>629</v>
      </c>
    </row>
    <row r="278" spans="1:2" x14ac:dyDescent="0.25">
      <c r="A278" t="s">
        <v>618</v>
      </c>
      <c r="B278" s="2" t="s">
        <v>833</v>
      </c>
    </row>
    <row r="279" spans="1:2" x14ac:dyDescent="0.25">
      <c r="A279" t="s">
        <v>619</v>
      </c>
      <c r="B279" s="2" t="s">
        <v>629</v>
      </c>
    </row>
    <row r="280" spans="1:2" x14ac:dyDescent="0.25">
      <c r="A280" t="s">
        <v>620</v>
      </c>
      <c r="B280" s="2" t="s">
        <v>629</v>
      </c>
    </row>
    <row r="281" spans="1:2" x14ac:dyDescent="0.25">
      <c r="A281" t="s">
        <v>621</v>
      </c>
      <c r="B281" s="2" t="s">
        <v>629</v>
      </c>
    </row>
    <row r="282" spans="1:2" x14ac:dyDescent="0.25">
      <c r="A282" t="s">
        <v>313</v>
      </c>
      <c r="B282" s="2" t="s">
        <v>32</v>
      </c>
    </row>
    <row r="283" spans="1:2" x14ac:dyDescent="0.25">
      <c r="A283" t="s">
        <v>314</v>
      </c>
      <c r="B283" s="2" t="s">
        <v>834</v>
      </c>
    </row>
    <row r="284" spans="1:2" x14ac:dyDescent="0.25">
      <c r="A284" t="s">
        <v>315</v>
      </c>
      <c r="B284" s="2" t="s">
        <v>835</v>
      </c>
    </row>
    <row r="285" spans="1:2" x14ac:dyDescent="0.25">
      <c r="A285" t="s">
        <v>316</v>
      </c>
      <c r="B285" s="2" t="s">
        <v>836</v>
      </c>
    </row>
    <row r="286" spans="1:2" x14ac:dyDescent="0.25">
      <c r="A286" t="s">
        <v>317</v>
      </c>
      <c r="B286" s="2" t="s">
        <v>629</v>
      </c>
    </row>
    <row r="287" spans="1:2" x14ac:dyDescent="0.25">
      <c r="A287" t="s">
        <v>318</v>
      </c>
      <c r="B287" s="2" t="s">
        <v>629</v>
      </c>
    </row>
    <row r="288" spans="1:2" x14ac:dyDescent="0.25">
      <c r="A288" t="s">
        <v>319</v>
      </c>
      <c r="B288" s="2" t="s">
        <v>629</v>
      </c>
    </row>
    <row r="289" spans="1:2" x14ac:dyDescent="0.25">
      <c r="A289" t="s">
        <v>320</v>
      </c>
      <c r="B289" s="2" t="s">
        <v>629</v>
      </c>
    </row>
    <row r="290" spans="1:2" x14ac:dyDescent="0.25">
      <c r="A290" t="s">
        <v>321</v>
      </c>
      <c r="B290" s="2" t="s">
        <v>629</v>
      </c>
    </row>
    <row r="291" spans="1:2" x14ac:dyDescent="0.25">
      <c r="A291" t="s">
        <v>322</v>
      </c>
      <c r="B291" s="2" t="s">
        <v>629</v>
      </c>
    </row>
    <row r="292" spans="1:2" x14ac:dyDescent="0.25">
      <c r="A292" t="s">
        <v>622</v>
      </c>
      <c r="B292" s="2" t="s">
        <v>837</v>
      </c>
    </row>
    <row r="293" spans="1:2" x14ac:dyDescent="0.25">
      <c r="A293" t="s">
        <v>623</v>
      </c>
      <c r="B293" s="2" t="s">
        <v>36</v>
      </c>
    </row>
    <row r="294" spans="1:2" x14ac:dyDescent="0.25">
      <c r="A294" t="s">
        <v>624</v>
      </c>
      <c r="B294" s="2" t="s">
        <v>18</v>
      </c>
    </row>
    <row r="295" spans="1:2" x14ac:dyDescent="0.25">
      <c r="A295" t="s">
        <v>625</v>
      </c>
      <c r="B295" s="2" t="s">
        <v>30</v>
      </c>
    </row>
    <row r="296" spans="1:2" x14ac:dyDescent="0.25">
      <c r="A296" t="s">
        <v>626</v>
      </c>
      <c r="B296" s="2" t="s">
        <v>33</v>
      </c>
    </row>
    <row r="297" spans="1:2" x14ac:dyDescent="0.25">
      <c r="A297" t="s">
        <v>838</v>
      </c>
      <c r="B297" s="2" t="s">
        <v>629</v>
      </c>
    </row>
    <row r="298" spans="1:2" x14ac:dyDescent="0.25">
      <c r="A298" t="s">
        <v>839</v>
      </c>
      <c r="B298" s="2" t="s">
        <v>629</v>
      </c>
    </row>
    <row r="299" spans="1:2" x14ac:dyDescent="0.25">
      <c r="A299" t="s">
        <v>840</v>
      </c>
      <c r="B299" s="2" t="s">
        <v>629</v>
      </c>
    </row>
    <row r="300" spans="1:2" x14ac:dyDescent="0.25">
      <c r="A300" t="s">
        <v>841</v>
      </c>
      <c r="B300" s="2" t="s">
        <v>629</v>
      </c>
    </row>
    <row r="301" spans="1:2" x14ac:dyDescent="0.25">
      <c r="A301" t="s">
        <v>842</v>
      </c>
      <c r="B301" s="2" t="s">
        <v>629</v>
      </c>
    </row>
    <row r="302" spans="1:2" x14ac:dyDescent="0.25">
      <c r="A302" t="s">
        <v>843</v>
      </c>
      <c r="B302" s="2" t="s">
        <v>629</v>
      </c>
    </row>
    <row r="303" spans="1:2" x14ac:dyDescent="0.25">
      <c r="A303" t="s">
        <v>844</v>
      </c>
      <c r="B303" s="2" t="s">
        <v>629</v>
      </c>
    </row>
    <row r="304" spans="1:2" x14ac:dyDescent="0.25">
      <c r="A304" t="s">
        <v>845</v>
      </c>
      <c r="B304" s="2" t="s">
        <v>629</v>
      </c>
    </row>
    <row r="305" spans="1:2" x14ac:dyDescent="0.25">
      <c r="A305" t="s">
        <v>846</v>
      </c>
      <c r="B305" s="2" t="s">
        <v>629</v>
      </c>
    </row>
    <row r="306" spans="1:2" x14ac:dyDescent="0.25">
      <c r="A306" t="s">
        <v>847</v>
      </c>
      <c r="B306" s="2" t="s">
        <v>629</v>
      </c>
    </row>
    <row r="307" spans="1:2" x14ac:dyDescent="0.25">
      <c r="A307" t="s">
        <v>848</v>
      </c>
      <c r="B307" s="2" t="s">
        <v>629</v>
      </c>
    </row>
    <row r="308" spans="1:2" x14ac:dyDescent="0.25">
      <c r="A308" t="s">
        <v>849</v>
      </c>
      <c r="B308" s="2" t="s">
        <v>629</v>
      </c>
    </row>
    <row r="309" spans="1:2" x14ac:dyDescent="0.25">
      <c r="A309" t="s">
        <v>850</v>
      </c>
      <c r="B309" s="2" t="s">
        <v>629</v>
      </c>
    </row>
    <row r="310" spans="1:2" x14ac:dyDescent="0.25">
      <c r="A310" t="s">
        <v>851</v>
      </c>
      <c r="B310" s="2" t="s">
        <v>629</v>
      </c>
    </row>
    <row r="311" spans="1:2" x14ac:dyDescent="0.25">
      <c r="A311" t="s">
        <v>852</v>
      </c>
      <c r="B311" s="2" t="s">
        <v>629</v>
      </c>
    </row>
    <row r="312" spans="1:2" x14ac:dyDescent="0.25">
      <c r="A312" t="s">
        <v>853</v>
      </c>
      <c r="B312" s="2" t="s">
        <v>629</v>
      </c>
    </row>
    <row r="313" spans="1:2" x14ac:dyDescent="0.25">
      <c r="A313" t="s">
        <v>854</v>
      </c>
      <c r="B313" s="2" t="s">
        <v>629</v>
      </c>
    </row>
    <row r="314" spans="1:2" x14ac:dyDescent="0.25">
      <c r="A314" t="s">
        <v>855</v>
      </c>
      <c r="B314" s="2" t="s">
        <v>629</v>
      </c>
    </row>
    <row r="315" spans="1:2" x14ac:dyDescent="0.25">
      <c r="A315" t="s">
        <v>856</v>
      </c>
      <c r="B315" s="2" t="s">
        <v>629</v>
      </c>
    </row>
    <row r="316" spans="1:2" x14ac:dyDescent="0.25">
      <c r="A316" t="s">
        <v>857</v>
      </c>
      <c r="B316" s="2" t="s">
        <v>629</v>
      </c>
    </row>
    <row r="317" spans="1:2" x14ac:dyDescent="0.25">
      <c r="A317" t="s">
        <v>858</v>
      </c>
      <c r="B317" s="2" t="s">
        <v>629</v>
      </c>
    </row>
    <row r="318" spans="1:2" x14ac:dyDescent="0.25">
      <c r="A318" t="s">
        <v>859</v>
      </c>
      <c r="B318" s="2" t="s">
        <v>629</v>
      </c>
    </row>
    <row r="319" spans="1:2" x14ac:dyDescent="0.25">
      <c r="A319" t="s">
        <v>860</v>
      </c>
      <c r="B319" s="2" t="s">
        <v>629</v>
      </c>
    </row>
    <row r="320" spans="1:2" x14ac:dyDescent="0.25">
      <c r="A320" t="s">
        <v>861</v>
      </c>
      <c r="B320" s="2" t="s">
        <v>629</v>
      </c>
    </row>
    <row r="321" spans="1:2" x14ac:dyDescent="0.25">
      <c r="A321" t="s">
        <v>862</v>
      </c>
      <c r="B321" s="2" t="s">
        <v>629</v>
      </c>
    </row>
    <row r="322" spans="1:2" x14ac:dyDescent="0.25">
      <c r="A322" t="s">
        <v>863</v>
      </c>
      <c r="B322" s="2" t="s">
        <v>629</v>
      </c>
    </row>
    <row r="323" spans="1:2" x14ac:dyDescent="0.25">
      <c r="A323" t="s">
        <v>864</v>
      </c>
      <c r="B323" s="2" t="s">
        <v>629</v>
      </c>
    </row>
    <row r="324" spans="1:2" x14ac:dyDescent="0.25">
      <c r="A324" t="s">
        <v>865</v>
      </c>
      <c r="B324" s="2" t="s">
        <v>629</v>
      </c>
    </row>
    <row r="325" spans="1:2" x14ac:dyDescent="0.25">
      <c r="A325" t="s">
        <v>866</v>
      </c>
      <c r="B325" s="2" t="s">
        <v>629</v>
      </c>
    </row>
    <row r="326" spans="1:2" x14ac:dyDescent="0.25">
      <c r="A326" t="s">
        <v>867</v>
      </c>
      <c r="B326" s="2" t="s">
        <v>629</v>
      </c>
    </row>
    <row r="327" spans="1:2" x14ac:dyDescent="0.25">
      <c r="A327" t="s">
        <v>868</v>
      </c>
      <c r="B327" s="2" t="s">
        <v>629</v>
      </c>
    </row>
    <row r="328" spans="1:2" x14ac:dyDescent="0.25">
      <c r="A328" t="s">
        <v>869</v>
      </c>
      <c r="B328" s="2" t="s">
        <v>629</v>
      </c>
    </row>
    <row r="329" spans="1:2" x14ac:dyDescent="0.25">
      <c r="A329" t="s">
        <v>870</v>
      </c>
      <c r="B329" s="2" t="s">
        <v>629</v>
      </c>
    </row>
    <row r="330" spans="1:2" x14ac:dyDescent="0.25">
      <c r="A330" t="s">
        <v>871</v>
      </c>
      <c r="B330" s="2" t="s">
        <v>629</v>
      </c>
    </row>
    <row r="331" spans="1:2" x14ac:dyDescent="0.25">
      <c r="A331" t="s">
        <v>872</v>
      </c>
      <c r="B331" s="2" t="s">
        <v>629</v>
      </c>
    </row>
    <row r="332" spans="1:2" x14ac:dyDescent="0.25">
      <c r="A332" t="s">
        <v>873</v>
      </c>
      <c r="B332" s="2" t="s">
        <v>629</v>
      </c>
    </row>
    <row r="333" spans="1:2" x14ac:dyDescent="0.25">
      <c r="A333" t="s">
        <v>874</v>
      </c>
      <c r="B333" s="2" t="s">
        <v>629</v>
      </c>
    </row>
    <row r="334" spans="1:2" x14ac:dyDescent="0.25">
      <c r="A334" t="s">
        <v>875</v>
      </c>
      <c r="B334" s="2" t="s">
        <v>629</v>
      </c>
    </row>
    <row r="335" spans="1:2" x14ac:dyDescent="0.25">
      <c r="A335" t="s">
        <v>876</v>
      </c>
      <c r="B335" s="2" t="s">
        <v>629</v>
      </c>
    </row>
    <row r="336" spans="1:2" x14ac:dyDescent="0.25">
      <c r="A336" t="s">
        <v>877</v>
      </c>
      <c r="B336" s="2" t="s">
        <v>629</v>
      </c>
    </row>
    <row r="337" spans="1:2" x14ac:dyDescent="0.25">
      <c r="A337" t="s">
        <v>878</v>
      </c>
      <c r="B337" s="2" t="s">
        <v>629</v>
      </c>
    </row>
    <row r="338" spans="1:2" x14ac:dyDescent="0.25">
      <c r="A338" t="s">
        <v>879</v>
      </c>
      <c r="B338" s="2" t="s">
        <v>629</v>
      </c>
    </row>
    <row r="339" spans="1:2" x14ac:dyDescent="0.25">
      <c r="A339" t="s">
        <v>880</v>
      </c>
      <c r="B339" s="2" t="s">
        <v>629</v>
      </c>
    </row>
    <row r="340" spans="1:2" x14ac:dyDescent="0.25">
      <c r="A340" t="s">
        <v>881</v>
      </c>
      <c r="B340" s="2" t="s">
        <v>629</v>
      </c>
    </row>
    <row r="341" spans="1:2" x14ac:dyDescent="0.25">
      <c r="A341" t="s">
        <v>882</v>
      </c>
      <c r="B341" s="2" t="s">
        <v>629</v>
      </c>
    </row>
    <row r="342" spans="1:2" x14ac:dyDescent="0.25">
      <c r="A342" t="s">
        <v>883</v>
      </c>
      <c r="B342" s="2" t="s">
        <v>629</v>
      </c>
    </row>
    <row r="343" spans="1:2" x14ac:dyDescent="0.25">
      <c r="A343" t="s">
        <v>884</v>
      </c>
      <c r="B343" s="2" t="s">
        <v>629</v>
      </c>
    </row>
    <row r="344" spans="1:2" x14ac:dyDescent="0.25">
      <c r="A344" t="s">
        <v>885</v>
      </c>
      <c r="B344" s="2" t="s">
        <v>629</v>
      </c>
    </row>
    <row r="345" spans="1:2" x14ac:dyDescent="0.25">
      <c r="A345" t="s">
        <v>886</v>
      </c>
      <c r="B345" s="2" t="s">
        <v>629</v>
      </c>
    </row>
    <row r="346" spans="1:2" x14ac:dyDescent="0.25">
      <c r="A346" t="s">
        <v>887</v>
      </c>
      <c r="B346" s="2" t="s">
        <v>629</v>
      </c>
    </row>
    <row r="347" spans="1:2" x14ac:dyDescent="0.25">
      <c r="A347" t="s">
        <v>888</v>
      </c>
      <c r="B347" s="2" t="s">
        <v>629</v>
      </c>
    </row>
    <row r="348" spans="1:2" x14ac:dyDescent="0.25">
      <c r="A348" t="s">
        <v>889</v>
      </c>
      <c r="B348" s="2" t="s">
        <v>629</v>
      </c>
    </row>
    <row r="349" spans="1:2" x14ac:dyDescent="0.25">
      <c r="A349" t="s">
        <v>890</v>
      </c>
      <c r="B349" s="2" t="s">
        <v>629</v>
      </c>
    </row>
    <row r="350" spans="1:2" x14ac:dyDescent="0.25">
      <c r="A350" t="s">
        <v>891</v>
      </c>
      <c r="B350" s="2" t="s">
        <v>629</v>
      </c>
    </row>
    <row r="351" spans="1:2" x14ac:dyDescent="0.25">
      <c r="A351" t="s">
        <v>892</v>
      </c>
      <c r="B351" s="2" t="s">
        <v>629</v>
      </c>
    </row>
    <row r="352" spans="1:2" x14ac:dyDescent="0.25">
      <c r="A352" t="s">
        <v>893</v>
      </c>
      <c r="B352" s="2" t="s">
        <v>629</v>
      </c>
    </row>
    <row r="353" spans="1:2" x14ac:dyDescent="0.25">
      <c r="A353" t="s">
        <v>894</v>
      </c>
      <c r="B353" s="2" t="s">
        <v>629</v>
      </c>
    </row>
    <row r="354" spans="1:2" x14ac:dyDescent="0.25">
      <c r="A354" t="s">
        <v>895</v>
      </c>
      <c r="B354" s="2" t="s">
        <v>629</v>
      </c>
    </row>
    <row r="355" spans="1:2" x14ac:dyDescent="0.25">
      <c r="A355" t="s">
        <v>896</v>
      </c>
      <c r="B355" s="2" t="s">
        <v>629</v>
      </c>
    </row>
    <row r="356" spans="1:2" x14ac:dyDescent="0.25">
      <c r="A356" t="s">
        <v>897</v>
      </c>
      <c r="B356" s="2" t="s">
        <v>629</v>
      </c>
    </row>
    <row r="357" spans="1:2" x14ac:dyDescent="0.25">
      <c r="A357" t="s">
        <v>898</v>
      </c>
      <c r="B357" s="2" t="s">
        <v>629</v>
      </c>
    </row>
    <row r="358" spans="1:2" x14ac:dyDescent="0.25">
      <c r="A358" t="s">
        <v>899</v>
      </c>
      <c r="B358" s="2" t="s">
        <v>629</v>
      </c>
    </row>
    <row r="359" spans="1:2" x14ac:dyDescent="0.25">
      <c r="A359" t="s">
        <v>900</v>
      </c>
      <c r="B359" s="2" t="s">
        <v>629</v>
      </c>
    </row>
    <row r="360" spans="1:2" x14ac:dyDescent="0.25">
      <c r="A360" t="s">
        <v>901</v>
      </c>
      <c r="B360" s="2" t="s">
        <v>629</v>
      </c>
    </row>
    <row r="361" spans="1:2" x14ac:dyDescent="0.25">
      <c r="A361" t="s">
        <v>902</v>
      </c>
      <c r="B361" s="2" t="s">
        <v>629</v>
      </c>
    </row>
    <row r="362" spans="1:2" x14ac:dyDescent="0.25">
      <c r="A362" t="s">
        <v>903</v>
      </c>
      <c r="B362" s="2" t="s">
        <v>629</v>
      </c>
    </row>
    <row r="363" spans="1:2" x14ac:dyDescent="0.25">
      <c r="A363" t="s">
        <v>904</v>
      </c>
      <c r="B363" s="2" t="s">
        <v>629</v>
      </c>
    </row>
    <row r="364" spans="1:2" x14ac:dyDescent="0.25">
      <c r="A364" t="s">
        <v>905</v>
      </c>
      <c r="B364" s="2" t="s">
        <v>629</v>
      </c>
    </row>
    <row r="365" spans="1:2" x14ac:dyDescent="0.25">
      <c r="A365" t="s">
        <v>906</v>
      </c>
      <c r="B365" s="2" t="s">
        <v>629</v>
      </c>
    </row>
    <row r="366" spans="1:2" x14ac:dyDescent="0.25">
      <c r="A366" t="s">
        <v>907</v>
      </c>
      <c r="B366" s="2" t="s">
        <v>629</v>
      </c>
    </row>
    <row r="367" spans="1:2" x14ac:dyDescent="0.25">
      <c r="A367" t="s">
        <v>908</v>
      </c>
      <c r="B367" s="2" t="s">
        <v>629</v>
      </c>
    </row>
    <row r="368" spans="1:2" x14ac:dyDescent="0.25">
      <c r="A368" t="s">
        <v>909</v>
      </c>
      <c r="B368" s="2" t="s">
        <v>629</v>
      </c>
    </row>
    <row r="369" spans="1:2" x14ac:dyDescent="0.25">
      <c r="A369" t="s">
        <v>910</v>
      </c>
      <c r="B369" s="2" t="s">
        <v>629</v>
      </c>
    </row>
    <row r="370" spans="1:2" x14ac:dyDescent="0.25">
      <c r="A370" t="s">
        <v>911</v>
      </c>
      <c r="B370" s="2" t="s">
        <v>629</v>
      </c>
    </row>
    <row r="371" spans="1:2" x14ac:dyDescent="0.25">
      <c r="A371" t="s">
        <v>912</v>
      </c>
      <c r="B371" s="2" t="s">
        <v>629</v>
      </c>
    </row>
    <row r="372" spans="1:2" x14ac:dyDescent="0.25">
      <c r="A372" t="s">
        <v>913</v>
      </c>
      <c r="B372" s="2" t="s">
        <v>629</v>
      </c>
    </row>
    <row r="373" spans="1:2" x14ac:dyDescent="0.25">
      <c r="A373" t="s">
        <v>914</v>
      </c>
      <c r="B373" s="2" t="s">
        <v>629</v>
      </c>
    </row>
    <row r="374" spans="1:2" x14ac:dyDescent="0.25">
      <c r="A374" t="s">
        <v>915</v>
      </c>
      <c r="B374" s="2" t="s">
        <v>629</v>
      </c>
    </row>
    <row r="375" spans="1:2" x14ac:dyDescent="0.25">
      <c r="A375" t="s">
        <v>916</v>
      </c>
      <c r="B375" s="2" t="s">
        <v>629</v>
      </c>
    </row>
    <row r="376" spans="1:2" x14ac:dyDescent="0.25">
      <c r="A376" t="s">
        <v>917</v>
      </c>
      <c r="B376" s="2" t="s">
        <v>629</v>
      </c>
    </row>
    <row r="377" spans="1:2" x14ac:dyDescent="0.25">
      <c r="A377" t="s">
        <v>918</v>
      </c>
      <c r="B377" s="2" t="s">
        <v>629</v>
      </c>
    </row>
    <row r="378" spans="1:2" x14ac:dyDescent="0.25">
      <c r="A378" t="s">
        <v>919</v>
      </c>
      <c r="B378" s="2" t="s">
        <v>629</v>
      </c>
    </row>
    <row r="379" spans="1:2" x14ac:dyDescent="0.25">
      <c r="A379" t="s">
        <v>920</v>
      </c>
      <c r="B379" s="2" t="s">
        <v>629</v>
      </c>
    </row>
    <row r="380" spans="1:2" x14ac:dyDescent="0.25">
      <c r="A380" t="s">
        <v>921</v>
      </c>
      <c r="B380" s="2" t="s">
        <v>629</v>
      </c>
    </row>
    <row r="381" spans="1:2" x14ac:dyDescent="0.25">
      <c r="A381" t="s">
        <v>922</v>
      </c>
      <c r="B381" s="2" t="s">
        <v>629</v>
      </c>
    </row>
    <row r="382" spans="1:2" x14ac:dyDescent="0.25">
      <c r="A382" t="s">
        <v>923</v>
      </c>
      <c r="B382" s="2" t="s">
        <v>629</v>
      </c>
    </row>
    <row r="383" spans="1:2" x14ac:dyDescent="0.25">
      <c r="A383" t="s">
        <v>924</v>
      </c>
      <c r="B383" s="2" t="s">
        <v>629</v>
      </c>
    </row>
    <row r="384" spans="1:2" x14ac:dyDescent="0.25">
      <c r="A384" t="s">
        <v>925</v>
      </c>
      <c r="B384" s="2" t="s">
        <v>629</v>
      </c>
    </row>
    <row r="385" spans="1:2" x14ac:dyDescent="0.25">
      <c r="A385" t="s">
        <v>926</v>
      </c>
      <c r="B385" s="2" t="s">
        <v>629</v>
      </c>
    </row>
    <row r="386" spans="1:2" x14ac:dyDescent="0.25">
      <c r="A386" t="s">
        <v>927</v>
      </c>
      <c r="B386" s="2" t="s">
        <v>629</v>
      </c>
    </row>
    <row r="387" spans="1:2" x14ac:dyDescent="0.25">
      <c r="A387" t="s">
        <v>928</v>
      </c>
      <c r="B387" s="2" t="s">
        <v>629</v>
      </c>
    </row>
    <row r="388" spans="1:2" x14ac:dyDescent="0.25">
      <c r="A388" t="s">
        <v>929</v>
      </c>
      <c r="B388" s="2" t="s">
        <v>629</v>
      </c>
    </row>
    <row r="389" spans="1:2" x14ac:dyDescent="0.25">
      <c r="A389" t="s">
        <v>930</v>
      </c>
      <c r="B389" s="2" t="s">
        <v>629</v>
      </c>
    </row>
    <row r="390" spans="1:2" x14ac:dyDescent="0.25">
      <c r="A390" t="s">
        <v>931</v>
      </c>
      <c r="B390" s="2" t="s">
        <v>629</v>
      </c>
    </row>
    <row r="391" spans="1:2" x14ac:dyDescent="0.25">
      <c r="A391" t="s">
        <v>932</v>
      </c>
      <c r="B391" s="2" t="s">
        <v>629</v>
      </c>
    </row>
    <row r="392" spans="1:2" x14ac:dyDescent="0.25">
      <c r="A392" t="s">
        <v>933</v>
      </c>
      <c r="B392" s="2" t="s">
        <v>629</v>
      </c>
    </row>
    <row r="393" spans="1:2" x14ac:dyDescent="0.25">
      <c r="A393" t="s">
        <v>934</v>
      </c>
      <c r="B393" s="2" t="s">
        <v>629</v>
      </c>
    </row>
    <row r="394" spans="1:2" x14ac:dyDescent="0.25">
      <c r="A394" t="s">
        <v>935</v>
      </c>
      <c r="B394" s="2" t="s">
        <v>629</v>
      </c>
    </row>
    <row r="395" spans="1:2" x14ac:dyDescent="0.25">
      <c r="A395" t="s">
        <v>936</v>
      </c>
      <c r="B395" s="2" t="s">
        <v>629</v>
      </c>
    </row>
    <row r="396" spans="1:2" x14ac:dyDescent="0.25">
      <c r="A396" t="s">
        <v>937</v>
      </c>
      <c r="B396" s="2" t="s">
        <v>629</v>
      </c>
    </row>
    <row r="397" spans="1:2" x14ac:dyDescent="0.25">
      <c r="A397" t="s">
        <v>938</v>
      </c>
      <c r="B397" s="2" t="s">
        <v>629</v>
      </c>
    </row>
    <row r="398" spans="1:2" x14ac:dyDescent="0.25">
      <c r="A398" t="s">
        <v>939</v>
      </c>
      <c r="B398" s="2" t="s">
        <v>629</v>
      </c>
    </row>
    <row r="399" spans="1:2" x14ac:dyDescent="0.25">
      <c r="A399" t="s">
        <v>940</v>
      </c>
      <c r="B399" s="2" t="s">
        <v>629</v>
      </c>
    </row>
    <row r="400" spans="1:2" x14ac:dyDescent="0.25">
      <c r="A400" t="s">
        <v>941</v>
      </c>
      <c r="B400" s="2" t="s">
        <v>629</v>
      </c>
    </row>
    <row r="401" spans="1:2" x14ac:dyDescent="0.25">
      <c r="A401" t="s">
        <v>942</v>
      </c>
      <c r="B401" s="2" t="s">
        <v>629</v>
      </c>
    </row>
    <row r="402" spans="1:2" x14ac:dyDescent="0.25">
      <c r="A402" t="s">
        <v>943</v>
      </c>
      <c r="B402" s="2" t="s">
        <v>629</v>
      </c>
    </row>
    <row r="403" spans="1:2" x14ac:dyDescent="0.25">
      <c r="A403" t="s">
        <v>944</v>
      </c>
      <c r="B403" s="2" t="s">
        <v>629</v>
      </c>
    </row>
    <row r="404" spans="1:2" x14ac:dyDescent="0.25">
      <c r="A404" t="s">
        <v>945</v>
      </c>
      <c r="B404" s="2" t="s">
        <v>629</v>
      </c>
    </row>
    <row r="405" spans="1:2" x14ac:dyDescent="0.25">
      <c r="A405" t="s">
        <v>946</v>
      </c>
      <c r="B405" s="2" t="s">
        <v>629</v>
      </c>
    </row>
    <row r="406" spans="1:2" x14ac:dyDescent="0.25">
      <c r="A406" t="s">
        <v>947</v>
      </c>
      <c r="B406" s="2" t="s">
        <v>629</v>
      </c>
    </row>
    <row r="407" spans="1:2" x14ac:dyDescent="0.25">
      <c r="A407" t="s">
        <v>948</v>
      </c>
      <c r="B407" s="2" t="s">
        <v>629</v>
      </c>
    </row>
    <row r="408" spans="1:2" x14ac:dyDescent="0.25">
      <c r="A408" t="s">
        <v>949</v>
      </c>
      <c r="B408" s="2" t="s">
        <v>629</v>
      </c>
    </row>
    <row r="409" spans="1:2" x14ac:dyDescent="0.25">
      <c r="A409" t="s">
        <v>950</v>
      </c>
      <c r="B409" s="2" t="s">
        <v>629</v>
      </c>
    </row>
    <row r="410" spans="1:2" x14ac:dyDescent="0.25">
      <c r="A410" t="s">
        <v>951</v>
      </c>
      <c r="B410" s="2" t="s">
        <v>629</v>
      </c>
    </row>
    <row r="411" spans="1:2" x14ac:dyDescent="0.25">
      <c r="A411" t="s">
        <v>952</v>
      </c>
      <c r="B411" s="2" t="s">
        <v>629</v>
      </c>
    </row>
    <row r="412" spans="1:2" x14ac:dyDescent="0.25">
      <c r="A412" t="s">
        <v>953</v>
      </c>
      <c r="B412" s="2" t="s">
        <v>629</v>
      </c>
    </row>
    <row r="413" spans="1:2" x14ac:dyDescent="0.25">
      <c r="A413" t="s">
        <v>954</v>
      </c>
      <c r="B413" s="2" t="s">
        <v>629</v>
      </c>
    </row>
    <row r="414" spans="1:2" x14ac:dyDescent="0.25">
      <c r="A414" t="s">
        <v>955</v>
      </c>
      <c r="B414" s="2" t="s">
        <v>629</v>
      </c>
    </row>
    <row r="415" spans="1:2" x14ac:dyDescent="0.25">
      <c r="A415" t="s">
        <v>956</v>
      </c>
      <c r="B415" s="2" t="s">
        <v>629</v>
      </c>
    </row>
    <row r="416" spans="1:2" x14ac:dyDescent="0.25">
      <c r="A416" t="s">
        <v>957</v>
      </c>
      <c r="B416" s="2" t="s">
        <v>629</v>
      </c>
    </row>
    <row r="417" spans="1:2" x14ac:dyDescent="0.25">
      <c r="A417" t="s">
        <v>958</v>
      </c>
      <c r="B417" s="2" t="s">
        <v>629</v>
      </c>
    </row>
    <row r="418" spans="1:2" x14ac:dyDescent="0.25">
      <c r="A418" t="s">
        <v>959</v>
      </c>
      <c r="B418" s="2" t="s">
        <v>629</v>
      </c>
    </row>
    <row r="419" spans="1:2" x14ac:dyDescent="0.25">
      <c r="A419" t="s">
        <v>960</v>
      </c>
      <c r="B419" s="2" t="s">
        <v>629</v>
      </c>
    </row>
    <row r="420" spans="1:2" x14ac:dyDescent="0.25">
      <c r="A420" t="s">
        <v>961</v>
      </c>
      <c r="B420" s="2" t="s">
        <v>629</v>
      </c>
    </row>
    <row r="421" spans="1:2" x14ac:dyDescent="0.25">
      <c r="A421" t="s">
        <v>962</v>
      </c>
      <c r="B421" s="2" t="s">
        <v>629</v>
      </c>
    </row>
    <row r="422" spans="1:2" x14ac:dyDescent="0.25">
      <c r="A422" t="s">
        <v>963</v>
      </c>
      <c r="B422" s="2" t="s">
        <v>629</v>
      </c>
    </row>
    <row r="423" spans="1:2" x14ac:dyDescent="0.25">
      <c r="A423" t="s">
        <v>964</v>
      </c>
      <c r="B423" s="2" t="s">
        <v>629</v>
      </c>
    </row>
    <row r="424" spans="1:2" x14ac:dyDescent="0.25">
      <c r="A424" t="s">
        <v>965</v>
      </c>
      <c r="B424" s="2" t="s">
        <v>629</v>
      </c>
    </row>
    <row r="425" spans="1:2" x14ac:dyDescent="0.25">
      <c r="A425" t="s">
        <v>966</v>
      </c>
      <c r="B425" s="2" t="s">
        <v>629</v>
      </c>
    </row>
    <row r="426" spans="1:2" x14ac:dyDescent="0.25">
      <c r="A426" t="s">
        <v>967</v>
      </c>
      <c r="B426" s="2" t="s">
        <v>629</v>
      </c>
    </row>
    <row r="427" spans="1:2" x14ac:dyDescent="0.25">
      <c r="A427" t="s">
        <v>968</v>
      </c>
      <c r="B427" s="2" t="s">
        <v>629</v>
      </c>
    </row>
    <row r="428" spans="1:2" x14ac:dyDescent="0.25">
      <c r="A428" t="s">
        <v>969</v>
      </c>
      <c r="B428" s="2" t="s">
        <v>629</v>
      </c>
    </row>
    <row r="429" spans="1:2" x14ac:dyDescent="0.25">
      <c r="A429" t="s">
        <v>970</v>
      </c>
      <c r="B429" s="2" t="s">
        <v>629</v>
      </c>
    </row>
    <row r="430" spans="1:2" x14ac:dyDescent="0.25">
      <c r="A430" t="s">
        <v>971</v>
      </c>
      <c r="B430" s="2" t="s">
        <v>629</v>
      </c>
    </row>
    <row r="431" spans="1:2" x14ac:dyDescent="0.25">
      <c r="A431" t="s">
        <v>972</v>
      </c>
      <c r="B431" s="2" t="s">
        <v>629</v>
      </c>
    </row>
    <row r="432" spans="1:2" x14ac:dyDescent="0.25">
      <c r="A432" t="s">
        <v>973</v>
      </c>
      <c r="B432" s="2" t="s">
        <v>629</v>
      </c>
    </row>
    <row r="433" spans="1:2" x14ac:dyDescent="0.25">
      <c r="A433" t="s">
        <v>974</v>
      </c>
      <c r="B433" s="2" t="s">
        <v>629</v>
      </c>
    </row>
    <row r="434" spans="1:2" x14ac:dyDescent="0.25">
      <c r="A434" t="s">
        <v>975</v>
      </c>
      <c r="B434" s="2" t="s">
        <v>629</v>
      </c>
    </row>
    <row r="435" spans="1:2" x14ac:dyDescent="0.25">
      <c r="A435" t="s">
        <v>976</v>
      </c>
      <c r="B435" s="2" t="s">
        <v>629</v>
      </c>
    </row>
    <row r="436" spans="1:2" x14ac:dyDescent="0.25">
      <c r="A436" t="s">
        <v>977</v>
      </c>
      <c r="B436" s="2" t="s">
        <v>629</v>
      </c>
    </row>
    <row r="437" spans="1:2" x14ac:dyDescent="0.25">
      <c r="A437" t="s">
        <v>978</v>
      </c>
      <c r="B437" s="2" t="s">
        <v>629</v>
      </c>
    </row>
    <row r="438" spans="1:2" x14ac:dyDescent="0.25">
      <c r="A438" t="s">
        <v>979</v>
      </c>
      <c r="B438" s="2" t="s">
        <v>629</v>
      </c>
    </row>
    <row r="439" spans="1:2" x14ac:dyDescent="0.25">
      <c r="A439" t="s">
        <v>980</v>
      </c>
      <c r="B439" s="2" t="s">
        <v>629</v>
      </c>
    </row>
    <row r="440" spans="1:2" x14ac:dyDescent="0.25">
      <c r="A440" t="s">
        <v>981</v>
      </c>
      <c r="B440" s="2" t="s">
        <v>629</v>
      </c>
    </row>
    <row r="441" spans="1:2" x14ac:dyDescent="0.25">
      <c r="A441" t="s">
        <v>982</v>
      </c>
      <c r="B441" s="2" t="s">
        <v>629</v>
      </c>
    </row>
    <row r="442" spans="1:2" x14ac:dyDescent="0.25">
      <c r="A442" t="s">
        <v>983</v>
      </c>
      <c r="B442" s="2" t="s">
        <v>629</v>
      </c>
    </row>
    <row r="443" spans="1:2" x14ac:dyDescent="0.25">
      <c r="A443" t="s">
        <v>984</v>
      </c>
      <c r="B443" s="2" t="s">
        <v>629</v>
      </c>
    </row>
    <row r="444" spans="1:2" x14ac:dyDescent="0.25">
      <c r="A444" t="s">
        <v>985</v>
      </c>
      <c r="B444" s="2" t="s">
        <v>629</v>
      </c>
    </row>
    <row r="445" spans="1:2" x14ac:dyDescent="0.25">
      <c r="A445" t="s">
        <v>986</v>
      </c>
      <c r="B445" s="2" t="s">
        <v>629</v>
      </c>
    </row>
    <row r="446" spans="1:2" x14ac:dyDescent="0.25">
      <c r="A446" t="s">
        <v>987</v>
      </c>
      <c r="B446" s="2" t="s">
        <v>629</v>
      </c>
    </row>
    <row r="447" spans="1:2" x14ac:dyDescent="0.25">
      <c r="A447" t="s">
        <v>988</v>
      </c>
      <c r="B447" s="2" t="s">
        <v>629</v>
      </c>
    </row>
    <row r="448" spans="1:2" x14ac:dyDescent="0.25">
      <c r="A448" t="s">
        <v>989</v>
      </c>
      <c r="B448" s="2" t="s">
        <v>629</v>
      </c>
    </row>
    <row r="449" spans="1:2" x14ac:dyDescent="0.25">
      <c r="A449" t="s">
        <v>990</v>
      </c>
      <c r="B449" s="2" t="s">
        <v>629</v>
      </c>
    </row>
    <row r="450" spans="1:2" x14ac:dyDescent="0.25">
      <c r="A450" t="s">
        <v>991</v>
      </c>
      <c r="B450" s="2" t="s">
        <v>629</v>
      </c>
    </row>
    <row r="451" spans="1:2" x14ac:dyDescent="0.25">
      <c r="A451" t="s">
        <v>992</v>
      </c>
      <c r="B451" s="2" t="s">
        <v>629</v>
      </c>
    </row>
    <row r="452" spans="1:2" x14ac:dyDescent="0.25">
      <c r="A452" t="s">
        <v>993</v>
      </c>
      <c r="B452" s="2" t="s">
        <v>629</v>
      </c>
    </row>
    <row r="453" spans="1:2" x14ac:dyDescent="0.25">
      <c r="A453" t="s">
        <v>994</v>
      </c>
      <c r="B453" s="2" t="s">
        <v>629</v>
      </c>
    </row>
    <row r="454" spans="1:2" x14ac:dyDescent="0.25">
      <c r="A454" t="s">
        <v>995</v>
      </c>
      <c r="B454" s="2" t="s">
        <v>629</v>
      </c>
    </row>
    <row r="455" spans="1:2" x14ac:dyDescent="0.25">
      <c r="A455" t="s">
        <v>996</v>
      </c>
      <c r="B455" s="2" t="s">
        <v>629</v>
      </c>
    </row>
    <row r="456" spans="1:2" x14ac:dyDescent="0.25">
      <c r="A456" t="s">
        <v>997</v>
      </c>
      <c r="B456" s="2" t="s">
        <v>629</v>
      </c>
    </row>
    <row r="457" spans="1:2" x14ac:dyDescent="0.25">
      <c r="A457" t="s">
        <v>998</v>
      </c>
      <c r="B457" s="2" t="s">
        <v>629</v>
      </c>
    </row>
    <row r="458" spans="1:2" x14ac:dyDescent="0.25">
      <c r="A458" t="s">
        <v>999</v>
      </c>
      <c r="B458" s="2" t="s">
        <v>629</v>
      </c>
    </row>
    <row r="459" spans="1:2" x14ac:dyDescent="0.25">
      <c r="A459" t="s">
        <v>1000</v>
      </c>
      <c r="B459" s="2" t="s">
        <v>629</v>
      </c>
    </row>
    <row r="460" spans="1:2" x14ac:dyDescent="0.25">
      <c r="A460" t="s">
        <v>1001</v>
      </c>
      <c r="B460" s="2" t="s">
        <v>629</v>
      </c>
    </row>
    <row r="461" spans="1:2" x14ac:dyDescent="0.25">
      <c r="A461" t="s">
        <v>1002</v>
      </c>
      <c r="B461" s="2" t="s">
        <v>629</v>
      </c>
    </row>
    <row r="462" spans="1:2" x14ac:dyDescent="0.25">
      <c r="A462" t="s">
        <v>1003</v>
      </c>
      <c r="B462" s="2" t="s">
        <v>629</v>
      </c>
    </row>
    <row r="463" spans="1:2" x14ac:dyDescent="0.25">
      <c r="A463" t="s">
        <v>1004</v>
      </c>
      <c r="B463" s="2" t="s">
        <v>629</v>
      </c>
    </row>
    <row r="464" spans="1:2" x14ac:dyDescent="0.25">
      <c r="A464" t="s">
        <v>1005</v>
      </c>
      <c r="B464" s="2" t="s">
        <v>629</v>
      </c>
    </row>
    <row r="465" spans="1:2" x14ac:dyDescent="0.25">
      <c r="A465" t="s">
        <v>1006</v>
      </c>
      <c r="B465" s="2" t="s">
        <v>629</v>
      </c>
    </row>
    <row r="466" spans="1:2" x14ac:dyDescent="0.25">
      <c r="A466" t="s">
        <v>1007</v>
      </c>
      <c r="B466" s="2" t="s">
        <v>629</v>
      </c>
    </row>
    <row r="467" spans="1:2" x14ac:dyDescent="0.25">
      <c r="A467" t="s">
        <v>1008</v>
      </c>
      <c r="B467" s="2" t="s">
        <v>629</v>
      </c>
    </row>
    <row r="468" spans="1:2" x14ac:dyDescent="0.25">
      <c r="A468" t="s">
        <v>1009</v>
      </c>
      <c r="B468" s="2" t="s">
        <v>629</v>
      </c>
    </row>
    <row r="469" spans="1:2" x14ac:dyDescent="0.25">
      <c r="A469" t="s">
        <v>1010</v>
      </c>
      <c r="B469" s="2" t="s">
        <v>629</v>
      </c>
    </row>
    <row r="470" spans="1:2" x14ac:dyDescent="0.25">
      <c r="A470" t="s">
        <v>1011</v>
      </c>
      <c r="B470" s="2" t="s">
        <v>629</v>
      </c>
    </row>
    <row r="471" spans="1:2" x14ac:dyDescent="0.25">
      <c r="A471" t="s">
        <v>1012</v>
      </c>
      <c r="B471" s="2" t="s">
        <v>629</v>
      </c>
    </row>
    <row r="472" spans="1:2" x14ac:dyDescent="0.25">
      <c r="A472" t="s">
        <v>1013</v>
      </c>
      <c r="B472" s="2" t="s">
        <v>629</v>
      </c>
    </row>
    <row r="473" spans="1:2" x14ac:dyDescent="0.25">
      <c r="A473" t="s">
        <v>1014</v>
      </c>
      <c r="B473" s="2" t="s">
        <v>629</v>
      </c>
    </row>
    <row r="474" spans="1:2" x14ac:dyDescent="0.25">
      <c r="A474" t="s">
        <v>1015</v>
      </c>
      <c r="B474" s="2" t="s">
        <v>629</v>
      </c>
    </row>
    <row r="475" spans="1:2" x14ac:dyDescent="0.25">
      <c r="A475" t="s">
        <v>1016</v>
      </c>
      <c r="B475" s="2" t="s">
        <v>629</v>
      </c>
    </row>
    <row r="476" spans="1:2" x14ac:dyDescent="0.25">
      <c r="A476" t="s">
        <v>1017</v>
      </c>
      <c r="B476" s="2" t="s">
        <v>629</v>
      </c>
    </row>
    <row r="477" spans="1:2" x14ac:dyDescent="0.25">
      <c r="A477" t="s">
        <v>1018</v>
      </c>
      <c r="B477" s="2" t="s">
        <v>629</v>
      </c>
    </row>
    <row r="478" spans="1:2" x14ac:dyDescent="0.25">
      <c r="A478" t="s">
        <v>1019</v>
      </c>
      <c r="B478" s="2" t="s">
        <v>629</v>
      </c>
    </row>
    <row r="479" spans="1:2" x14ac:dyDescent="0.25">
      <c r="A479" t="s">
        <v>1020</v>
      </c>
      <c r="B479" s="2" t="s">
        <v>629</v>
      </c>
    </row>
    <row r="480" spans="1:2" x14ac:dyDescent="0.25">
      <c r="A480" t="s">
        <v>1021</v>
      </c>
      <c r="B480" s="2" t="s">
        <v>629</v>
      </c>
    </row>
    <row r="481" spans="1:2" x14ac:dyDescent="0.25">
      <c r="A481" t="s">
        <v>1022</v>
      </c>
      <c r="B481" s="2" t="s">
        <v>629</v>
      </c>
    </row>
    <row r="482" spans="1:2" x14ac:dyDescent="0.25">
      <c r="A482" t="s">
        <v>1023</v>
      </c>
      <c r="B482" s="2" t="s">
        <v>629</v>
      </c>
    </row>
    <row r="483" spans="1:2" x14ac:dyDescent="0.25">
      <c r="A483" t="s">
        <v>1024</v>
      </c>
      <c r="B483" s="2" t="s">
        <v>629</v>
      </c>
    </row>
    <row r="484" spans="1:2" x14ac:dyDescent="0.25">
      <c r="A484" t="s">
        <v>1025</v>
      </c>
      <c r="B484" s="2" t="s">
        <v>629</v>
      </c>
    </row>
    <row r="485" spans="1:2" x14ac:dyDescent="0.25">
      <c r="A485" t="s">
        <v>1026</v>
      </c>
      <c r="B485" s="2" t="s">
        <v>629</v>
      </c>
    </row>
    <row r="486" spans="1:2" x14ac:dyDescent="0.25">
      <c r="A486" t="s">
        <v>1027</v>
      </c>
      <c r="B486" s="2" t="s">
        <v>629</v>
      </c>
    </row>
    <row r="487" spans="1:2" x14ac:dyDescent="0.25">
      <c r="A487" t="s">
        <v>1028</v>
      </c>
      <c r="B487" s="2" t="s">
        <v>629</v>
      </c>
    </row>
    <row r="488" spans="1:2" x14ac:dyDescent="0.25">
      <c r="A488" t="s">
        <v>1029</v>
      </c>
      <c r="B488" s="2" t="s">
        <v>629</v>
      </c>
    </row>
    <row r="489" spans="1:2" x14ac:dyDescent="0.25">
      <c r="A489" t="s">
        <v>1030</v>
      </c>
      <c r="B489" s="2" t="s">
        <v>629</v>
      </c>
    </row>
    <row r="490" spans="1:2" x14ac:dyDescent="0.25">
      <c r="A490" t="s">
        <v>1031</v>
      </c>
      <c r="B490" s="2" t="s">
        <v>629</v>
      </c>
    </row>
    <row r="491" spans="1:2" x14ac:dyDescent="0.25">
      <c r="A491" t="s">
        <v>1032</v>
      </c>
      <c r="B491" s="2" t="s">
        <v>629</v>
      </c>
    </row>
    <row r="492" spans="1:2" x14ac:dyDescent="0.25">
      <c r="A492" t="s">
        <v>1033</v>
      </c>
      <c r="B492" s="2" t="s">
        <v>629</v>
      </c>
    </row>
    <row r="493" spans="1:2" x14ac:dyDescent="0.25">
      <c r="A493" t="s">
        <v>1034</v>
      </c>
      <c r="B493" s="2" t="s">
        <v>629</v>
      </c>
    </row>
    <row r="494" spans="1:2" x14ac:dyDescent="0.25">
      <c r="A494" t="s">
        <v>1035</v>
      </c>
      <c r="B494" s="2" t="s">
        <v>629</v>
      </c>
    </row>
    <row r="495" spans="1:2" x14ac:dyDescent="0.25">
      <c r="A495" t="s">
        <v>1036</v>
      </c>
      <c r="B495" s="2" t="s">
        <v>629</v>
      </c>
    </row>
    <row r="496" spans="1:2" x14ac:dyDescent="0.25">
      <c r="A496" t="s">
        <v>1037</v>
      </c>
      <c r="B496" s="2" t="s">
        <v>629</v>
      </c>
    </row>
    <row r="497" spans="1:2" x14ac:dyDescent="0.25">
      <c r="A497" t="s">
        <v>1038</v>
      </c>
      <c r="B497" s="2" t="s">
        <v>629</v>
      </c>
    </row>
    <row r="498" spans="1:2" x14ac:dyDescent="0.25">
      <c r="A498" t="s">
        <v>1039</v>
      </c>
      <c r="B498" s="2" t="s">
        <v>629</v>
      </c>
    </row>
    <row r="499" spans="1:2" x14ac:dyDescent="0.25">
      <c r="A499" t="s">
        <v>1040</v>
      </c>
      <c r="B499" s="2" t="s">
        <v>629</v>
      </c>
    </row>
    <row r="500" spans="1:2" x14ac:dyDescent="0.25">
      <c r="A500" t="s">
        <v>1041</v>
      </c>
      <c r="B500" s="2" t="s">
        <v>629</v>
      </c>
    </row>
    <row r="501" spans="1:2" x14ac:dyDescent="0.25">
      <c r="A501" t="s">
        <v>1042</v>
      </c>
      <c r="B501" s="2" t="s">
        <v>629</v>
      </c>
    </row>
    <row r="502" spans="1:2" x14ac:dyDescent="0.25">
      <c r="A502" t="s">
        <v>1043</v>
      </c>
      <c r="B502" s="2" t="s">
        <v>629</v>
      </c>
    </row>
    <row r="503" spans="1:2" x14ac:dyDescent="0.25">
      <c r="A503" t="s">
        <v>1044</v>
      </c>
      <c r="B503" s="2" t="s">
        <v>629</v>
      </c>
    </row>
    <row r="504" spans="1:2" x14ac:dyDescent="0.25">
      <c r="A504" t="s">
        <v>1045</v>
      </c>
      <c r="B504" s="2" t="s">
        <v>629</v>
      </c>
    </row>
    <row r="505" spans="1:2" x14ac:dyDescent="0.25">
      <c r="A505" t="s">
        <v>1046</v>
      </c>
      <c r="B505" s="2" t="s">
        <v>629</v>
      </c>
    </row>
    <row r="506" spans="1:2" x14ac:dyDescent="0.25">
      <c r="A506" t="s">
        <v>1047</v>
      </c>
      <c r="B506" s="2" t="s">
        <v>629</v>
      </c>
    </row>
    <row r="507" spans="1:2" x14ac:dyDescent="0.25">
      <c r="A507" t="s">
        <v>1048</v>
      </c>
      <c r="B507" s="2" t="s">
        <v>629</v>
      </c>
    </row>
    <row r="508" spans="1:2" x14ac:dyDescent="0.25">
      <c r="A508" t="s">
        <v>1049</v>
      </c>
      <c r="B508" s="2" t="s">
        <v>629</v>
      </c>
    </row>
    <row r="509" spans="1:2" x14ac:dyDescent="0.25">
      <c r="A509" t="s">
        <v>1050</v>
      </c>
      <c r="B509" s="2" t="s">
        <v>629</v>
      </c>
    </row>
    <row r="510" spans="1:2" x14ac:dyDescent="0.25">
      <c r="A510" t="s">
        <v>1051</v>
      </c>
      <c r="B510" s="2" t="s">
        <v>629</v>
      </c>
    </row>
    <row r="511" spans="1:2" x14ac:dyDescent="0.25">
      <c r="A511" t="s">
        <v>1052</v>
      </c>
      <c r="B511" s="2" t="s">
        <v>629</v>
      </c>
    </row>
    <row r="512" spans="1:2" x14ac:dyDescent="0.25">
      <c r="A512" t="s">
        <v>1053</v>
      </c>
      <c r="B512" s="2" t="s">
        <v>629</v>
      </c>
    </row>
    <row r="513" spans="1:2" x14ac:dyDescent="0.25">
      <c r="A513" t="s">
        <v>1054</v>
      </c>
      <c r="B513" s="2" t="s">
        <v>629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66600-B118-45AE-BF9A-C9BBAB39E5CE}">
  <dimension ref="A1:M513"/>
  <sheetViews>
    <sheetView tabSelected="1" workbookViewId="0"/>
  </sheetViews>
  <sheetFormatPr defaultRowHeight="15" x14ac:dyDescent="0.25"/>
  <cols>
    <col min="1" max="1" width="12.140625" bestFit="1" customWidth="1"/>
    <col min="2" max="2" width="11.7109375" customWidth="1"/>
    <col min="4" max="4" width="19.28515625" bestFit="1" customWidth="1"/>
  </cols>
  <sheetData>
    <row r="1" spans="1:13" x14ac:dyDescent="0.25">
      <c r="A1" t="s">
        <v>1055</v>
      </c>
      <c r="B1" t="s">
        <v>1056</v>
      </c>
      <c r="C1" t="s">
        <v>1057</v>
      </c>
      <c r="D1" t="s">
        <v>55</v>
      </c>
      <c r="E1" t="s">
        <v>56</v>
      </c>
      <c r="F1" t="s">
        <v>57</v>
      </c>
      <c r="G1" t="s">
        <v>1058</v>
      </c>
      <c r="H1" t="s">
        <v>1059</v>
      </c>
      <c r="I1" t="s">
        <v>1060</v>
      </c>
      <c r="J1" t="s">
        <v>1061</v>
      </c>
      <c r="K1" t="s">
        <v>1062</v>
      </c>
      <c r="L1" t="s">
        <v>1063</v>
      </c>
      <c r="M1" t="s">
        <v>1064</v>
      </c>
    </row>
    <row r="2" spans="1:13" x14ac:dyDescent="0.25">
      <c r="A2">
        <f>LOG(WeaponsExport[[#This Row],[Column1.EquipID]],2)</f>
        <v>0</v>
      </c>
      <c r="B2" s="2">
        <f>WeaponsExport[[#This Row],[Column1.ModelID]]</f>
        <v>0</v>
      </c>
      <c r="C2" s="2">
        <f>MOD(Table5[[#This Row],[ModelID]],10)</f>
        <v>0</v>
      </c>
      <c r="D2" t="str">
        <f>WeaponNames__2[[#This Row],[Value]]</f>
        <v>Unused</v>
      </c>
      <c r="E2" s="2">
        <f>WeaponsExport[[#This Row],[Column1.Attack]]</f>
        <v>0</v>
      </c>
      <c r="F2" s="2">
        <f>WeaponsExport[[#This Row],[Column1.Accuracy]]</f>
        <v>0</v>
      </c>
      <c r="G2" s="2">
        <f>WeaponsExport[[#This Row],[Column1.Strength]]</f>
        <v>0</v>
      </c>
      <c r="H2" s="2">
        <f>WeaponsExport[[#This Row],[Column1.Magic]]</f>
        <v>0</v>
      </c>
      <c r="I2" s="2">
        <f>WeaponsExport[[#This Row],[Column1.Endurance]]</f>
        <v>0</v>
      </c>
      <c r="J2" s="2">
        <f>WeaponsExport[[#This Row],[Column1.Agility]]</f>
        <v>0</v>
      </c>
      <c r="K2" s="2">
        <f>WeaponsExport[[#This Row],[Column1.Luck]]</f>
        <v>0</v>
      </c>
      <c r="L2" s="2">
        <f>WeaponsExport[[#This Row],[Column1.Price]]</f>
        <v>0</v>
      </c>
      <c r="M2" s="2">
        <f>WeaponsExport[[#This Row],[Column1.SellPrice]]</f>
        <v>0</v>
      </c>
    </row>
    <row r="3" spans="1:13" x14ac:dyDescent="0.25">
      <c r="A3">
        <f>LOG(WeaponsExport[[#This Row],[Column1.EquipID]],2)</f>
        <v>1</v>
      </c>
      <c r="B3" s="2">
        <f>WeaponsExport[[#This Row],[Column1.ModelID]]</f>
        <v>11</v>
      </c>
      <c r="C3" s="2">
        <f>MOD(Table5[[#This Row],[ModelID]],10)</f>
        <v>1</v>
      </c>
      <c r="D3" t="str">
        <f>WeaponNames__2[[#This Row],[Value]]</f>
        <v>Shortsword</v>
      </c>
      <c r="E3" s="2">
        <f>WeaponsExport[[#This Row],[Column1.Attack]]</f>
        <v>38</v>
      </c>
      <c r="F3" s="2">
        <f>WeaponsExport[[#This Row],[Column1.Accuracy]]</f>
        <v>95</v>
      </c>
      <c r="G3" s="2">
        <f>WeaponsExport[[#This Row],[Column1.Strength]]</f>
        <v>0</v>
      </c>
      <c r="H3" s="2">
        <f>WeaponsExport[[#This Row],[Column1.Magic]]</f>
        <v>0</v>
      </c>
      <c r="I3" s="2">
        <f>WeaponsExport[[#This Row],[Column1.Endurance]]</f>
        <v>0</v>
      </c>
      <c r="J3" s="2">
        <f>WeaponsExport[[#This Row],[Column1.Agility]]</f>
        <v>0</v>
      </c>
      <c r="K3" s="2">
        <f>WeaponsExport[[#This Row],[Column1.Luck]]</f>
        <v>0</v>
      </c>
      <c r="L3" s="2">
        <f>WeaponsExport[[#This Row],[Column1.Price]]</f>
        <v>2000</v>
      </c>
      <c r="M3" s="2">
        <f>WeaponsExport[[#This Row],[Column1.SellPrice]]</f>
        <v>500</v>
      </c>
    </row>
    <row r="4" spans="1:13" x14ac:dyDescent="0.25">
      <c r="A4">
        <f>LOG(WeaponsExport[[#This Row],[Column1.EquipID]],2)</f>
        <v>1</v>
      </c>
      <c r="B4" s="2">
        <f>WeaponsExport[[#This Row],[Column1.ModelID]]</f>
        <v>14</v>
      </c>
      <c r="C4" s="2">
        <f>MOD(Table5[[#This Row],[ModelID]],10)</f>
        <v>4</v>
      </c>
      <c r="D4" t="str">
        <f>WeaponNames__2[[#This Row],[Value]]</f>
        <v>Long Wakizashi</v>
      </c>
      <c r="E4" s="2">
        <f>WeaponsExport[[#This Row],[Column1.Attack]]</f>
        <v>65</v>
      </c>
      <c r="F4" s="2">
        <f>WeaponsExport[[#This Row],[Column1.Accuracy]]</f>
        <v>95</v>
      </c>
      <c r="G4" s="2">
        <f>WeaponsExport[[#This Row],[Column1.Strength]]</f>
        <v>0</v>
      </c>
      <c r="H4" s="2">
        <f>WeaponsExport[[#This Row],[Column1.Magic]]</f>
        <v>1</v>
      </c>
      <c r="I4" s="2">
        <f>WeaponsExport[[#This Row],[Column1.Endurance]]</f>
        <v>0</v>
      </c>
      <c r="J4" s="2">
        <f>WeaponsExport[[#This Row],[Column1.Agility]]</f>
        <v>1</v>
      </c>
      <c r="K4" s="2">
        <f>WeaponsExport[[#This Row],[Column1.Luck]]</f>
        <v>0</v>
      </c>
      <c r="L4" s="2">
        <f>WeaponsExport[[#This Row],[Column1.Price]]</f>
        <v>5000</v>
      </c>
      <c r="M4" s="2">
        <f>WeaponsExport[[#This Row],[Column1.SellPrice]]</f>
        <v>1250</v>
      </c>
    </row>
    <row r="5" spans="1:13" x14ac:dyDescent="0.25">
      <c r="A5">
        <f>LOG(WeaponsExport[[#This Row],[Column1.EquipID]],2)</f>
        <v>1</v>
      </c>
      <c r="B5" s="2">
        <f>WeaponsExport[[#This Row],[Column1.ModelID]]</f>
        <v>12</v>
      </c>
      <c r="C5" s="2">
        <f>MOD(Table5[[#This Row],[ModelID]],10)</f>
        <v>2</v>
      </c>
      <c r="D5" t="str">
        <f>WeaponNames__2[[#This Row],[Value]]</f>
        <v>Saber</v>
      </c>
      <c r="E5" s="2">
        <f>WeaponsExport[[#This Row],[Column1.Attack]]</f>
        <v>60</v>
      </c>
      <c r="F5" s="2">
        <f>WeaponsExport[[#This Row],[Column1.Accuracy]]</f>
        <v>95</v>
      </c>
      <c r="G5" s="2">
        <f>WeaponsExport[[#This Row],[Column1.Strength]]</f>
        <v>0</v>
      </c>
      <c r="H5" s="2">
        <f>WeaponsExport[[#This Row],[Column1.Magic]]</f>
        <v>0</v>
      </c>
      <c r="I5" s="2">
        <f>WeaponsExport[[#This Row],[Column1.Endurance]]</f>
        <v>0</v>
      </c>
      <c r="J5" s="2">
        <f>WeaponsExport[[#This Row],[Column1.Agility]]</f>
        <v>0</v>
      </c>
      <c r="K5" s="2">
        <f>WeaponsExport[[#This Row],[Column1.Luck]]</f>
        <v>0</v>
      </c>
      <c r="L5" s="2">
        <f>WeaponsExport[[#This Row],[Column1.Price]]</f>
        <v>3200</v>
      </c>
      <c r="M5" s="2">
        <f>WeaponsExport[[#This Row],[Column1.SellPrice]]</f>
        <v>800</v>
      </c>
    </row>
    <row r="6" spans="1:13" x14ac:dyDescent="0.25">
      <c r="A6">
        <f>LOG(WeaponsExport[[#This Row],[Column1.EquipID]],2)</f>
        <v>1</v>
      </c>
      <c r="B6" s="2">
        <f>WeaponsExport[[#This Row],[Column1.ModelID]]</f>
        <v>11</v>
      </c>
      <c r="C6" s="2">
        <f>MOD(Table5[[#This Row],[ModelID]],10)</f>
        <v>1</v>
      </c>
      <c r="D6" t="str">
        <f>WeaponNames__2[[#This Row],[Value]]</f>
        <v>Gladius</v>
      </c>
      <c r="E6" s="2">
        <f>WeaponsExport[[#This Row],[Column1.Attack]]</f>
        <v>45</v>
      </c>
      <c r="F6" s="2">
        <f>WeaponsExport[[#This Row],[Column1.Accuracy]]</f>
        <v>95</v>
      </c>
      <c r="G6" s="2">
        <f>WeaponsExport[[#This Row],[Column1.Strength]]</f>
        <v>0</v>
      </c>
      <c r="H6" s="2">
        <f>WeaponsExport[[#This Row],[Column1.Magic]]</f>
        <v>0</v>
      </c>
      <c r="I6" s="2">
        <f>WeaponsExport[[#This Row],[Column1.Endurance]]</f>
        <v>0</v>
      </c>
      <c r="J6" s="2">
        <f>WeaponsExport[[#This Row],[Column1.Agility]]</f>
        <v>0</v>
      </c>
      <c r="K6" s="2">
        <f>WeaponsExport[[#This Row],[Column1.Luck]]</f>
        <v>0</v>
      </c>
      <c r="L6" s="2">
        <f>WeaponsExport[[#This Row],[Column1.Price]]</f>
        <v>2600</v>
      </c>
      <c r="M6" s="2">
        <f>WeaponsExport[[#This Row],[Column1.SellPrice]]</f>
        <v>650</v>
      </c>
    </row>
    <row r="7" spans="1:13" x14ac:dyDescent="0.25">
      <c r="A7">
        <f>LOG(WeaponsExport[[#This Row],[Column1.EquipID]],2)</f>
        <v>1</v>
      </c>
      <c r="B7" s="2">
        <f>WeaponsExport[[#This Row],[Column1.ModelID]]</f>
        <v>14</v>
      </c>
      <c r="C7" s="2">
        <f>MOD(Table5[[#This Row],[ModelID]],10)</f>
        <v>4</v>
      </c>
      <c r="D7" t="str">
        <f>WeaponNames__2[[#This Row],[Value]]</f>
        <v>Nikkari Aoe</v>
      </c>
      <c r="E7" s="2">
        <f>WeaponsExport[[#This Row],[Column1.Attack]]</f>
        <v>145</v>
      </c>
      <c r="F7" s="2">
        <f>WeaponsExport[[#This Row],[Column1.Accuracy]]</f>
        <v>92</v>
      </c>
      <c r="G7" s="2">
        <f>WeaponsExport[[#This Row],[Column1.Strength]]</f>
        <v>0</v>
      </c>
      <c r="H7" s="2">
        <f>WeaponsExport[[#This Row],[Column1.Magic]]</f>
        <v>0</v>
      </c>
      <c r="I7" s="2">
        <f>WeaponsExport[[#This Row],[Column1.Endurance]]</f>
        <v>0</v>
      </c>
      <c r="J7" s="2">
        <f>WeaponsExport[[#This Row],[Column1.Agility]]</f>
        <v>0</v>
      </c>
      <c r="K7" s="2">
        <f>WeaponsExport[[#This Row],[Column1.Luck]]</f>
        <v>0</v>
      </c>
      <c r="L7" s="2">
        <f>WeaponsExport[[#This Row],[Column1.Price]]</f>
        <v>14500</v>
      </c>
      <c r="M7" s="2">
        <f>WeaponsExport[[#This Row],[Column1.SellPrice]]</f>
        <v>3630</v>
      </c>
    </row>
    <row r="8" spans="1:13" x14ac:dyDescent="0.25">
      <c r="A8">
        <f>LOG(WeaponsExport[[#This Row],[Column1.EquipID]],2)</f>
        <v>1</v>
      </c>
      <c r="B8" s="2">
        <f>WeaponsExport[[#This Row],[Column1.ModelID]]</f>
        <v>14</v>
      </c>
      <c r="C8" s="2">
        <f>MOD(Table5[[#This Row],[ModelID]],10)</f>
        <v>4</v>
      </c>
      <c r="D8" t="str">
        <f>WeaponNames__2[[#This Row],[Value]]</f>
        <v>Fudo Masamune</v>
      </c>
      <c r="E8" s="2">
        <f>WeaponsExport[[#This Row],[Column1.Attack]]</f>
        <v>88</v>
      </c>
      <c r="F8" s="2">
        <f>WeaponsExport[[#This Row],[Column1.Accuracy]]</f>
        <v>95</v>
      </c>
      <c r="G8" s="2">
        <f>WeaponsExport[[#This Row],[Column1.Strength]]</f>
        <v>0</v>
      </c>
      <c r="H8" s="2">
        <f>WeaponsExport[[#This Row],[Column1.Magic]]</f>
        <v>0</v>
      </c>
      <c r="I8" s="2">
        <f>WeaponsExport[[#This Row],[Column1.Endurance]]</f>
        <v>0</v>
      </c>
      <c r="J8" s="2">
        <f>WeaponsExport[[#This Row],[Column1.Agility]]</f>
        <v>0</v>
      </c>
      <c r="K8" s="2">
        <f>WeaponsExport[[#This Row],[Column1.Luck]]</f>
        <v>0</v>
      </c>
      <c r="L8" s="2">
        <f>WeaponsExport[[#This Row],[Column1.Price]]</f>
        <v>7500</v>
      </c>
      <c r="M8" s="2">
        <f>WeaponsExport[[#This Row],[Column1.SellPrice]]</f>
        <v>1880</v>
      </c>
    </row>
    <row r="9" spans="1:13" x14ac:dyDescent="0.25">
      <c r="A9">
        <f>LOG(WeaponsExport[[#This Row],[Column1.EquipID]],2)</f>
        <v>1</v>
      </c>
      <c r="B9" s="2">
        <f>WeaponsExport[[#This Row],[Column1.ModelID]]</f>
        <v>12</v>
      </c>
      <c r="C9" s="2">
        <f>MOD(Table5[[#This Row],[ModelID]],10)</f>
        <v>2</v>
      </c>
      <c r="D9" t="str">
        <f>WeaponNames__2[[#This Row],[Value]]</f>
        <v>Iron Edge</v>
      </c>
      <c r="E9" s="2">
        <f>WeaponsExport[[#This Row],[Column1.Attack]]</f>
        <v>71</v>
      </c>
      <c r="F9" s="2">
        <f>WeaponsExport[[#This Row],[Column1.Accuracy]]</f>
        <v>95</v>
      </c>
      <c r="G9" s="2">
        <f>WeaponsExport[[#This Row],[Column1.Strength]]</f>
        <v>0</v>
      </c>
      <c r="H9" s="2">
        <f>WeaponsExport[[#This Row],[Column1.Magic]]</f>
        <v>0</v>
      </c>
      <c r="I9" s="2">
        <f>WeaponsExport[[#This Row],[Column1.Endurance]]</f>
        <v>1</v>
      </c>
      <c r="J9" s="2">
        <f>WeaponsExport[[#This Row],[Column1.Agility]]</f>
        <v>0</v>
      </c>
      <c r="K9" s="2">
        <f>WeaponsExport[[#This Row],[Column1.Luck]]</f>
        <v>0</v>
      </c>
      <c r="L9" s="2">
        <f>WeaponsExport[[#This Row],[Column1.Price]]</f>
        <v>6100</v>
      </c>
      <c r="M9" s="2">
        <f>WeaponsExport[[#This Row],[Column1.SellPrice]]</f>
        <v>1530</v>
      </c>
    </row>
    <row r="10" spans="1:13" x14ac:dyDescent="0.25">
      <c r="A10">
        <f>LOG(WeaponsExport[[#This Row],[Column1.EquipID]],2)</f>
        <v>1</v>
      </c>
      <c r="B10" s="2">
        <f>WeaponsExport[[#This Row],[Column1.ModelID]]</f>
        <v>11</v>
      </c>
      <c r="C10" s="2">
        <f>MOD(Table5[[#This Row],[ModelID]],10)</f>
        <v>1</v>
      </c>
      <c r="D10" t="str">
        <f>WeaponNames__2[[#This Row],[Value]]</f>
        <v>Unused</v>
      </c>
      <c r="E10" s="2">
        <f>WeaponsExport[[#This Row],[Column1.Attack]]</f>
        <v>71</v>
      </c>
      <c r="F10" s="2">
        <f>WeaponsExport[[#This Row],[Column1.Accuracy]]</f>
        <v>95</v>
      </c>
      <c r="G10" s="2">
        <f>WeaponsExport[[#This Row],[Column1.Strength]]</f>
        <v>0</v>
      </c>
      <c r="H10" s="2">
        <f>WeaponsExport[[#This Row],[Column1.Magic]]</f>
        <v>0</v>
      </c>
      <c r="I10" s="2">
        <f>WeaponsExport[[#This Row],[Column1.Endurance]]</f>
        <v>0</v>
      </c>
      <c r="J10" s="2">
        <f>WeaponsExport[[#This Row],[Column1.Agility]]</f>
        <v>0</v>
      </c>
      <c r="K10" s="2">
        <f>WeaponsExport[[#This Row],[Column1.Luck]]</f>
        <v>0</v>
      </c>
      <c r="L10" s="2">
        <f>WeaponsExport[[#This Row],[Column1.Price]]</f>
        <v>400</v>
      </c>
      <c r="M10" s="2">
        <f>WeaponsExport[[#This Row],[Column1.SellPrice]]</f>
        <v>100</v>
      </c>
    </row>
    <row r="11" spans="1:13" x14ac:dyDescent="0.25">
      <c r="A11">
        <f>LOG(WeaponsExport[[#This Row],[Column1.EquipID]],2)</f>
        <v>1</v>
      </c>
      <c r="B11" s="2">
        <f>WeaponsExport[[#This Row],[Column1.ModelID]]</f>
        <v>12</v>
      </c>
      <c r="C11" s="2">
        <f>MOD(Table5[[#This Row],[ModelID]],10)</f>
        <v>2</v>
      </c>
      <c r="D11" t="str">
        <f>WeaponNames__2[[#This Row],[Value]]</f>
        <v>Silver Saber</v>
      </c>
      <c r="E11" s="2">
        <f>WeaponsExport[[#This Row],[Column1.Attack]]</f>
        <v>99</v>
      </c>
      <c r="F11" s="2">
        <f>WeaponsExport[[#This Row],[Column1.Accuracy]]</f>
        <v>95</v>
      </c>
      <c r="G11" s="2">
        <f>WeaponsExport[[#This Row],[Column1.Strength]]</f>
        <v>0</v>
      </c>
      <c r="H11" s="2">
        <f>WeaponsExport[[#This Row],[Column1.Magic]]</f>
        <v>2</v>
      </c>
      <c r="I11" s="2">
        <f>WeaponsExport[[#This Row],[Column1.Endurance]]</f>
        <v>0</v>
      </c>
      <c r="J11" s="2">
        <f>WeaponsExport[[#This Row],[Column1.Agility]]</f>
        <v>0</v>
      </c>
      <c r="K11" s="2">
        <f>WeaponsExport[[#This Row],[Column1.Luck]]</f>
        <v>0</v>
      </c>
      <c r="L11" s="2">
        <f>WeaponsExport[[#This Row],[Column1.Price]]</f>
        <v>8150</v>
      </c>
      <c r="M11" s="2">
        <f>WeaponsExport[[#This Row],[Column1.SellPrice]]</f>
        <v>2040</v>
      </c>
    </row>
    <row r="12" spans="1:13" x14ac:dyDescent="0.25">
      <c r="A12">
        <f>LOG(WeaponsExport[[#This Row],[Column1.EquipID]],2)</f>
        <v>1</v>
      </c>
      <c r="B12" s="2">
        <f>WeaponsExport[[#This Row],[Column1.ModelID]]</f>
        <v>17</v>
      </c>
      <c r="C12" s="2">
        <f>MOD(Table5[[#This Row],[ModelID]],10)</f>
        <v>7</v>
      </c>
      <c r="D12" t="str">
        <f>WeaponNames__2[[#This Row],[Value]]</f>
        <v>Legendary Cleaver</v>
      </c>
      <c r="E12" s="2">
        <f>WeaponsExport[[#This Row],[Column1.Attack]]</f>
        <v>130</v>
      </c>
      <c r="F12" s="2">
        <f>WeaponsExport[[#This Row],[Column1.Accuracy]]</f>
        <v>99</v>
      </c>
      <c r="G12" s="2">
        <f>WeaponsExport[[#This Row],[Column1.Strength]]</f>
        <v>0</v>
      </c>
      <c r="H12" s="2">
        <f>WeaponsExport[[#This Row],[Column1.Magic]]</f>
        <v>0</v>
      </c>
      <c r="I12" s="2">
        <f>WeaponsExport[[#This Row],[Column1.Endurance]]</f>
        <v>0</v>
      </c>
      <c r="J12" s="2">
        <f>WeaponsExport[[#This Row],[Column1.Agility]]</f>
        <v>0</v>
      </c>
      <c r="K12" s="2">
        <f>WeaponsExport[[#This Row],[Column1.Luck]]</f>
        <v>0</v>
      </c>
      <c r="L12" s="2">
        <f>WeaponsExport[[#This Row],[Column1.Price]]</f>
        <v>480</v>
      </c>
      <c r="M12" s="2">
        <f>WeaponsExport[[#This Row],[Column1.SellPrice]]</f>
        <v>120</v>
      </c>
    </row>
    <row r="13" spans="1:13" x14ac:dyDescent="0.25">
      <c r="A13">
        <f>LOG(WeaponsExport[[#This Row],[Column1.EquipID]],2)</f>
        <v>1</v>
      </c>
      <c r="B13" s="2">
        <f>WeaponsExport[[#This Row],[Column1.ModelID]]</f>
        <v>16</v>
      </c>
      <c r="C13" s="2">
        <f>MOD(Table5[[#This Row],[ModelID]],10)</f>
        <v>6</v>
      </c>
      <c r="D13" t="str">
        <f>WeaponNames__2[[#This Row],[Value]]</f>
        <v>Steel Pipe</v>
      </c>
      <c r="E13" s="2">
        <f>WeaponsExport[[#This Row],[Column1.Attack]]</f>
        <v>110</v>
      </c>
      <c r="F13" s="2">
        <f>WeaponsExport[[#This Row],[Column1.Accuracy]]</f>
        <v>85</v>
      </c>
      <c r="G13" s="2">
        <f>WeaponsExport[[#This Row],[Column1.Strength]]</f>
        <v>0</v>
      </c>
      <c r="H13" s="2">
        <f>WeaponsExport[[#This Row],[Column1.Magic]]</f>
        <v>0</v>
      </c>
      <c r="I13" s="2">
        <f>WeaponsExport[[#This Row],[Column1.Endurance]]</f>
        <v>0</v>
      </c>
      <c r="J13" s="2">
        <f>WeaponsExport[[#This Row],[Column1.Agility]]</f>
        <v>0</v>
      </c>
      <c r="K13" s="2">
        <f>WeaponsExport[[#This Row],[Column1.Luck]]</f>
        <v>0</v>
      </c>
      <c r="L13" s="2">
        <f>WeaponsExport[[#This Row],[Column1.Price]]</f>
        <v>400</v>
      </c>
      <c r="M13" s="2">
        <f>WeaponsExport[[#This Row],[Column1.SellPrice]]</f>
        <v>100</v>
      </c>
    </row>
    <row r="14" spans="1:13" x14ac:dyDescent="0.25">
      <c r="A14">
        <f>LOG(WeaponsExport[[#This Row],[Column1.EquipID]],2)</f>
        <v>1</v>
      </c>
      <c r="B14" s="2">
        <f>WeaponsExport[[#This Row],[Column1.ModelID]]</f>
        <v>12</v>
      </c>
      <c r="C14" s="2">
        <f>MOD(Table5[[#This Row],[ModelID]],10)</f>
        <v>2</v>
      </c>
      <c r="D14" t="str">
        <f>WeaponNames__2[[#This Row],[Value]]</f>
        <v>Aroundight</v>
      </c>
      <c r="E14" s="2">
        <f>WeaponsExport[[#This Row],[Column1.Attack]]</f>
        <v>122</v>
      </c>
      <c r="F14" s="2">
        <f>WeaponsExport[[#This Row],[Column1.Accuracy]]</f>
        <v>95</v>
      </c>
      <c r="G14" s="2">
        <f>WeaponsExport[[#This Row],[Column1.Strength]]</f>
        <v>0</v>
      </c>
      <c r="H14" s="2">
        <f>WeaponsExport[[#This Row],[Column1.Magic]]</f>
        <v>0</v>
      </c>
      <c r="I14" s="2">
        <f>WeaponsExport[[#This Row],[Column1.Endurance]]</f>
        <v>0</v>
      </c>
      <c r="J14" s="2">
        <f>WeaponsExport[[#This Row],[Column1.Agility]]</f>
        <v>0</v>
      </c>
      <c r="K14" s="2">
        <f>WeaponsExport[[#This Row],[Column1.Luck]]</f>
        <v>0</v>
      </c>
      <c r="L14" s="2">
        <f>WeaponsExport[[#This Row],[Column1.Price]]</f>
        <v>10900</v>
      </c>
      <c r="M14" s="2">
        <f>WeaponsExport[[#This Row],[Column1.SellPrice]]</f>
        <v>2730</v>
      </c>
    </row>
    <row r="15" spans="1:13" x14ac:dyDescent="0.25">
      <c r="A15">
        <f>LOG(WeaponsExport[[#This Row],[Column1.EquipID]],2)</f>
        <v>1</v>
      </c>
      <c r="B15" s="2">
        <f>WeaponsExport[[#This Row],[Column1.ModelID]]</f>
        <v>12</v>
      </c>
      <c r="C15" s="2">
        <f>MOD(Table5[[#This Row],[ModelID]],10)</f>
        <v>2</v>
      </c>
      <c r="D15" t="str">
        <f>WeaponNames__2[[#This Row],[Value]]</f>
        <v>Tizona</v>
      </c>
      <c r="E15" s="2">
        <f>WeaponsExport[[#This Row],[Column1.Attack]]</f>
        <v>138</v>
      </c>
      <c r="F15" s="2">
        <f>WeaponsExport[[#This Row],[Column1.Accuracy]]</f>
        <v>95</v>
      </c>
      <c r="G15" s="2">
        <f>WeaponsExport[[#This Row],[Column1.Strength]]</f>
        <v>0</v>
      </c>
      <c r="H15" s="2">
        <f>WeaponsExport[[#This Row],[Column1.Magic]]</f>
        <v>0</v>
      </c>
      <c r="I15" s="2">
        <f>WeaponsExport[[#This Row],[Column1.Endurance]]</f>
        <v>0</v>
      </c>
      <c r="J15" s="2">
        <f>WeaponsExport[[#This Row],[Column1.Agility]]</f>
        <v>0</v>
      </c>
      <c r="K15" s="2">
        <f>WeaponsExport[[#This Row],[Column1.Luck]]</f>
        <v>0</v>
      </c>
      <c r="L15" s="2">
        <f>WeaponsExport[[#This Row],[Column1.Price]]</f>
        <v>13200</v>
      </c>
      <c r="M15" s="2">
        <f>WeaponsExport[[#This Row],[Column1.SellPrice]]</f>
        <v>3300</v>
      </c>
    </row>
    <row r="16" spans="1:13" x14ac:dyDescent="0.25">
      <c r="A16">
        <f>LOG(WeaponsExport[[#This Row],[Column1.EquipID]],2)</f>
        <v>1</v>
      </c>
      <c r="B16" s="2">
        <f>WeaponsExport[[#This Row],[Column1.ModelID]]</f>
        <v>15</v>
      </c>
      <c r="C16" s="2">
        <f>MOD(Table5[[#This Row],[ModelID]],10)</f>
        <v>5</v>
      </c>
      <c r="D16" t="str">
        <f>WeaponNames__2[[#This Row],[Value]]</f>
        <v>Kaneshige</v>
      </c>
      <c r="E16" s="2">
        <f>WeaponsExport[[#This Row],[Column1.Attack]]</f>
        <v>300</v>
      </c>
      <c r="F16" s="2">
        <f>WeaponsExport[[#This Row],[Column1.Accuracy]]</f>
        <v>95</v>
      </c>
      <c r="G16" s="2">
        <f>WeaponsExport[[#This Row],[Column1.Strength]]</f>
        <v>0</v>
      </c>
      <c r="H16" s="2">
        <f>WeaponsExport[[#This Row],[Column1.Magic]]</f>
        <v>0</v>
      </c>
      <c r="I16" s="2">
        <f>WeaponsExport[[#This Row],[Column1.Endurance]]</f>
        <v>0</v>
      </c>
      <c r="J16" s="2">
        <f>WeaponsExport[[#This Row],[Column1.Agility]]</f>
        <v>0</v>
      </c>
      <c r="K16" s="2">
        <f>WeaponsExport[[#This Row],[Column1.Luck]]</f>
        <v>0</v>
      </c>
      <c r="L16" s="2">
        <f>WeaponsExport[[#This Row],[Column1.Price]]</f>
        <v>39200</v>
      </c>
      <c r="M16" s="2">
        <f>WeaponsExport[[#This Row],[Column1.SellPrice]]</f>
        <v>9800</v>
      </c>
    </row>
    <row r="17" spans="1:13" x14ac:dyDescent="0.25">
      <c r="A17">
        <f>LOG(WeaponsExport[[#This Row],[Column1.EquipID]],2)</f>
        <v>1</v>
      </c>
      <c r="B17" s="2">
        <f>WeaponsExport[[#This Row],[Column1.ModelID]]</f>
        <v>11</v>
      </c>
      <c r="C17" s="2">
        <f>MOD(Table5[[#This Row],[ModelID]],10)</f>
        <v>1</v>
      </c>
      <c r="D17" t="str">
        <f>WeaponNames__2[[#This Row],[Value]]</f>
        <v>Sin Blade</v>
      </c>
      <c r="E17" s="2">
        <f>WeaponsExport[[#This Row],[Column1.Attack]]</f>
        <v>188</v>
      </c>
      <c r="F17" s="2">
        <f>WeaponsExport[[#This Row],[Column1.Accuracy]]</f>
        <v>95</v>
      </c>
      <c r="G17" s="2">
        <f>WeaponsExport[[#This Row],[Column1.Strength]]</f>
        <v>0</v>
      </c>
      <c r="H17" s="2">
        <f>WeaponsExport[[#This Row],[Column1.Magic]]</f>
        <v>0</v>
      </c>
      <c r="I17" s="2">
        <f>WeaponsExport[[#This Row],[Column1.Endurance]]</f>
        <v>0</v>
      </c>
      <c r="J17" s="2">
        <f>WeaponsExport[[#This Row],[Column1.Agility]]</f>
        <v>0</v>
      </c>
      <c r="K17" s="2">
        <f>WeaponsExport[[#This Row],[Column1.Luck]]</f>
        <v>0</v>
      </c>
      <c r="L17" s="2">
        <f>WeaponsExport[[#This Row],[Column1.Price]]</f>
        <v>23800</v>
      </c>
      <c r="M17" s="2">
        <f>WeaponsExport[[#This Row],[Column1.SellPrice]]</f>
        <v>5950</v>
      </c>
    </row>
    <row r="18" spans="1:13" x14ac:dyDescent="0.25">
      <c r="A18">
        <f>LOG(WeaponsExport[[#This Row],[Column1.EquipID]],2)</f>
        <v>1</v>
      </c>
      <c r="B18" s="2">
        <f>WeaponsExport[[#This Row],[Column1.ModelID]]</f>
        <v>14</v>
      </c>
      <c r="C18" s="2">
        <f>MOD(Table5[[#This Row],[ModelID]],10)</f>
        <v>4</v>
      </c>
      <c r="D18" t="str">
        <f>WeaponNames__2[[#This Row],[Value]]</f>
        <v>Shishiou</v>
      </c>
      <c r="E18" s="2">
        <f>WeaponsExport[[#This Row],[Column1.Attack]]</f>
        <v>166</v>
      </c>
      <c r="F18" s="2">
        <f>WeaponsExport[[#This Row],[Column1.Accuracy]]</f>
        <v>95</v>
      </c>
      <c r="G18" s="2">
        <f>WeaponsExport[[#This Row],[Column1.Strength]]</f>
        <v>0</v>
      </c>
      <c r="H18" s="2">
        <f>WeaponsExport[[#This Row],[Column1.Magic]]</f>
        <v>0</v>
      </c>
      <c r="I18" s="2">
        <f>WeaponsExport[[#This Row],[Column1.Endurance]]</f>
        <v>0</v>
      </c>
      <c r="J18" s="2">
        <f>WeaponsExport[[#This Row],[Column1.Agility]]</f>
        <v>0</v>
      </c>
      <c r="K18" s="2">
        <f>WeaponsExport[[#This Row],[Column1.Luck]]</f>
        <v>0</v>
      </c>
      <c r="L18" s="2">
        <f>WeaponsExport[[#This Row],[Column1.Price]]</f>
        <v>18400</v>
      </c>
      <c r="M18" s="2">
        <f>WeaponsExport[[#This Row],[Column1.SellPrice]]</f>
        <v>4600</v>
      </c>
    </row>
    <row r="19" spans="1:13" x14ac:dyDescent="0.25">
      <c r="A19">
        <f>LOG(WeaponsExport[[#This Row],[Column1.EquipID]],2)</f>
        <v>1</v>
      </c>
      <c r="B19" s="2">
        <f>WeaponsExport[[#This Row],[Column1.ModelID]]</f>
        <v>15</v>
      </c>
      <c r="C19" s="2">
        <f>MOD(Table5[[#This Row],[ModelID]],10)</f>
        <v>5</v>
      </c>
      <c r="D19" t="str">
        <f>WeaponNames__2[[#This Row],[Value]]</f>
        <v>Omokage</v>
      </c>
      <c r="E19" s="2">
        <f>WeaponsExport[[#This Row],[Column1.Attack]]</f>
        <v>173</v>
      </c>
      <c r="F19" s="2">
        <f>WeaponsExport[[#This Row],[Column1.Accuracy]]</f>
        <v>95</v>
      </c>
      <c r="G19" s="2">
        <f>WeaponsExport[[#This Row],[Column1.Strength]]</f>
        <v>0</v>
      </c>
      <c r="H19" s="2">
        <f>WeaponsExport[[#This Row],[Column1.Magic]]</f>
        <v>0</v>
      </c>
      <c r="I19" s="2">
        <f>WeaponsExport[[#This Row],[Column1.Endurance]]</f>
        <v>0</v>
      </c>
      <c r="J19" s="2">
        <f>WeaponsExport[[#This Row],[Column1.Agility]]</f>
        <v>0</v>
      </c>
      <c r="K19" s="2">
        <f>WeaponsExport[[#This Row],[Column1.Luck]]</f>
        <v>0</v>
      </c>
      <c r="L19" s="2">
        <f>WeaponsExport[[#This Row],[Column1.Price]]</f>
        <v>20300</v>
      </c>
      <c r="M19" s="2">
        <f>WeaponsExport[[#This Row],[Column1.SellPrice]]</f>
        <v>5080</v>
      </c>
    </row>
    <row r="20" spans="1:13" x14ac:dyDescent="0.25">
      <c r="A20">
        <f>LOG(WeaponsExport[[#This Row],[Column1.EquipID]],2)</f>
        <v>1</v>
      </c>
      <c r="B20" s="2">
        <f>WeaponsExport[[#This Row],[Column1.ModelID]]</f>
        <v>15</v>
      </c>
      <c r="C20" s="2">
        <f>MOD(Table5[[#This Row],[ModelID]],10)</f>
        <v>5</v>
      </c>
      <c r="D20" t="str">
        <f>WeaponNames__2[[#This Row],[Value]]</f>
        <v>Kogarasumaru</v>
      </c>
      <c r="E20" s="2">
        <f>WeaponsExport[[#This Row],[Column1.Attack]]</f>
        <v>223</v>
      </c>
      <c r="F20" s="2">
        <f>WeaponsExport[[#This Row],[Column1.Accuracy]]</f>
        <v>95</v>
      </c>
      <c r="G20" s="2">
        <f>WeaponsExport[[#This Row],[Column1.Strength]]</f>
        <v>0</v>
      </c>
      <c r="H20" s="2">
        <f>WeaponsExport[[#This Row],[Column1.Magic]]</f>
        <v>0</v>
      </c>
      <c r="I20" s="2">
        <f>WeaponsExport[[#This Row],[Column1.Endurance]]</f>
        <v>0</v>
      </c>
      <c r="J20" s="2">
        <f>WeaponsExport[[#This Row],[Column1.Agility]]</f>
        <v>0</v>
      </c>
      <c r="K20" s="2">
        <f>WeaponsExport[[#This Row],[Column1.Luck]]</f>
        <v>0</v>
      </c>
      <c r="L20" s="2">
        <f>WeaponsExport[[#This Row],[Column1.Price]]</f>
        <v>28600</v>
      </c>
      <c r="M20" s="2">
        <f>WeaponsExport[[#This Row],[Column1.SellPrice]]</f>
        <v>7150</v>
      </c>
    </row>
    <row r="21" spans="1:13" x14ac:dyDescent="0.25">
      <c r="A21">
        <f>LOG(WeaponsExport[[#This Row],[Column1.EquipID]],2)</f>
        <v>1</v>
      </c>
      <c r="B21" s="2">
        <f>WeaponsExport[[#This Row],[Column1.ModelID]]</f>
        <v>15</v>
      </c>
      <c r="C21" s="2">
        <f>MOD(Table5[[#This Row],[ModelID]],10)</f>
        <v>5</v>
      </c>
      <c r="D21" t="str">
        <f>WeaponNames__2[[#This Row],[Value]]</f>
        <v>Tajikarao Sword</v>
      </c>
      <c r="E21" s="2">
        <f>WeaponsExport[[#This Row],[Column1.Attack]]</f>
        <v>240</v>
      </c>
      <c r="F21" s="2">
        <f>WeaponsExport[[#This Row],[Column1.Accuracy]]</f>
        <v>95</v>
      </c>
      <c r="G21" s="2">
        <f>WeaponsExport[[#This Row],[Column1.Strength]]</f>
        <v>3</v>
      </c>
      <c r="H21" s="2">
        <f>WeaponsExport[[#This Row],[Column1.Magic]]</f>
        <v>0</v>
      </c>
      <c r="I21" s="2">
        <f>WeaponsExport[[#This Row],[Column1.Endurance]]</f>
        <v>0</v>
      </c>
      <c r="J21" s="2">
        <f>WeaponsExport[[#This Row],[Column1.Agility]]</f>
        <v>0</v>
      </c>
      <c r="K21" s="2">
        <f>WeaponsExport[[#This Row],[Column1.Luck]]</f>
        <v>0</v>
      </c>
      <c r="L21" s="2">
        <f>WeaponsExport[[#This Row],[Column1.Price]]</f>
        <v>29400</v>
      </c>
      <c r="M21" s="2">
        <f>WeaponsExport[[#This Row],[Column1.SellPrice]]</f>
        <v>7350</v>
      </c>
    </row>
    <row r="22" spans="1:13" x14ac:dyDescent="0.25">
      <c r="A22">
        <f>LOG(WeaponsExport[[#This Row],[Column1.EquipID]],2)</f>
        <v>1</v>
      </c>
      <c r="B22" s="2">
        <f>WeaponsExport[[#This Row],[Column1.ModelID]]</f>
        <v>11</v>
      </c>
      <c r="C22" s="2">
        <f>MOD(Table5[[#This Row],[ModelID]],10)</f>
        <v>1</v>
      </c>
      <c r="D22" t="str">
        <f>WeaponNames__2[[#This Row],[Value]]</f>
        <v>Qi Xing Dao</v>
      </c>
      <c r="E22" s="2">
        <f>WeaponsExport[[#This Row],[Column1.Attack]]</f>
        <v>257</v>
      </c>
      <c r="F22" s="2">
        <f>WeaponsExport[[#This Row],[Column1.Accuracy]]</f>
        <v>95</v>
      </c>
      <c r="G22" s="2">
        <f>WeaponsExport[[#This Row],[Column1.Strength]]</f>
        <v>0</v>
      </c>
      <c r="H22" s="2">
        <f>WeaponsExport[[#This Row],[Column1.Magic]]</f>
        <v>0</v>
      </c>
      <c r="I22" s="2">
        <f>WeaponsExport[[#This Row],[Column1.Endurance]]</f>
        <v>0</v>
      </c>
      <c r="J22" s="2">
        <f>WeaponsExport[[#This Row],[Column1.Agility]]</f>
        <v>0</v>
      </c>
      <c r="K22" s="2">
        <f>WeaponsExport[[#This Row],[Column1.Luck]]</f>
        <v>0</v>
      </c>
      <c r="L22" s="2">
        <f>WeaponsExport[[#This Row],[Column1.Price]]</f>
        <v>34000</v>
      </c>
      <c r="M22" s="2">
        <f>WeaponsExport[[#This Row],[Column1.SellPrice]]</f>
        <v>8500</v>
      </c>
    </row>
    <row r="23" spans="1:13" x14ac:dyDescent="0.25">
      <c r="A23">
        <f>LOG(WeaponsExport[[#This Row],[Column1.EquipID]],2)</f>
        <v>1</v>
      </c>
      <c r="B23" s="2">
        <f>WeaponsExport[[#This Row],[Column1.ModelID]]</f>
        <v>13</v>
      </c>
      <c r="C23" s="2">
        <f>MOD(Table5[[#This Row],[ModelID]],10)</f>
        <v>3</v>
      </c>
      <c r="D23" t="str">
        <f>WeaponNames__2[[#This Row],[Value]]</f>
        <v>Pulsing Blade</v>
      </c>
      <c r="E23" s="2">
        <f>WeaponsExport[[#This Row],[Column1.Attack]]</f>
        <v>200</v>
      </c>
      <c r="F23" s="2">
        <f>WeaponsExport[[#This Row],[Column1.Accuracy]]</f>
        <v>95</v>
      </c>
      <c r="G23" s="2">
        <f>WeaponsExport[[#This Row],[Column1.Strength]]</f>
        <v>0</v>
      </c>
      <c r="H23" s="2">
        <f>WeaponsExport[[#This Row],[Column1.Magic]]</f>
        <v>0</v>
      </c>
      <c r="I23" s="2">
        <f>WeaponsExport[[#This Row],[Column1.Endurance]]</f>
        <v>0</v>
      </c>
      <c r="J23" s="2">
        <f>WeaponsExport[[#This Row],[Column1.Agility]]</f>
        <v>0</v>
      </c>
      <c r="K23" s="2">
        <f>WeaponsExport[[#This Row],[Column1.Luck]]</f>
        <v>0</v>
      </c>
      <c r="L23" s="2">
        <f>WeaponsExport[[#This Row],[Column1.Price]]</f>
        <v>25300</v>
      </c>
      <c r="M23" s="2">
        <f>WeaponsExport[[#This Row],[Column1.SellPrice]]</f>
        <v>6330</v>
      </c>
    </row>
    <row r="24" spans="1:13" x14ac:dyDescent="0.25">
      <c r="A24">
        <f>LOG(WeaponsExport[[#This Row],[Column1.EquipID]],2)</f>
        <v>1</v>
      </c>
      <c r="B24" s="2">
        <f>WeaponsExport[[#This Row],[Column1.ModelID]]</f>
        <v>13</v>
      </c>
      <c r="C24" s="2">
        <f>MOD(Table5[[#This Row],[ModelID]],10)</f>
        <v>3</v>
      </c>
      <c r="D24" t="str">
        <f>WeaponNames__2[[#This Row],[Value]]</f>
        <v>Gimlet</v>
      </c>
      <c r="E24" s="2">
        <f>WeaponsExport[[#This Row],[Column1.Attack]]</f>
        <v>313</v>
      </c>
      <c r="F24" s="2">
        <f>WeaponsExport[[#This Row],[Column1.Accuracy]]</f>
        <v>95</v>
      </c>
      <c r="G24" s="2">
        <f>WeaponsExport[[#This Row],[Column1.Strength]]</f>
        <v>0</v>
      </c>
      <c r="H24" s="2">
        <f>WeaponsExport[[#This Row],[Column1.Magic]]</f>
        <v>0</v>
      </c>
      <c r="I24" s="2">
        <f>WeaponsExport[[#This Row],[Column1.Endurance]]</f>
        <v>0</v>
      </c>
      <c r="J24" s="2">
        <f>WeaponsExport[[#This Row],[Column1.Agility]]</f>
        <v>0</v>
      </c>
      <c r="K24" s="2">
        <f>WeaponsExport[[#This Row],[Column1.Luck]]</f>
        <v>0</v>
      </c>
      <c r="L24" s="2">
        <f>WeaponsExport[[#This Row],[Column1.Price]]</f>
        <v>46500</v>
      </c>
      <c r="M24" s="2">
        <f>WeaponsExport[[#This Row],[Column1.SellPrice]]</f>
        <v>11630</v>
      </c>
    </row>
    <row r="25" spans="1:13" x14ac:dyDescent="0.25">
      <c r="A25">
        <f>LOG(WeaponsExport[[#This Row],[Column1.EquipID]],2)</f>
        <v>1</v>
      </c>
      <c r="B25" s="2">
        <f>WeaponsExport[[#This Row],[Column1.ModelID]]</f>
        <v>11</v>
      </c>
      <c r="C25" s="2">
        <f>MOD(Table5[[#This Row],[ModelID]],10)</f>
        <v>1</v>
      </c>
      <c r="D25" t="str">
        <f>WeaponNames__2[[#This Row],[Value]]</f>
        <v>Excalibur</v>
      </c>
      <c r="E25" s="2">
        <f>WeaponsExport[[#This Row],[Column1.Attack]]</f>
        <v>330</v>
      </c>
      <c r="F25" s="2">
        <f>WeaponsExport[[#This Row],[Column1.Accuracy]]</f>
        <v>95</v>
      </c>
      <c r="G25" s="2">
        <f>WeaponsExport[[#This Row],[Column1.Strength]]</f>
        <v>0</v>
      </c>
      <c r="H25" s="2">
        <f>WeaponsExport[[#This Row],[Column1.Magic]]</f>
        <v>0</v>
      </c>
      <c r="I25" s="2">
        <f>WeaponsExport[[#This Row],[Column1.Endurance]]</f>
        <v>0</v>
      </c>
      <c r="J25" s="2">
        <f>WeaponsExport[[#This Row],[Column1.Agility]]</f>
        <v>0</v>
      </c>
      <c r="K25" s="2">
        <f>WeaponsExport[[#This Row],[Column1.Luck]]</f>
        <v>0</v>
      </c>
      <c r="L25" s="2">
        <f>WeaponsExport[[#This Row],[Column1.Price]]</f>
        <v>52000</v>
      </c>
      <c r="M25" s="2">
        <f>WeaponsExport[[#This Row],[Column1.SellPrice]]</f>
        <v>13000</v>
      </c>
    </row>
    <row r="26" spans="1:13" x14ac:dyDescent="0.25">
      <c r="A26">
        <f>LOG(WeaponsExport[[#This Row],[Column1.EquipID]],2)</f>
        <v>1</v>
      </c>
      <c r="B26" s="2">
        <f>WeaponsExport[[#This Row],[Column1.ModelID]]</f>
        <v>18</v>
      </c>
      <c r="C26" s="2">
        <f>MOD(Table5[[#This Row],[ModelID]],10)</f>
        <v>8</v>
      </c>
      <c r="D26" t="str">
        <f>WeaponNames__2[[#This Row],[Value]]</f>
        <v>Deus Xiphos</v>
      </c>
      <c r="E26" s="2">
        <f>WeaponsExport[[#This Row],[Column1.Attack]]</f>
        <v>360</v>
      </c>
      <c r="F26" s="2">
        <f>WeaponsExport[[#This Row],[Column1.Accuracy]]</f>
        <v>99</v>
      </c>
      <c r="G26" s="2">
        <f>WeaponsExport[[#This Row],[Column1.Strength]]</f>
        <v>7</v>
      </c>
      <c r="H26" s="2">
        <f>WeaponsExport[[#This Row],[Column1.Magic]]</f>
        <v>0</v>
      </c>
      <c r="I26" s="2">
        <f>WeaponsExport[[#This Row],[Column1.Endurance]]</f>
        <v>0</v>
      </c>
      <c r="J26" s="2">
        <f>WeaponsExport[[#This Row],[Column1.Agility]]</f>
        <v>0</v>
      </c>
      <c r="K26" s="2">
        <f>WeaponsExport[[#This Row],[Column1.Luck]]</f>
        <v>0</v>
      </c>
      <c r="L26" s="2">
        <f>WeaponsExport[[#This Row],[Column1.Price]]</f>
        <v>71200</v>
      </c>
      <c r="M26" s="2">
        <f>WeaponsExport[[#This Row],[Column1.SellPrice]]</f>
        <v>17800</v>
      </c>
    </row>
    <row r="27" spans="1:13" x14ac:dyDescent="0.25">
      <c r="A27">
        <f>LOG(WeaponsExport[[#This Row],[Column1.EquipID]],2)</f>
        <v>1</v>
      </c>
      <c r="B27" s="2">
        <f>WeaponsExport[[#This Row],[Column1.ModelID]]</f>
        <v>19</v>
      </c>
      <c r="C27" s="2">
        <f>MOD(Table5[[#This Row],[ModelID]],10)</f>
        <v>9</v>
      </c>
      <c r="D27" t="str">
        <f>WeaponNames__2[[#This Row],[Value]]</f>
        <v>Lucifer's Blade</v>
      </c>
      <c r="E27" s="2">
        <f>WeaponsExport[[#This Row],[Column1.Attack]]</f>
        <v>425</v>
      </c>
      <c r="F27" s="2">
        <f>WeaponsExport[[#This Row],[Column1.Accuracy]]</f>
        <v>95</v>
      </c>
      <c r="G27" s="2">
        <f>WeaponsExport[[#This Row],[Column1.Strength]]</f>
        <v>7</v>
      </c>
      <c r="H27" s="2">
        <f>WeaponsExport[[#This Row],[Column1.Magic]]</f>
        <v>7</v>
      </c>
      <c r="I27" s="2">
        <f>WeaponsExport[[#This Row],[Column1.Endurance]]</f>
        <v>7</v>
      </c>
      <c r="J27" s="2">
        <f>WeaponsExport[[#This Row],[Column1.Agility]]</f>
        <v>7</v>
      </c>
      <c r="K27" s="2">
        <f>WeaponsExport[[#This Row],[Column1.Luck]]</f>
        <v>7</v>
      </c>
      <c r="L27" s="2">
        <f>WeaponsExport[[#This Row],[Column1.Price]]</f>
        <v>90000</v>
      </c>
      <c r="M27" s="2">
        <f>WeaponsExport[[#This Row],[Column1.SellPrice]]</f>
        <v>22500</v>
      </c>
    </row>
    <row r="28" spans="1:13" x14ac:dyDescent="0.25">
      <c r="A28">
        <f>LOG(WeaponsExport[[#This Row],[Column1.EquipID]],2)</f>
        <v>1</v>
      </c>
      <c r="B28" s="2">
        <f>WeaponsExport[[#This Row],[Column1.ModelID]]</f>
        <v>12</v>
      </c>
      <c r="C28" s="2">
        <f>MOD(Table5[[#This Row],[ModelID]],10)</f>
        <v>2</v>
      </c>
      <c r="D28" t="str">
        <f>WeaponNames__2[[#This Row],[Value]]</f>
        <v>Unused</v>
      </c>
      <c r="E28" s="2">
        <f>WeaponsExport[[#This Row],[Column1.Attack]]</f>
        <v>50</v>
      </c>
      <c r="F28" s="2">
        <f>WeaponsExport[[#This Row],[Column1.Accuracy]]</f>
        <v>95</v>
      </c>
      <c r="G28" s="2">
        <f>WeaponsExport[[#This Row],[Column1.Strength]]</f>
        <v>0</v>
      </c>
      <c r="H28" s="2">
        <f>WeaponsExport[[#This Row],[Column1.Magic]]</f>
        <v>0</v>
      </c>
      <c r="I28" s="2">
        <f>WeaponsExport[[#This Row],[Column1.Endurance]]</f>
        <v>0</v>
      </c>
      <c r="J28" s="2">
        <f>WeaponsExport[[#This Row],[Column1.Agility]]</f>
        <v>0</v>
      </c>
      <c r="K28" s="2">
        <f>WeaponsExport[[#This Row],[Column1.Luck]]</f>
        <v>0</v>
      </c>
      <c r="L28" s="2">
        <f>WeaponsExport[[#This Row],[Column1.Price]]</f>
        <v>400</v>
      </c>
      <c r="M28" s="2">
        <f>WeaponsExport[[#This Row],[Column1.SellPrice]]</f>
        <v>100</v>
      </c>
    </row>
    <row r="29" spans="1:13" x14ac:dyDescent="0.25">
      <c r="A29">
        <f>LOG(WeaponsExport[[#This Row],[Column1.EquipID]],2)</f>
        <v>1</v>
      </c>
      <c r="B29" s="2">
        <f>WeaponsExport[[#This Row],[Column1.ModelID]]</f>
        <v>11</v>
      </c>
      <c r="C29" s="2">
        <f>MOD(Table5[[#This Row],[ModelID]],10)</f>
        <v>1</v>
      </c>
      <c r="D29" t="str">
        <f>WeaponNames__2[[#This Row],[Value]]</f>
        <v>Nameless Katana</v>
      </c>
      <c r="E29" s="2">
        <f>WeaponsExport[[#This Row],[Column1.Attack]]</f>
        <v>130</v>
      </c>
      <c r="F29" s="2">
        <f>WeaponsExport[[#This Row],[Column1.Accuracy]]</f>
        <v>99</v>
      </c>
      <c r="G29" s="2">
        <f>WeaponsExport[[#This Row],[Column1.Strength]]</f>
        <v>1</v>
      </c>
      <c r="H29" s="2">
        <f>WeaponsExport[[#This Row],[Column1.Magic]]</f>
        <v>1</v>
      </c>
      <c r="I29" s="2">
        <f>WeaponsExport[[#This Row],[Column1.Endurance]]</f>
        <v>1</v>
      </c>
      <c r="J29" s="2">
        <f>WeaponsExport[[#This Row],[Column1.Agility]]</f>
        <v>1</v>
      </c>
      <c r="K29" s="2">
        <f>WeaponsExport[[#This Row],[Column1.Luck]]</f>
        <v>1</v>
      </c>
      <c r="L29" s="2">
        <f>WeaponsExport[[#This Row],[Column1.Price]]</f>
        <v>12400</v>
      </c>
      <c r="M29" s="2">
        <f>WeaponsExport[[#This Row],[Column1.SellPrice]]</f>
        <v>3100</v>
      </c>
    </row>
    <row r="30" spans="1:13" x14ac:dyDescent="0.25">
      <c r="A30">
        <f>LOG(WeaponsExport[[#This Row],[Column1.EquipID]],2)</f>
        <v>1</v>
      </c>
      <c r="B30" s="2">
        <f>WeaponsExport[[#This Row],[Column1.ModelID]]</f>
        <v>14</v>
      </c>
      <c r="C30" s="2">
        <f>MOD(Table5[[#This Row],[ModelID]],10)</f>
        <v>4</v>
      </c>
      <c r="D30" t="str">
        <f>WeaponNames__2[[#This Row],[Value]]</f>
        <v>Unused</v>
      </c>
      <c r="E30" s="2">
        <f>WeaponsExport[[#This Row],[Column1.Attack]]</f>
        <v>50</v>
      </c>
      <c r="F30" s="2">
        <f>WeaponsExport[[#This Row],[Column1.Accuracy]]</f>
        <v>95</v>
      </c>
      <c r="G30" s="2">
        <f>WeaponsExport[[#This Row],[Column1.Strength]]</f>
        <v>0</v>
      </c>
      <c r="H30" s="2">
        <f>WeaponsExport[[#This Row],[Column1.Magic]]</f>
        <v>0</v>
      </c>
      <c r="I30" s="2">
        <f>WeaponsExport[[#This Row],[Column1.Endurance]]</f>
        <v>0</v>
      </c>
      <c r="J30" s="2">
        <f>WeaponsExport[[#This Row],[Column1.Agility]]</f>
        <v>0</v>
      </c>
      <c r="K30" s="2">
        <f>WeaponsExport[[#This Row],[Column1.Luck]]</f>
        <v>0</v>
      </c>
      <c r="L30" s="2">
        <f>WeaponsExport[[#This Row],[Column1.Price]]</f>
        <v>400</v>
      </c>
      <c r="M30" s="2">
        <f>WeaponsExport[[#This Row],[Column1.SellPrice]]</f>
        <v>100</v>
      </c>
    </row>
    <row r="31" spans="1:13" x14ac:dyDescent="0.25">
      <c r="A31">
        <f>LOG(WeaponsExport[[#This Row],[Column1.EquipID]],2)</f>
        <v>1</v>
      </c>
      <c r="B31" s="2">
        <f>WeaponsExport[[#This Row],[Column1.ModelID]]</f>
        <v>11</v>
      </c>
      <c r="C31" s="2">
        <f>MOD(Table5[[#This Row],[ModelID]],10)</f>
        <v>1</v>
      </c>
      <c r="D31" t="str">
        <f>WeaponNames__2[[#This Row],[Value]]</f>
        <v>Holy Knight Sword</v>
      </c>
      <c r="E31" s="2">
        <f>WeaponsExport[[#This Row],[Column1.Attack]]</f>
        <v>30</v>
      </c>
      <c r="F31" s="2">
        <f>WeaponsExport[[#This Row],[Column1.Accuracy]]</f>
        <v>85</v>
      </c>
      <c r="G31" s="2">
        <f>WeaponsExport[[#This Row],[Column1.Strength]]</f>
        <v>0</v>
      </c>
      <c r="H31" s="2">
        <f>WeaponsExport[[#This Row],[Column1.Magic]]</f>
        <v>0</v>
      </c>
      <c r="I31" s="2">
        <f>WeaponsExport[[#This Row],[Column1.Endurance]]</f>
        <v>0</v>
      </c>
      <c r="J31" s="2">
        <f>WeaponsExport[[#This Row],[Column1.Agility]]</f>
        <v>0</v>
      </c>
      <c r="K31" s="2">
        <f>WeaponsExport[[#This Row],[Column1.Luck]]</f>
        <v>0</v>
      </c>
      <c r="L31" s="2">
        <f>WeaponsExport[[#This Row],[Column1.Price]]</f>
        <v>12000</v>
      </c>
      <c r="M31" s="2">
        <f>WeaponsExport[[#This Row],[Column1.SellPrice]]</f>
        <v>3000</v>
      </c>
    </row>
    <row r="32" spans="1:13" x14ac:dyDescent="0.25">
      <c r="A32">
        <f>LOG(WeaponsExport[[#This Row],[Column1.EquipID]],2)</f>
        <v>1</v>
      </c>
      <c r="B32" s="2">
        <f>WeaponsExport[[#This Row],[Column1.ModelID]]</f>
        <v>12</v>
      </c>
      <c r="C32" s="2">
        <f>MOD(Table5[[#This Row],[ModelID]],10)</f>
        <v>2</v>
      </c>
      <c r="D32" t="str">
        <f>WeaponNames__2[[#This Row],[Value]]</f>
        <v>Unused</v>
      </c>
      <c r="E32" s="2">
        <f>WeaponsExport[[#This Row],[Column1.Attack]]</f>
        <v>50</v>
      </c>
      <c r="F32" s="2">
        <f>WeaponsExport[[#This Row],[Column1.Accuracy]]</f>
        <v>95</v>
      </c>
      <c r="G32" s="2">
        <f>WeaponsExport[[#This Row],[Column1.Strength]]</f>
        <v>0</v>
      </c>
      <c r="H32" s="2">
        <f>WeaponsExport[[#This Row],[Column1.Magic]]</f>
        <v>0</v>
      </c>
      <c r="I32" s="2">
        <f>WeaponsExport[[#This Row],[Column1.Endurance]]</f>
        <v>0</v>
      </c>
      <c r="J32" s="2">
        <f>WeaponsExport[[#This Row],[Column1.Agility]]</f>
        <v>0</v>
      </c>
      <c r="K32" s="2">
        <f>WeaponsExport[[#This Row],[Column1.Luck]]</f>
        <v>0</v>
      </c>
      <c r="L32" s="2">
        <f>WeaponsExport[[#This Row],[Column1.Price]]</f>
        <v>400</v>
      </c>
      <c r="M32" s="2">
        <f>WeaponsExport[[#This Row],[Column1.SellPrice]]</f>
        <v>100</v>
      </c>
    </row>
    <row r="33" spans="1:13" x14ac:dyDescent="0.25">
      <c r="A33">
        <f>LOG(WeaponsExport[[#This Row],[Column1.EquipID]],2)</f>
        <v>1</v>
      </c>
      <c r="B33" s="2">
        <f>WeaponsExport[[#This Row],[Column1.ModelID]]</f>
        <v>13</v>
      </c>
      <c r="C33" s="2">
        <f>MOD(Table5[[#This Row],[ModelID]],10)</f>
        <v>3</v>
      </c>
      <c r="D33" t="str">
        <f>WeaponNames__2[[#This Row],[Value]]</f>
        <v>Dual Sword</v>
      </c>
      <c r="E33" s="2">
        <f>WeaponsExport[[#This Row],[Column1.Attack]]</f>
        <v>295</v>
      </c>
      <c r="F33" s="2">
        <f>WeaponsExport[[#This Row],[Column1.Accuracy]]</f>
        <v>95</v>
      </c>
      <c r="G33" s="2">
        <f>WeaponsExport[[#This Row],[Column1.Strength]]</f>
        <v>0</v>
      </c>
      <c r="H33" s="2">
        <f>WeaponsExport[[#This Row],[Column1.Magic]]</f>
        <v>0</v>
      </c>
      <c r="I33" s="2">
        <f>WeaponsExport[[#This Row],[Column1.Endurance]]</f>
        <v>0</v>
      </c>
      <c r="J33" s="2">
        <f>WeaponsExport[[#This Row],[Column1.Agility]]</f>
        <v>0</v>
      </c>
      <c r="K33" s="2">
        <f>WeaponsExport[[#This Row],[Column1.Luck]]</f>
        <v>0</v>
      </c>
      <c r="L33" s="2">
        <f>WeaponsExport[[#This Row],[Column1.Price]]</f>
        <v>41700</v>
      </c>
      <c r="M33" s="2">
        <f>WeaponsExport[[#This Row],[Column1.SellPrice]]</f>
        <v>10430</v>
      </c>
    </row>
    <row r="34" spans="1:13" x14ac:dyDescent="0.25">
      <c r="A34">
        <f>LOG(WeaponsExport[[#This Row],[Column1.EquipID]],2)</f>
        <v>1</v>
      </c>
      <c r="B34" s="2">
        <f>WeaponsExport[[#This Row],[Column1.ModelID]]</f>
        <v>12</v>
      </c>
      <c r="C34" s="2">
        <f>MOD(Table5[[#This Row],[ModelID]],10)</f>
        <v>2</v>
      </c>
      <c r="D34" t="str">
        <f>WeaponNames__2[[#This Row],[Value]]</f>
        <v>Yggdrasword</v>
      </c>
      <c r="E34" s="2">
        <f>WeaponsExport[[#This Row],[Column1.Attack]]</f>
        <v>151</v>
      </c>
      <c r="F34" s="2">
        <f>WeaponsExport[[#This Row],[Column1.Accuracy]]</f>
        <v>95</v>
      </c>
      <c r="G34" s="2">
        <f>WeaponsExport[[#This Row],[Column1.Strength]]</f>
        <v>0</v>
      </c>
      <c r="H34" s="2">
        <f>WeaponsExport[[#This Row],[Column1.Magic]]</f>
        <v>0</v>
      </c>
      <c r="I34" s="2">
        <f>WeaponsExport[[#This Row],[Column1.Endurance]]</f>
        <v>0</v>
      </c>
      <c r="J34" s="2">
        <f>WeaponsExport[[#This Row],[Column1.Agility]]</f>
        <v>0</v>
      </c>
      <c r="K34" s="2">
        <f>WeaponsExport[[#This Row],[Column1.Luck]]</f>
        <v>0</v>
      </c>
      <c r="L34" s="2">
        <f>WeaponsExport[[#This Row],[Column1.Price]]</f>
        <v>15200</v>
      </c>
      <c r="M34" s="2">
        <f>WeaponsExport[[#This Row],[Column1.SellPrice]]</f>
        <v>3800</v>
      </c>
    </row>
    <row r="35" spans="1:13" x14ac:dyDescent="0.25">
      <c r="A35">
        <f>LOG(WeaponsExport[[#This Row],[Column1.EquipID]],2)</f>
        <v>1</v>
      </c>
      <c r="B35" s="2">
        <f>WeaponsExport[[#This Row],[Column1.ModelID]]</f>
        <v>15</v>
      </c>
      <c r="C35" s="2">
        <f>MOD(Table5[[#This Row],[ModelID]],10)</f>
        <v>5</v>
      </c>
      <c r="D35" t="str">
        <f>WeaponNames__2[[#This Row],[Value]]</f>
        <v>Translucent Blade</v>
      </c>
      <c r="E35" s="2">
        <f>WeaponsExport[[#This Row],[Column1.Attack]]</f>
        <v>282</v>
      </c>
      <c r="F35" s="2">
        <f>WeaponsExport[[#This Row],[Column1.Accuracy]]</f>
        <v>95</v>
      </c>
      <c r="G35" s="2">
        <f>WeaponsExport[[#This Row],[Column1.Strength]]</f>
        <v>0</v>
      </c>
      <c r="H35" s="2">
        <f>WeaponsExport[[#This Row],[Column1.Magic]]</f>
        <v>0</v>
      </c>
      <c r="I35" s="2">
        <f>WeaponsExport[[#This Row],[Column1.Endurance]]</f>
        <v>0</v>
      </c>
      <c r="J35" s="2">
        <f>WeaponsExport[[#This Row],[Column1.Agility]]</f>
        <v>0</v>
      </c>
      <c r="K35" s="2">
        <f>WeaponsExport[[#This Row],[Column1.Luck]]</f>
        <v>0</v>
      </c>
      <c r="L35" s="2">
        <f>WeaponsExport[[#This Row],[Column1.Price]]</f>
        <v>39800</v>
      </c>
      <c r="M35" s="2">
        <f>WeaponsExport[[#This Row],[Column1.SellPrice]]</f>
        <v>9950</v>
      </c>
    </row>
    <row r="36" spans="1:13" x14ac:dyDescent="0.25">
      <c r="A36">
        <f>LOG(WeaponsExport[[#This Row],[Column1.EquipID]],2)</f>
        <v>1</v>
      </c>
      <c r="B36" s="2">
        <f>WeaponsExport[[#This Row],[Column1.ModelID]]</f>
        <v>14</v>
      </c>
      <c r="C36" s="2">
        <f>MOD(Table5[[#This Row],[ModelID]],10)</f>
        <v>4</v>
      </c>
      <c r="D36" t="str">
        <f>WeaponNames__2[[#This Row],[Value]]</f>
        <v>Envenomed Blade</v>
      </c>
      <c r="E36" s="2">
        <f>WeaponsExport[[#This Row],[Column1.Attack]]</f>
        <v>269</v>
      </c>
      <c r="F36" s="2">
        <f>WeaponsExport[[#This Row],[Column1.Accuracy]]</f>
        <v>95</v>
      </c>
      <c r="G36" s="2">
        <f>WeaponsExport[[#This Row],[Column1.Strength]]</f>
        <v>0</v>
      </c>
      <c r="H36" s="2">
        <f>WeaponsExport[[#This Row],[Column1.Magic]]</f>
        <v>0</v>
      </c>
      <c r="I36" s="2">
        <f>WeaponsExport[[#This Row],[Column1.Endurance]]</f>
        <v>0</v>
      </c>
      <c r="J36" s="2">
        <f>WeaponsExport[[#This Row],[Column1.Agility]]</f>
        <v>0</v>
      </c>
      <c r="K36" s="2">
        <f>WeaponsExport[[#This Row],[Column1.Luck]]</f>
        <v>0</v>
      </c>
      <c r="L36" s="2">
        <f>WeaponsExport[[#This Row],[Column1.Price]]</f>
        <v>35900</v>
      </c>
      <c r="M36" s="2">
        <f>WeaponsExport[[#This Row],[Column1.SellPrice]]</f>
        <v>8980</v>
      </c>
    </row>
    <row r="37" spans="1:13" x14ac:dyDescent="0.25">
      <c r="A37">
        <f>LOG(WeaponsExport[[#This Row],[Column1.EquipID]],2)</f>
        <v>1</v>
      </c>
      <c r="B37" s="2">
        <f>WeaponsExport[[#This Row],[Column1.ModelID]]</f>
        <v>15</v>
      </c>
      <c r="C37" s="2">
        <f>MOD(Table5[[#This Row],[ModelID]],10)</f>
        <v>5</v>
      </c>
      <c r="D37" t="str">
        <f>WeaponNames__2[[#This Row],[Value]]</f>
        <v>Onimaru Kunitsuna</v>
      </c>
      <c r="E37" s="2">
        <f>WeaponsExport[[#This Row],[Column1.Attack]]</f>
        <v>125</v>
      </c>
      <c r="F37" s="2">
        <f>WeaponsExport[[#This Row],[Column1.Accuracy]]</f>
        <v>90</v>
      </c>
      <c r="G37" s="2">
        <f>WeaponsExport[[#This Row],[Column1.Strength]]</f>
        <v>0</v>
      </c>
      <c r="H37" s="2">
        <f>WeaponsExport[[#This Row],[Column1.Magic]]</f>
        <v>0</v>
      </c>
      <c r="I37" s="2">
        <f>WeaponsExport[[#This Row],[Column1.Endurance]]</f>
        <v>0</v>
      </c>
      <c r="J37" s="2">
        <f>WeaponsExport[[#This Row],[Column1.Agility]]</f>
        <v>0</v>
      </c>
      <c r="K37" s="2">
        <f>WeaponsExport[[#This Row],[Column1.Luck]]</f>
        <v>0</v>
      </c>
      <c r="L37" s="2">
        <f>WeaponsExport[[#This Row],[Column1.Price]]</f>
        <v>400</v>
      </c>
      <c r="M37" s="2">
        <f>WeaponsExport[[#This Row],[Column1.SellPrice]]</f>
        <v>100</v>
      </c>
    </row>
    <row r="38" spans="1:13" x14ac:dyDescent="0.25">
      <c r="A38">
        <f>LOG(WeaponsExport[[#This Row],[Column1.EquipID]],2)</f>
        <v>2</v>
      </c>
      <c r="B38" s="2">
        <f>WeaponsExport[[#This Row],[Column1.ModelID]]</f>
        <v>24</v>
      </c>
      <c r="C38" s="2">
        <f>MOD(Table5[[#This Row],[ModelID]],10)</f>
        <v>4</v>
      </c>
      <c r="D38" t="str">
        <f>WeaponNames__2[[#This Row],[Value]]</f>
        <v>Practice Bow</v>
      </c>
      <c r="E38" s="2">
        <f>WeaponsExport[[#This Row],[Column1.Attack]]</f>
        <v>30</v>
      </c>
      <c r="F38" s="2">
        <f>WeaponsExport[[#This Row],[Column1.Accuracy]]</f>
        <v>98</v>
      </c>
      <c r="G38" s="2">
        <f>WeaponsExport[[#This Row],[Column1.Strength]]</f>
        <v>0</v>
      </c>
      <c r="H38" s="2">
        <f>WeaponsExport[[#This Row],[Column1.Magic]]</f>
        <v>0</v>
      </c>
      <c r="I38" s="2">
        <f>WeaponsExport[[#This Row],[Column1.Endurance]]</f>
        <v>0</v>
      </c>
      <c r="J38" s="2">
        <f>WeaponsExport[[#This Row],[Column1.Agility]]</f>
        <v>0</v>
      </c>
      <c r="K38" s="2">
        <f>WeaponsExport[[#This Row],[Column1.Luck]]</f>
        <v>0</v>
      </c>
      <c r="L38" s="2">
        <f>WeaponsExport[[#This Row],[Column1.Price]]</f>
        <v>2000</v>
      </c>
      <c r="M38" s="2">
        <f>WeaponsExport[[#This Row],[Column1.SellPrice]]</f>
        <v>500</v>
      </c>
    </row>
    <row r="39" spans="1:13" x14ac:dyDescent="0.25">
      <c r="A39">
        <f>LOG(WeaponsExport[[#This Row],[Column1.EquipID]],2)</f>
        <v>2</v>
      </c>
      <c r="B39" s="2">
        <f>WeaponsExport[[#This Row],[Column1.ModelID]]</f>
        <v>22</v>
      </c>
      <c r="C39" s="2">
        <f>MOD(Table5[[#This Row],[ModelID]],10)</f>
        <v>2</v>
      </c>
      <c r="D39" t="str">
        <f>WeaponNames__2[[#This Row],[Value]]</f>
        <v>Short Bow</v>
      </c>
      <c r="E39" s="2">
        <f>WeaponsExport[[#This Row],[Column1.Attack]]</f>
        <v>48</v>
      </c>
      <c r="F39" s="2">
        <f>WeaponsExport[[#This Row],[Column1.Accuracy]]</f>
        <v>98</v>
      </c>
      <c r="G39" s="2">
        <f>WeaponsExport[[#This Row],[Column1.Strength]]</f>
        <v>0</v>
      </c>
      <c r="H39" s="2">
        <f>WeaponsExport[[#This Row],[Column1.Magic]]</f>
        <v>0</v>
      </c>
      <c r="I39" s="2">
        <f>WeaponsExport[[#This Row],[Column1.Endurance]]</f>
        <v>0</v>
      </c>
      <c r="J39" s="2">
        <f>WeaponsExport[[#This Row],[Column1.Agility]]</f>
        <v>0</v>
      </c>
      <c r="K39" s="2">
        <f>WeaponsExport[[#This Row],[Column1.Luck]]</f>
        <v>0</v>
      </c>
      <c r="L39" s="2">
        <f>WeaponsExport[[#This Row],[Column1.Price]]</f>
        <v>3000</v>
      </c>
      <c r="M39" s="2">
        <f>WeaponsExport[[#This Row],[Column1.SellPrice]]</f>
        <v>750</v>
      </c>
    </row>
    <row r="40" spans="1:13" x14ac:dyDescent="0.25">
      <c r="A40">
        <f>LOG(WeaponsExport[[#This Row],[Column1.EquipID]],2)</f>
        <v>2</v>
      </c>
      <c r="B40" s="2">
        <f>WeaponsExport[[#This Row],[Column1.ModelID]]</f>
        <v>22</v>
      </c>
      <c r="C40" s="2">
        <f>MOD(Table5[[#This Row],[ModelID]],10)</f>
        <v>2</v>
      </c>
      <c r="D40" t="str">
        <f>WeaponNames__2[[#This Row],[Value]]</f>
        <v>Siren's Song</v>
      </c>
      <c r="E40" s="2">
        <f>WeaponsExport[[#This Row],[Column1.Attack]]</f>
        <v>65</v>
      </c>
      <c r="F40" s="2">
        <f>WeaponsExport[[#This Row],[Column1.Accuracy]]</f>
        <v>98</v>
      </c>
      <c r="G40" s="2">
        <f>WeaponsExport[[#This Row],[Column1.Strength]]</f>
        <v>0</v>
      </c>
      <c r="H40" s="2">
        <f>WeaponsExport[[#This Row],[Column1.Magic]]</f>
        <v>0</v>
      </c>
      <c r="I40" s="2">
        <f>WeaponsExport[[#This Row],[Column1.Endurance]]</f>
        <v>0</v>
      </c>
      <c r="J40" s="2">
        <f>WeaponsExport[[#This Row],[Column1.Agility]]</f>
        <v>0</v>
      </c>
      <c r="K40" s="2">
        <f>WeaponsExport[[#This Row],[Column1.Luck]]</f>
        <v>0</v>
      </c>
      <c r="L40" s="2">
        <f>WeaponsExport[[#This Row],[Column1.Price]]</f>
        <v>5700</v>
      </c>
      <c r="M40" s="2">
        <f>WeaponsExport[[#This Row],[Column1.SellPrice]]</f>
        <v>1430</v>
      </c>
    </row>
    <row r="41" spans="1:13" x14ac:dyDescent="0.25">
      <c r="A41">
        <f>LOG(WeaponsExport[[#This Row],[Column1.EquipID]],2)</f>
        <v>2</v>
      </c>
      <c r="B41" s="2">
        <f>WeaponsExport[[#This Row],[Column1.ModelID]]</f>
        <v>24</v>
      </c>
      <c r="C41" s="2">
        <f>MOD(Table5[[#This Row],[ModelID]],10)</f>
        <v>4</v>
      </c>
      <c r="D41" t="str">
        <f>WeaponNames__2[[#This Row],[Value]]</f>
        <v>Shigetou-yumi</v>
      </c>
      <c r="E41" s="2">
        <f>WeaponsExport[[#This Row],[Column1.Attack]]</f>
        <v>80</v>
      </c>
      <c r="F41" s="2">
        <f>WeaponsExport[[#This Row],[Column1.Accuracy]]</f>
        <v>98</v>
      </c>
      <c r="G41" s="2">
        <f>WeaponsExport[[#This Row],[Column1.Strength]]</f>
        <v>0</v>
      </c>
      <c r="H41" s="2">
        <f>WeaponsExport[[#This Row],[Column1.Magic]]</f>
        <v>0</v>
      </c>
      <c r="I41" s="2">
        <f>WeaponsExport[[#This Row],[Column1.Endurance]]</f>
        <v>0</v>
      </c>
      <c r="J41" s="2">
        <f>WeaponsExport[[#This Row],[Column1.Agility]]</f>
        <v>0</v>
      </c>
      <c r="K41" s="2">
        <f>WeaponsExport[[#This Row],[Column1.Luck]]</f>
        <v>0</v>
      </c>
      <c r="L41" s="2">
        <f>WeaponsExport[[#This Row],[Column1.Price]]</f>
        <v>6800</v>
      </c>
      <c r="M41" s="2">
        <f>WeaponsExport[[#This Row],[Column1.SellPrice]]</f>
        <v>1700</v>
      </c>
    </row>
    <row r="42" spans="1:13" x14ac:dyDescent="0.25">
      <c r="A42">
        <f>LOG(WeaponsExport[[#This Row],[Column1.EquipID]],2)</f>
        <v>2</v>
      </c>
      <c r="B42" s="2">
        <f>WeaponsExport[[#This Row],[Column1.ModelID]]</f>
        <v>21</v>
      </c>
      <c r="C42" s="2">
        <f>MOD(Table5[[#This Row],[ModelID]],10)</f>
        <v>1</v>
      </c>
      <c r="D42" t="str">
        <f>WeaponNames__2[[#This Row],[Value]]</f>
        <v>RainBow</v>
      </c>
      <c r="E42" s="2">
        <f>WeaponsExport[[#This Row],[Column1.Attack]]</f>
        <v>35</v>
      </c>
      <c r="F42" s="2">
        <f>WeaponsExport[[#This Row],[Column1.Accuracy]]</f>
        <v>98</v>
      </c>
      <c r="G42" s="2">
        <f>WeaponsExport[[#This Row],[Column1.Strength]]</f>
        <v>0</v>
      </c>
      <c r="H42" s="2">
        <f>WeaponsExport[[#This Row],[Column1.Magic]]</f>
        <v>1</v>
      </c>
      <c r="I42" s="2">
        <f>WeaponsExport[[#This Row],[Column1.Endurance]]</f>
        <v>0</v>
      </c>
      <c r="J42" s="2">
        <f>WeaponsExport[[#This Row],[Column1.Agility]]</f>
        <v>0</v>
      </c>
      <c r="K42" s="2">
        <f>WeaponsExport[[#This Row],[Column1.Luck]]</f>
        <v>0</v>
      </c>
      <c r="L42" s="2">
        <f>WeaponsExport[[#This Row],[Column1.Price]]</f>
        <v>2400</v>
      </c>
      <c r="M42" s="2">
        <f>WeaponsExport[[#This Row],[Column1.SellPrice]]</f>
        <v>600</v>
      </c>
    </row>
    <row r="43" spans="1:13" x14ac:dyDescent="0.25">
      <c r="A43">
        <f>LOG(WeaponsExport[[#This Row],[Column1.EquipID]],2)</f>
        <v>2</v>
      </c>
      <c r="B43" s="2">
        <f>WeaponsExport[[#This Row],[Column1.ModelID]]</f>
        <v>21</v>
      </c>
      <c r="C43" s="2">
        <f>MOD(Table5[[#This Row],[ModelID]],10)</f>
        <v>1</v>
      </c>
      <c r="D43" t="str">
        <f>WeaponNames__2[[#This Row],[Value]]</f>
        <v>Uta</v>
      </c>
      <c r="E43" s="2">
        <f>WeaponsExport[[#This Row],[Column1.Attack]]</f>
        <v>115</v>
      </c>
      <c r="F43" s="2">
        <f>WeaponsExport[[#This Row],[Column1.Accuracy]]</f>
        <v>98</v>
      </c>
      <c r="G43" s="2">
        <f>WeaponsExport[[#This Row],[Column1.Strength]]</f>
        <v>0</v>
      </c>
      <c r="H43" s="2">
        <f>WeaponsExport[[#This Row],[Column1.Magic]]</f>
        <v>0</v>
      </c>
      <c r="I43" s="2">
        <f>WeaponsExport[[#This Row],[Column1.Endurance]]</f>
        <v>0</v>
      </c>
      <c r="J43" s="2">
        <f>WeaponsExport[[#This Row],[Column1.Agility]]</f>
        <v>0</v>
      </c>
      <c r="K43" s="2">
        <f>WeaponsExport[[#This Row],[Column1.Luck]]</f>
        <v>0</v>
      </c>
      <c r="L43" s="2">
        <f>WeaponsExport[[#This Row],[Column1.Price]]</f>
        <v>9750</v>
      </c>
      <c r="M43" s="2">
        <f>WeaponsExport[[#This Row],[Column1.SellPrice]]</f>
        <v>2440</v>
      </c>
    </row>
    <row r="44" spans="1:13" x14ac:dyDescent="0.25">
      <c r="A44">
        <f>LOG(WeaponsExport[[#This Row],[Column1.EquipID]],2)</f>
        <v>2</v>
      </c>
      <c r="B44" s="2">
        <f>WeaponsExport[[#This Row],[Column1.ModelID]]</f>
        <v>22</v>
      </c>
      <c r="C44" s="2">
        <f>MOD(Table5[[#This Row],[ModelID]],10)</f>
        <v>2</v>
      </c>
      <c r="D44" t="str">
        <f>WeaponNames__2[[#This Row],[Value]]</f>
        <v>Pleiades</v>
      </c>
      <c r="E44" s="2">
        <f>WeaponsExport[[#This Row],[Column1.Attack]]</f>
        <v>89</v>
      </c>
      <c r="F44" s="2">
        <f>WeaponsExport[[#This Row],[Column1.Accuracy]]</f>
        <v>98</v>
      </c>
      <c r="G44" s="2">
        <f>WeaponsExport[[#This Row],[Column1.Strength]]</f>
        <v>0</v>
      </c>
      <c r="H44" s="2">
        <f>WeaponsExport[[#This Row],[Column1.Magic]]</f>
        <v>0</v>
      </c>
      <c r="I44" s="2">
        <f>WeaponsExport[[#This Row],[Column1.Endurance]]</f>
        <v>0</v>
      </c>
      <c r="J44" s="2">
        <f>WeaponsExport[[#This Row],[Column1.Agility]]</f>
        <v>0</v>
      </c>
      <c r="K44" s="2">
        <f>WeaponsExport[[#This Row],[Column1.Luck]]</f>
        <v>0</v>
      </c>
      <c r="L44" s="2">
        <f>WeaponsExport[[#This Row],[Column1.Price]]</f>
        <v>7700</v>
      </c>
      <c r="M44" s="2">
        <f>WeaponsExport[[#This Row],[Column1.SellPrice]]</f>
        <v>1930</v>
      </c>
    </row>
    <row r="45" spans="1:13" x14ac:dyDescent="0.25">
      <c r="A45">
        <f>LOG(WeaponsExport[[#This Row],[Column1.EquipID]],2)</f>
        <v>2</v>
      </c>
      <c r="B45" s="2">
        <f>WeaponsExport[[#This Row],[Column1.ModelID]]</f>
        <v>24</v>
      </c>
      <c r="C45" s="2">
        <f>MOD(Table5[[#This Row],[ModelID]],10)</f>
        <v>4</v>
      </c>
      <c r="D45" t="str">
        <f>WeaponNames__2[[#This Row],[Value]]</f>
        <v>Bow of Affection</v>
      </c>
      <c r="E45" s="2">
        <f>WeaponsExport[[#This Row],[Column1.Attack]]</f>
        <v>170</v>
      </c>
      <c r="F45" s="2">
        <f>WeaponsExport[[#This Row],[Column1.Accuracy]]</f>
        <v>88</v>
      </c>
      <c r="G45" s="2">
        <f>WeaponsExport[[#This Row],[Column1.Strength]]</f>
        <v>0</v>
      </c>
      <c r="H45" s="2">
        <f>WeaponsExport[[#This Row],[Column1.Magic]]</f>
        <v>0</v>
      </c>
      <c r="I45" s="2">
        <f>WeaponsExport[[#This Row],[Column1.Endurance]]</f>
        <v>0</v>
      </c>
      <c r="J45" s="2">
        <f>WeaponsExport[[#This Row],[Column1.Agility]]</f>
        <v>0</v>
      </c>
      <c r="K45" s="2">
        <f>WeaponsExport[[#This Row],[Column1.Luck]]</f>
        <v>0</v>
      </c>
      <c r="L45" s="2">
        <f>WeaponsExport[[#This Row],[Column1.Price]]</f>
        <v>19300</v>
      </c>
      <c r="M45" s="2">
        <f>WeaponsExport[[#This Row],[Column1.SellPrice]]</f>
        <v>4830</v>
      </c>
    </row>
    <row r="46" spans="1:13" x14ac:dyDescent="0.25">
      <c r="A46">
        <f>LOG(WeaponsExport[[#This Row],[Column1.EquipID]],2)</f>
        <v>2</v>
      </c>
      <c r="B46" s="2">
        <f>WeaponsExport[[#This Row],[Column1.ModelID]]</f>
        <v>26</v>
      </c>
      <c r="C46" s="2">
        <f>MOD(Table5[[#This Row],[ModelID]],10)</f>
        <v>6</v>
      </c>
      <c r="D46" t="str">
        <f>WeaponNames__2[[#This Row],[Value]]</f>
        <v>Toy Bow</v>
      </c>
      <c r="E46" s="2">
        <f>WeaponsExport[[#This Row],[Column1.Attack]]</f>
        <v>100</v>
      </c>
      <c r="F46" s="2">
        <f>WeaponsExport[[#This Row],[Column1.Accuracy]]</f>
        <v>88</v>
      </c>
      <c r="G46" s="2">
        <f>WeaponsExport[[#This Row],[Column1.Strength]]</f>
        <v>0</v>
      </c>
      <c r="H46" s="2">
        <f>WeaponsExport[[#This Row],[Column1.Magic]]</f>
        <v>0</v>
      </c>
      <c r="I46" s="2">
        <f>WeaponsExport[[#This Row],[Column1.Endurance]]</f>
        <v>0</v>
      </c>
      <c r="J46" s="2">
        <f>WeaponsExport[[#This Row],[Column1.Agility]]</f>
        <v>0</v>
      </c>
      <c r="K46" s="2">
        <f>WeaponsExport[[#This Row],[Column1.Luck]]</f>
        <v>0</v>
      </c>
      <c r="L46" s="2">
        <f>WeaponsExport[[#This Row],[Column1.Price]]</f>
        <v>400</v>
      </c>
      <c r="M46" s="2">
        <f>WeaponsExport[[#This Row],[Column1.SellPrice]]</f>
        <v>100</v>
      </c>
    </row>
    <row r="47" spans="1:13" x14ac:dyDescent="0.25">
      <c r="A47">
        <f>LOG(WeaponsExport[[#This Row],[Column1.EquipID]],2)</f>
        <v>2</v>
      </c>
      <c r="B47" s="2">
        <f>WeaponsExport[[#This Row],[Column1.ModelID]]</f>
        <v>21</v>
      </c>
      <c r="C47" s="2">
        <f>MOD(Table5[[#This Row],[ModelID]],10)</f>
        <v>1</v>
      </c>
      <c r="D47" t="str">
        <f>WeaponNames__2[[#This Row],[Value]]</f>
        <v>Kamatha</v>
      </c>
      <c r="E47" s="2">
        <f>WeaponsExport[[#This Row],[Column1.Attack]]</f>
        <v>129</v>
      </c>
      <c r="F47" s="2">
        <f>WeaponsExport[[#This Row],[Column1.Accuracy]]</f>
        <v>98</v>
      </c>
      <c r="G47" s="2">
        <f>WeaponsExport[[#This Row],[Column1.Strength]]</f>
        <v>0</v>
      </c>
      <c r="H47" s="2">
        <f>WeaponsExport[[#This Row],[Column1.Magic]]</f>
        <v>0</v>
      </c>
      <c r="I47" s="2">
        <f>WeaponsExport[[#This Row],[Column1.Endurance]]</f>
        <v>0</v>
      </c>
      <c r="J47" s="2">
        <f>WeaponsExport[[#This Row],[Column1.Agility]]</f>
        <v>0</v>
      </c>
      <c r="K47" s="2">
        <f>WeaponsExport[[#This Row],[Column1.Luck]]</f>
        <v>0</v>
      </c>
      <c r="L47" s="2">
        <f>WeaponsExport[[#This Row],[Column1.Price]]</f>
        <v>11900</v>
      </c>
      <c r="M47" s="2">
        <f>WeaponsExport[[#This Row],[Column1.SellPrice]]</f>
        <v>2980</v>
      </c>
    </row>
    <row r="48" spans="1:13" x14ac:dyDescent="0.25">
      <c r="A48">
        <f>LOG(WeaponsExport[[#This Row],[Column1.EquipID]],2)</f>
        <v>2</v>
      </c>
      <c r="B48" s="2">
        <f>WeaponsExport[[#This Row],[Column1.ModelID]]</f>
        <v>22</v>
      </c>
      <c r="C48" s="2">
        <f>MOD(Table5[[#This Row],[ModelID]],10)</f>
        <v>2</v>
      </c>
      <c r="D48" t="str">
        <f>WeaponNames__2[[#This Row],[Value]]</f>
        <v>Poison Arrow Bow</v>
      </c>
      <c r="E48" s="2">
        <f>WeaponsExport[[#This Row],[Column1.Attack]]</f>
        <v>59</v>
      </c>
      <c r="F48" s="2">
        <f>WeaponsExport[[#This Row],[Column1.Accuracy]]</f>
        <v>92</v>
      </c>
      <c r="G48" s="2">
        <f>WeaponsExport[[#This Row],[Column1.Strength]]</f>
        <v>0</v>
      </c>
      <c r="H48" s="2">
        <f>WeaponsExport[[#This Row],[Column1.Magic]]</f>
        <v>0</v>
      </c>
      <c r="I48" s="2">
        <f>WeaponsExport[[#This Row],[Column1.Endurance]]</f>
        <v>0</v>
      </c>
      <c r="J48" s="2">
        <f>WeaponsExport[[#This Row],[Column1.Agility]]</f>
        <v>0</v>
      </c>
      <c r="K48" s="2">
        <f>WeaponsExport[[#This Row],[Column1.Luck]]</f>
        <v>0</v>
      </c>
      <c r="L48" s="2">
        <f>WeaponsExport[[#This Row],[Column1.Price]]</f>
        <v>5000</v>
      </c>
      <c r="M48" s="2">
        <f>WeaponsExport[[#This Row],[Column1.SellPrice]]</f>
        <v>1250</v>
      </c>
    </row>
    <row r="49" spans="1:13" x14ac:dyDescent="0.25">
      <c r="A49">
        <f>LOG(WeaponsExport[[#This Row],[Column1.EquipID]],2)</f>
        <v>2</v>
      </c>
      <c r="B49" s="2">
        <f>WeaponsExport[[#This Row],[Column1.ModelID]]</f>
        <v>21</v>
      </c>
      <c r="C49" s="2">
        <f>MOD(Table5[[#This Row],[ModelID]],10)</f>
        <v>1</v>
      </c>
      <c r="D49" t="str">
        <f>WeaponNames__2[[#This Row],[Value]]</f>
        <v>Bold Bow</v>
      </c>
      <c r="E49" s="2">
        <f>WeaponsExport[[#This Row],[Column1.Attack]]</f>
        <v>114</v>
      </c>
      <c r="F49" s="2">
        <f>WeaponsExport[[#This Row],[Column1.Accuracy]]</f>
        <v>92</v>
      </c>
      <c r="G49" s="2">
        <f>WeaponsExport[[#This Row],[Column1.Strength]]</f>
        <v>0</v>
      </c>
      <c r="H49" s="2">
        <f>WeaponsExport[[#This Row],[Column1.Magic]]</f>
        <v>0</v>
      </c>
      <c r="I49" s="2">
        <f>WeaponsExport[[#This Row],[Column1.Endurance]]</f>
        <v>0</v>
      </c>
      <c r="J49" s="2">
        <f>WeaponsExport[[#This Row],[Column1.Agility]]</f>
        <v>0</v>
      </c>
      <c r="K49" s="2">
        <f>WeaponsExport[[#This Row],[Column1.Luck]]</f>
        <v>0</v>
      </c>
      <c r="L49" s="2">
        <f>WeaponsExport[[#This Row],[Column1.Price]]</f>
        <v>9000</v>
      </c>
      <c r="M49" s="2">
        <f>WeaponsExport[[#This Row],[Column1.SellPrice]]</f>
        <v>2250</v>
      </c>
    </row>
    <row r="50" spans="1:13" x14ac:dyDescent="0.25">
      <c r="A50">
        <f>LOG(WeaponsExport[[#This Row],[Column1.EquipID]],2)</f>
        <v>2</v>
      </c>
      <c r="B50" s="2">
        <f>WeaponsExport[[#This Row],[Column1.ModelID]]</f>
        <v>24</v>
      </c>
      <c r="C50" s="2">
        <f>MOD(Table5[[#This Row],[ModelID]],10)</f>
        <v>4</v>
      </c>
      <c r="D50" t="str">
        <f>WeaponNames__2[[#This Row],[Value]]</f>
        <v>Higo-yumi</v>
      </c>
      <c r="E50" s="2">
        <f>WeaponsExport[[#This Row],[Column1.Attack]]</f>
        <v>157</v>
      </c>
      <c r="F50" s="2">
        <f>WeaponsExport[[#This Row],[Column1.Accuracy]]</f>
        <v>98</v>
      </c>
      <c r="G50" s="2">
        <f>WeaponsExport[[#This Row],[Column1.Strength]]</f>
        <v>0</v>
      </c>
      <c r="H50" s="2">
        <f>WeaponsExport[[#This Row],[Column1.Magic]]</f>
        <v>0</v>
      </c>
      <c r="I50" s="2">
        <f>WeaponsExport[[#This Row],[Column1.Endurance]]</f>
        <v>0</v>
      </c>
      <c r="J50" s="2">
        <f>WeaponsExport[[#This Row],[Column1.Agility]]</f>
        <v>0</v>
      </c>
      <c r="K50" s="2">
        <f>WeaponsExport[[#This Row],[Column1.Luck]]</f>
        <v>0</v>
      </c>
      <c r="L50" s="2">
        <f>WeaponsExport[[#This Row],[Column1.Price]]</f>
        <v>16800</v>
      </c>
      <c r="M50" s="2">
        <f>WeaponsExport[[#This Row],[Column1.SellPrice]]</f>
        <v>4200</v>
      </c>
    </row>
    <row r="51" spans="1:13" x14ac:dyDescent="0.25">
      <c r="A51">
        <f>LOG(WeaponsExport[[#This Row],[Column1.EquipID]],2)</f>
        <v>2</v>
      </c>
      <c r="B51" s="2">
        <f>WeaponsExport[[#This Row],[Column1.ModelID]]</f>
        <v>21</v>
      </c>
      <c r="C51" s="2">
        <f>MOD(Table5[[#This Row],[ModelID]],10)</f>
        <v>1</v>
      </c>
      <c r="D51" t="str">
        <f>WeaponNames__2[[#This Row],[Value]]</f>
        <v>Heavenly Windbow</v>
      </c>
      <c r="E51" s="2">
        <f>WeaponsExport[[#This Row],[Column1.Attack]]</f>
        <v>140</v>
      </c>
      <c r="F51" s="2">
        <f>WeaponsExport[[#This Row],[Column1.Accuracy]]</f>
        <v>98</v>
      </c>
      <c r="G51" s="2">
        <f>WeaponsExport[[#This Row],[Column1.Strength]]</f>
        <v>0</v>
      </c>
      <c r="H51" s="2">
        <f>WeaponsExport[[#This Row],[Column1.Magic]]</f>
        <v>0</v>
      </c>
      <c r="I51" s="2">
        <f>WeaponsExport[[#This Row],[Column1.Endurance]]</f>
        <v>0</v>
      </c>
      <c r="J51" s="2">
        <f>WeaponsExport[[#This Row],[Column1.Agility]]</f>
        <v>3</v>
      </c>
      <c r="K51" s="2">
        <f>WeaponsExport[[#This Row],[Column1.Luck]]</f>
        <v>0</v>
      </c>
      <c r="L51" s="2">
        <f>WeaponsExport[[#This Row],[Column1.Price]]</f>
        <v>14100</v>
      </c>
      <c r="M51" s="2">
        <f>WeaponsExport[[#This Row],[Column1.SellPrice]]</f>
        <v>3530</v>
      </c>
    </row>
    <row r="52" spans="1:13" x14ac:dyDescent="0.25">
      <c r="A52">
        <f>LOG(WeaponsExport[[#This Row],[Column1.EquipID]],2)</f>
        <v>2</v>
      </c>
      <c r="B52" s="2">
        <f>WeaponsExport[[#This Row],[Column1.ModelID]]</f>
        <v>23</v>
      </c>
      <c r="C52" s="2">
        <f>MOD(Table5[[#This Row],[ModelID]],10)</f>
        <v>3</v>
      </c>
      <c r="D52" t="str">
        <f>WeaponNames__2[[#This Row],[Value]]</f>
        <v>Composite Bow</v>
      </c>
      <c r="E52" s="2">
        <f>WeaponsExport[[#This Row],[Column1.Attack]]</f>
        <v>179</v>
      </c>
      <c r="F52" s="2">
        <f>WeaponsExport[[#This Row],[Column1.Accuracy]]</f>
        <v>98</v>
      </c>
      <c r="G52" s="2">
        <f>WeaponsExport[[#This Row],[Column1.Strength]]</f>
        <v>0</v>
      </c>
      <c r="H52" s="2">
        <f>WeaponsExport[[#This Row],[Column1.Magic]]</f>
        <v>0</v>
      </c>
      <c r="I52" s="2">
        <f>WeaponsExport[[#This Row],[Column1.Endurance]]</f>
        <v>0</v>
      </c>
      <c r="J52" s="2">
        <f>WeaponsExport[[#This Row],[Column1.Agility]]</f>
        <v>0</v>
      </c>
      <c r="K52" s="2">
        <f>WeaponsExport[[#This Row],[Column1.Luck]]</f>
        <v>0</v>
      </c>
      <c r="L52" s="2">
        <f>WeaponsExport[[#This Row],[Column1.Price]]</f>
        <v>20800</v>
      </c>
      <c r="M52" s="2">
        <f>WeaponsExport[[#This Row],[Column1.SellPrice]]</f>
        <v>5200</v>
      </c>
    </row>
    <row r="53" spans="1:13" x14ac:dyDescent="0.25">
      <c r="A53">
        <f>LOG(WeaponsExport[[#This Row],[Column1.EquipID]],2)</f>
        <v>2</v>
      </c>
      <c r="B53" s="2">
        <f>WeaponsExport[[#This Row],[Column1.ModelID]]</f>
        <v>23</v>
      </c>
      <c r="C53" s="2">
        <f>MOD(Table5[[#This Row],[ModelID]],10)</f>
        <v>3</v>
      </c>
      <c r="D53" t="str">
        <f>WeaponNames__2[[#This Row],[Value]]</f>
        <v>Magic Bow</v>
      </c>
      <c r="E53" s="2">
        <f>WeaponsExport[[#This Row],[Column1.Attack]]</f>
        <v>164</v>
      </c>
      <c r="F53" s="2">
        <f>WeaponsExport[[#This Row],[Column1.Accuracy]]</f>
        <v>98</v>
      </c>
      <c r="G53" s="2">
        <f>WeaponsExport[[#This Row],[Column1.Strength]]</f>
        <v>0</v>
      </c>
      <c r="H53" s="2">
        <f>WeaponsExport[[#This Row],[Column1.Magic]]</f>
        <v>3</v>
      </c>
      <c r="I53" s="2">
        <f>WeaponsExport[[#This Row],[Column1.Endurance]]</f>
        <v>0</v>
      </c>
      <c r="J53" s="2">
        <f>WeaponsExport[[#This Row],[Column1.Agility]]</f>
        <v>0</v>
      </c>
      <c r="K53" s="2">
        <f>WeaponsExport[[#This Row],[Column1.Luck]]</f>
        <v>0</v>
      </c>
      <c r="L53" s="2">
        <f>WeaponsExport[[#This Row],[Column1.Price]]</f>
        <v>18100</v>
      </c>
      <c r="M53" s="2">
        <f>WeaponsExport[[#This Row],[Column1.SellPrice]]</f>
        <v>4530</v>
      </c>
    </row>
    <row r="54" spans="1:13" x14ac:dyDescent="0.25">
      <c r="A54">
        <f>LOG(WeaponsExport[[#This Row],[Column1.EquipID]],2)</f>
        <v>2</v>
      </c>
      <c r="B54" s="2">
        <f>WeaponsExport[[#This Row],[Column1.ModelID]]</f>
        <v>21</v>
      </c>
      <c r="C54" s="2">
        <f>MOD(Table5[[#This Row],[ModelID]],10)</f>
        <v>1</v>
      </c>
      <c r="D54" t="str">
        <f>WeaponNames__2[[#This Row],[Value]]</f>
        <v>Great Bow</v>
      </c>
      <c r="E54" s="2">
        <f>WeaponsExport[[#This Row],[Column1.Attack]]</f>
        <v>215</v>
      </c>
      <c r="F54" s="2">
        <f>WeaponsExport[[#This Row],[Column1.Accuracy]]</f>
        <v>98</v>
      </c>
      <c r="G54" s="2">
        <f>WeaponsExport[[#This Row],[Column1.Strength]]</f>
        <v>0</v>
      </c>
      <c r="H54" s="2">
        <f>WeaponsExport[[#This Row],[Column1.Magic]]</f>
        <v>0</v>
      </c>
      <c r="I54" s="2">
        <f>WeaponsExport[[#This Row],[Column1.Endurance]]</f>
        <v>0</v>
      </c>
      <c r="J54" s="2">
        <f>WeaponsExport[[#This Row],[Column1.Agility]]</f>
        <v>0</v>
      </c>
      <c r="K54" s="2">
        <f>WeaponsExport[[#This Row],[Column1.Luck]]</f>
        <v>0</v>
      </c>
      <c r="L54" s="2">
        <f>WeaponsExport[[#This Row],[Column1.Price]]</f>
        <v>26100</v>
      </c>
      <c r="M54" s="2">
        <f>WeaponsExport[[#This Row],[Column1.SellPrice]]</f>
        <v>6530</v>
      </c>
    </row>
    <row r="55" spans="1:13" x14ac:dyDescent="0.25">
      <c r="A55">
        <f>LOG(WeaponsExport[[#This Row],[Column1.EquipID]],2)</f>
        <v>2</v>
      </c>
      <c r="B55" s="2">
        <f>WeaponsExport[[#This Row],[Column1.ModelID]]</f>
        <v>21</v>
      </c>
      <c r="C55" s="2">
        <f>MOD(Table5[[#This Row],[ModelID]],10)</f>
        <v>1</v>
      </c>
      <c r="D55" t="str">
        <f>WeaponNames__2[[#This Row],[Value]]</f>
        <v>Lightning Bow</v>
      </c>
      <c r="E55" s="2">
        <f>WeaponsExport[[#This Row],[Column1.Attack]]</f>
        <v>191</v>
      </c>
      <c r="F55" s="2">
        <f>WeaponsExport[[#This Row],[Column1.Accuracy]]</f>
        <v>98</v>
      </c>
      <c r="G55" s="2">
        <f>WeaponsExport[[#This Row],[Column1.Strength]]</f>
        <v>0</v>
      </c>
      <c r="H55" s="2">
        <f>WeaponsExport[[#This Row],[Column1.Magic]]</f>
        <v>0</v>
      </c>
      <c r="I55" s="2">
        <f>WeaponsExport[[#This Row],[Column1.Endurance]]</f>
        <v>0</v>
      </c>
      <c r="J55" s="2">
        <f>WeaponsExport[[#This Row],[Column1.Agility]]</f>
        <v>0</v>
      </c>
      <c r="K55" s="2">
        <f>WeaponsExport[[#This Row],[Column1.Luck]]</f>
        <v>0</v>
      </c>
      <c r="L55" s="2">
        <f>WeaponsExport[[#This Row],[Column1.Price]]</f>
        <v>22200</v>
      </c>
      <c r="M55" s="2">
        <f>WeaponsExport[[#This Row],[Column1.SellPrice]]</f>
        <v>5550</v>
      </c>
    </row>
    <row r="56" spans="1:13" x14ac:dyDescent="0.25">
      <c r="A56">
        <f>LOG(WeaponsExport[[#This Row],[Column1.EquipID]],2)</f>
        <v>2</v>
      </c>
      <c r="B56" s="2">
        <f>WeaponsExport[[#This Row],[Column1.ModelID]]</f>
        <v>21</v>
      </c>
      <c r="C56" s="2">
        <f>MOD(Table5[[#This Row],[ModelID]],10)</f>
        <v>1</v>
      </c>
      <c r="D56" t="str">
        <f>WeaponNames__2[[#This Row],[Value]]</f>
        <v>Hero's Bow</v>
      </c>
      <c r="E56" s="2">
        <f>WeaponsExport[[#This Row],[Column1.Attack]]</f>
        <v>242</v>
      </c>
      <c r="F56" s="2">
        <f>WeaponsExport[[#This Row],[Column1.Accuracy]]</f>
        <v>98</v>
      </c>
      <c r="G56" s="2">
        <f>WeaponsExport[[#This Row],[Column1.Strength]]</f>
        <v>0</v>
      </c>
      <c r="H56" s="2">
        <f>WeaponsExport[[#This Row],[Column1.Magic]]</f>
        <v>0</v>
      </c>
      <c r="I56" s="2">
        <f>WeaponsExport[[#This Row],[Column1.Endurance]]</f>
        <v>0</v>
      </c>
      <c r="J56" s="2">
        <f>WeaponsExport[[#This Row],[Column1.Agility]]</f>
        <v>0</v>
      </c>
      <c r="K56" s="2">
        <f>WeaponsExport[[#This Row],[Column1.Luck]]</f>
        <v>0</v>
      </c>
      <c r="L56" s="2">
        <f>WeaponsExport[[#This Row],[Column1.Price]]</f>
        <v>31500</v>
      </c>
      <c r="M56" s="2">
        <f>WeaponsExport[[#This Row],[Column1.SellPrice]]</f>
        <v>7880</v>
      </c>
    </row>
    <row r="57" spans="1:13" x14ac:dyDescent="0.25">
      <c r="A57">
        <f>LOG(WeaponsExport[[#This Row],[Column1.EquipID]],2)</f>
        <v>2</v>
      </c>
      <c r="B57" s="2">
        <f>WeaponsExport[[#This Row],[Column1.ModelID]]</f>
        <v>25</v>
      </c>
      <c r="C57" s="2">
        <f>MOD(Table5[[#This Row],[ModelID]],10)</f>
        <v>5</v>
      </c>
      <c r="D57" t="str">
        <f>WeaponNames__2[[#This Row],[Value]]</f>
        <v>Bow of Serenity</v>
      </c>
      <c r="E57" s="2">
        <f>WeaponsExport[[#This Row],[Column1.Attack]]</f>
        <v>228</v>
      </c>
      <c r="F57" s="2">
        <f>WeaponsExport[[#This Row],[Column1.Accuracy]]</f>
        <v>98</v>
      </c>
      <c r="G57" s="2">
        <f>WeaponsExport[[#This Row],[Column1.Strength]]</f>
        <v>0</v>
      </c>
      <c r="H57" s="2">
        <f>WeaponsExport[[#This Row],[Column1.Magic]]</f>
        <v>0</v>
      </c>
      <c r="I57" s="2">
        <f>WeaponsExport[[#This Row],[Column1.Endurance]]</f>
        <v>0</v>
      </c>
      <c r="J57" s="2">
        <f>WeaponsExport[[#This Row],[Column1.Agility]]</f>
        <v>0</v>
      </c>
      <c r="K57" s="2">
        <f>WeaponsExport[[#This Row],[Column1.Luck]]</f>
        <v>0</v>
      </c>
      <c r="L57" s="2">
        <f>WeaponsExport[[#This Row],[Column1.Price]]</f>
        <v>27900</v>
      </c>
      <c r="M57" s="2">
        <f>WeaponsExport[[#This Row],[Column1.SellPrice]]</f>
        <v>6980</v>
      </c>
    </row>
    <row r="58" spans="1:13" x14ac:dyDescent="0.25">
      <c r="A58">
        <f>LOG(WeaponsExport[[#This Row],[Column1.EquipID]],2)</f>
        <v>2</v>
      </c>
      <c r="B58" s="2">
        <f>WeaponsExport[[#This Row],[Column1.ModelID]]</f>
        <v>25</v>
      </c>
      <c r="C58" s="2">
        <f>MOD(Table5[[#This Row],[ModelID]],10)</f>
        <v>5</v>
      </c>
      <c r="D58" t="str">
        <f>WeaponNames__2[[#This Row],[Value]]</f>
        <v>Yoichi's Bow</v>
      </c>
      <c r="E58" s="2">
        <f>WeaponsExport[[#This Row],[Column1.Attack]]</f>
        <v>303</v>
      </c>
      <c r="F58" s="2">
        <f>WeaponsExport[[#This Row],[Column1.Accuracy]]</f>
        <v>98</v>
      </c>
      <c r="G58" s="2">
        <f>WeaponsExport[[#This Row],[Column1.Strength]]</f>
        <v>0</v>
      </c>
      <c r="H58" s="2">
        <f>WeaponsExport[[#This Row],[Column1.Magic]]</f>
        <v>0</v>
      </c>
      <c r="I58" s="2">
        <f>WeaponsExport[[#This Row],[Column1.Endurance]]</f>
        <v>0</v>
      </c>
      <c r="J58" s="2">
        <f>WeaponsExport[[#This Row],[Column1.Agility]]</f>
        <v>0</v>
      </c>
      <c r="K58" s="2">
        <f>WeaponsExport[[#This Row],[Column1.Luck]]</f>
        <v>0</v>
      </c>
      <c r="L58" s="2">
        <f>WeaponsExport[[#This Row],[Column1.Price]]</f>
        <v>41900</v>
      </c>
      <c r="M58" s="2">
        <f>WeaponsExport[[#This Row],[Column1.SellPrice]]</f>
        <v>10480</v>
      </c>
    </row>
    <row r="59" spans="1:13" x14ac:dyDescent="0.25">
      <c r="A59">
        <f>LOG(WeaponsExport[[#This Row],[Column1.EquipID]],2)</f>
        <v>2</v>
      </c>
      <c r="B59" s="2">
        <f>WeaponsExport[[#This Row],[Column1.ModelID]]</f>
        <v>23</v>
      </c>
      <c r="C59" s="2">
        <f>MOD(Table5[[#This Row],[ModelID]],10)</f>
        <v>3</v>
      </c>
      <c r="D59" t="str">
        <f>WeaponNames__2[[#This Row],[Value]]</f>
        <v>Dhanush</v>
      </c>
      <c r="E59" s="2">
        <f>WeaponsExport[[#This Row],[Column1.Attack]]</f>
        <v>284</v>
      </c>
      <c r="F59" s="2">
        <f>WeaponsExport[[#This Row],[Column1.Accuracy]]</f>
        <v>98</v>
      </c>
      <c r="G59" s="2">
        <f>WeaponsExport[[#This Row],[Column1.Strength]]</f>
        <v>0</v>
      </c>
      <c r="H59" s="2">
        <f>WeaponsExport[[#This Row],[Column1.Magic]]</f>
        <v>0</v>
      </c>
      <c r="I59" s="2">
        <f>WeaponsExport[[#This Row],[Column1.Endurance]]</f>
        <v>0</v>
      </c>
      <c r="J59" s="2">
        <f>WeaponsExport[[#This Row],[Column1.Agility]]</f>
        <v>0</v>
      </c>
      <c r="K59" s="2">
        <f>WeaponsExport[[#This Row],[Column1.Luck]]</f>
        <v>0</v>
      </c>
      <c r="L59" s="2">
        <f>WeaponsExport[[#This Row],[Column1.Price]]</f>
        <v>37700</v>
      </c>
      <c r="M59" s="2">
        <f>WeaponsExport[[#This Row],[Column1.SellPrice]]</f>
        <v>9430</v>
      </c>
    </row>
    <row r="60" spans="1:13" x14ac:dyDescent="0.25">
      <c r="A60">
        <f>LOG(WeaponsExport[[#This Row],[Column1.EquipID]],2)</f>
        <v>2</v>
      </c>
      <c r="B60" s="2">
        <f>WeaponsExport[[#This Row],[Column1.ModelID]]</f>
        <v>25</v>
      </c>
      <c r="C60" s="2">
        <f>MOD(Table5[[#This Row],[ModelID]],10)</f>
        <v>5</v>
      </c>
      <c r="D60" t="str">
        <f>WeaponNames__2[[#This Row],[Value]]</f>
        <v>Maki's Resolve</v>
      </c>
      <c r="E60" s="2">
        <f>WeaponsExport[[#This Row],[Column1.Attack]]</f>
        <v>314</v>
      </c>
      <c r="F60" s="2">
        <f>WeaponsExport[[#This Row],[Column1.Accuracy]]</f>
        <v>88</v>
      </c>
      <c r="G60" s="2">
        <f>WeaponsExport[[#This Row],[Column1.Strength]]</f>
        <v>0</v>
      </c>
      <c r="H60" s="2">
        <f>WeaponsExport[[#This Row],[Column1.Magic]]</f>
        <v>0</v>
      </c>
      <c r="I60" s="2">
        <f>WeaponsExport[[#This Row],[Column1.Endurance]]</f>
        <v>0</v>
      </c>
      <c r="J60" s="2">
        <f>WeaponsExport[[#This Row],[Column1.Agility]]</f>
        <v>0</v>
      </c>
      <c r="K60" s="2">
        <f>WeaponsExport[[#This Row],[Column1.Luck]]</f>
        <v>0</v>
      </c>
      <c r="L60" s="2">
        <f>WeaponsExport[[#This Row],[Column1.Price]]</f>
        <v>48000</v>
      </c>
      <c r="M60" s="2">
        <f>WeaponsExport[[#This Row],[Column1.SellPrice]]</f>
        <v>12000</v>
      </c>
    </row>
    <row r="61" spans="1:13" x14ac:dyDescent="0.25">
      <c r="A61">
        <f>LOG(WeaponsExport[[#This Row],[Column1.EquipID]],2)</f>
        <v>2</v>
      </c>
      <c r="B61" s="2">
        <f>WeaponsExport[[#This Row],[Column1.ModelID]]</f>
        <v>27</v>
      </c>
      <c r="C61" s="2">
        <f>MOD(Table5[[#This Row],[ModelID]],10)</f>
        <v>7</v>
      </c>
      <c r="D61" t="str">
        <f>WeaponNames__2[[#This Row],[Value]]</f>
        <v>Sarnga</v>
      </c>
      <c r="E61" s="2">
        <f>WeaponsExport[[#This Row],[Column1.Attack]]</f>
        <v>370</v>
      </c>
      <c r="F61" s="2">
        <f>WeaponsExport[[#This Row],[Column1.Accuracy]]</f>
        <v>98</v>
      </c>
      <c r="G61" s="2">
        <f>WeaponsExport[[#This Row],[Column1.Strength]]</f>
        <v>0</v>
      </c>
      <c r="H61" s="2">
        <f>WeaponsExport[[#This Row],[Column1.Magic]]</f>
        <v>0</v>
      </c>
      <c r="I61" s="2">
        <f>WeaponsExport[[#This Row],[Column1.Endurance]]</f>
        <v>0</v>
      </c>
      <c r="J61" s="2">
        <f>WeaponsExport[[#This Row],[Column1.Agility]]</f>
        <v>0</v>
      </c>
      <c r="K61" s="2">
        <f>WeaponsExport[[#This Row],[Column1.Luck]]</f>
        <v>0</v>
      </c>
      <c r="L61" s="2">
        <f>WeaponsExport[[#This Row],[Column1.Price]]</f>
        <v>58600</v>
      </c>
      <c r="M61" s="2">
        <f>WeaponsExport[[#This Row],[Column1.SellPrice]]</f>
        <v>14650</v>
      </c>
    </row>
    <row r="62" spans="1:13" x14ac:dyDescent="0.25">
      <c r="A62">
        <f>LOG(WeaponsExport[[#This Row],[Column1.EquipID]],2)</f>
        <v>2</v>
      </c>
      <c r="B62" s="2">
        <f>WeaponsExport[[#This Row],[Column1.ModelID]]</f>
        <v>28</v>
      </c>
      <c r="C62" s="2">
        <f>MOD(Table5[[#This Row],[ModelID]],10)</f>
        <v>8</v>
      </c>
      <c r="D62" t="str">
        <f>WeaponNames__2[[#This Row],[Value]]</f>
        <v>Quintessence Bow</v>
      </c>
      <c r="E62" s="2">
        <f>WeaponsExport[[#This Row],[Column1.Attack]]</f>
        <v>400</v>
      </c>
      <c r="F62" s="2">
        <f>WeaponsExport[[#This Row],[Column1.Accuracy]]</f>
        <v>98</v>
      </c>
      <c r="G62" s="2">
        <f>WeaponsExport[[#This Row],[Column1.Strength]]</f>
        <v>0</v>
      </c>
      <c r="H62" s="2">
        <f>WeaponsExport[[#This Row],[Column1.Magic]]</f>
        <v>0</v>
      </c>
      <c r="I62" s="2">
        <f>WeaponsExport[[#This Row],[Column1.Endurance]]</f>
        <v>0</v>
      </c>
      <c r="J62" s="2">
        <f>WeaponsExport[[#This Row],[Column1.Agility]]</f>
        <v>0</v>
      </c>
      <c r="K62" s="2">
        <f>WeaponsExport[[#This Row],[Column1.Luck]]</f>
        <v>0</v>
      </c>
      <c r="L62" s="2">
        <f>WeaponsExport[[#This Row],[Column1.Price]]</f>
        <v>68000</v>
      </c>
      <c r="M62" s="2">
        <f>WeaponsExport[[#This Row],[Column1.SellPrice]]</f>
        <v>17000</v>
      </c>
    </row>
    <row r="63" spans="1:13" x14ac:dyDescent="0.25">
      <c r="A63">
        <f>LOG(WeaponsExport[[#This Row],[Column1.EquipID]],2)</f>
        <v>2</v>
      </c>
      <c r="B63" s="2">
        <f>WeaponsExport[[#This Row],[Column1.ModelID]]</f>
        <v>24</v>
      </c>
      <c r="C63" s="2">
        <f>MOD(Table5[[#This Row],[ModelID]],10)</f>
        <v>4</v>
      </c>
      <c r="D63" t="str">
        <f>WeaponNames__2[[#This Row],[Value]]</f>
        <v>Source Yumi</v>
      </c>
      <c r="E63" s="2">
        <f>WeaponsExport[[#This Row],[Column1.Attack]]</f>
        <v>135</v>
      </c>
      <c r="F63" s="2">
        <f>WeaponsExport[[#This Row],[Column1.Accuracy]]</f>
        <v>88</v>
      </c>
      <c r="G63" s="2">
        <f>WeaponsExport[[#This Row],[Column1.Strength]]</f>
        <v>0</v>
      </c>
      <c r="H63" s="2">
        <f>WeaponsExport[[#This Row],[Column1.Magic]]</f>
        <v>0</v>
      </c>
      <c r="I63" s="2">
        <f>WeaponsExport[[#This Row],[Column1.Endurance]]</f>
        <v>0</v>
      </c>
      <c r="J63" s="2">
        <f>WeaponsExport[[#This Row],[Column1.Agility]]</f>
        <v>0</v>
      </c>
      <c r="K63" s="2">
        <f>WeaponsExport[[#This Row],[Column1.Luck]]</f>
        <v>0</v>
      </c>
      <c r="L63" s="2">
        <f>WeaponsExport[[#This Row],[Column1.Price]]</f>
        <v>13200</v>
      </c>
      <c r="M63" s="2">
        <f>WeaponsExport[[#This Row],[Column1.SellPrice]]</f>
        <v>3300</v>
      </c>
    </row>
    <row r="64" spans="1:13" x14ac:dyDescent="0.25">
      <c r="A64">
        <f>LOG(WeaponsExport[[#This Row],[Column1.EquipID]],2)</f>
        <v>2</v>
      </c>
      <c r="B64" s="2">
        <f>WeaponsExport[[#This Row],[Column1.ModelID]]</f>
        <v>22</v>
      </c>
      <c r="C64" s="2">
        <f>MOD(Table5[[#This Row],[ModelID]],10)</f>
        <v>2</v>
      </c>
      <c r="D64" t="str">
        <f>WeaponNames__2[[#This Row],[Value]]</f>
        <v>Unused</v>
      </c>
      <c r="E64" s="2">
        <f>WeaponsExport[[#This Row],[Column1.Attack]]</f>
        <v>135</v>
      </c>
      <c r="F64" s="2">
        <f>WeaponsExport[[#This Row],[Column1.Accuracy]]</f>
        <v>88</v>
      </c>
      <c r="G64" s="2">
        <f>WeaponsExport[[#This Row],[Column1.Strength]]</f>
        <v>0</v>
      </c>
      <c r="H64" s="2">
        <f>WeaponsExport[[#This Row],[Column1.Magic]]</f>
        <v>0</v>
      </c>
      <c r="I64" s="2">
        <f>WeaponsExport[[#This Row],[Column1.Endurance]]</f>
        <v>0</v>
      </c>
      <c r="J64" s="2">
        <f>WeaponsExport[[#This Row],[Column1.Agility]]</f>
        <v>0</v>
      </c>
      <c r="K64" s="2">
        <f>WeaponsExport[[#This Row],[Column1.Luck]]</f>
        <v>0</v>
      </c>
      <c r="L64" s="2">
        <f>WeaponsExport[[#This Row],[Column1.Price]]</f>
        <v>400</v>
      </c>
      <c r="M64" s="2">
        <f>WeaponsExport[[#This Row],[Column1.SellPrice]]</f>
        <v>100</v>
      </c>
    </row>
    <row r="65" spans="1:13" x14ac:dyDescent="0.25">
      <c r="A65">
        <f>LOG(WeaponsExport[[#This Row],[Column1.EquipID]],2)</f>
        <v>2</v>
      </c>
      <c r="B65" s="2">
        <f>WeaponsExport[[#This Row],[Column1.ModelID]]</f>
        <v>20</v>
      </c>
      <c r="C65" s="2">
        <f>MOD(Table5[[#This Row],[ModelID]],10)</f>
        <v>0</v>
      </c>
      <c r="D65" t="str">
        <f>WeaponNames__2[[#This Row],[Value]]</f>
        <v>Unused</v>
      </c>
      <c r="E65" s="2">
        <f>WeaponsExport[[#This Row],[Column1.Attack]]</f>
        <v>135</v>
      </c>
      <c r="F65" s="2">
        <f>WeaponsExport[[#This Row],[Column1.Accuracy]]</f>
        <v>88</v>
      </c>
      <c r="G65" s="2">
        <f>WeaponsExport[[#This Row],[Column1.Strength]]</f>
        <v>0</v>
      </c>
      <c r="H65" s="2">
        <f>WeaponsExport[[#This Row],[Column1.Magic]]</f>
        <v>0</v>
      </c>
      <c r="I65" s="2">
        <f>WeaponsExport[[#This Row],[Column1.Endurance]]</f>
        <v>0</v>
      </c>
      <c r="J65" s="2">
        <f>WeaponsExport[[#This Row],[Column1.Agility]]</f>
        <v>0</v>
      </c>
      <c r="K65" s="2">
        <f>WeaponsExport[[#This Row],[Column1.Luck]]</f>
        <v>0</v>
      </c>
      <c r="L65" s="2">
        <f>WeaponsExport[[#This Row],[Column1.Price]]</f>
        <v>400</v>
      </c>
      <c r="M65" s="2">
        <f>WeaponsExport[[#This Row],[Column1.SellPrice]]</f>
        <v>100</v>
      </c>
    </row>
    <row r="66" spans="1:13" x14ac:dyDescent="0.25">
      <c r="A66">
        <f>LOG(WeaponsExport[[#This Row],[Column1.EquipID]],2)</f>
        <v>2</v>
      </c>
      <c r="B66" s="2">
        <f>WeaponsExport[[#This Row],[Column1.ModelID]]</f>
        <v>21</v>
      </c>
      <c r="C66" s="2">
        <f>MOD(Table5[[#This Row],[ModelID]],10)</f>
        <v>1</v>
      </c>
      <c r="D66" t="str">
        <f>WeaponNames__2[[#This Row],[Value]]</f>
        <v>Dreadnought</v>
      </c>
      <c r="E66" s="2">
        <f>WeaponsExport[[#This Row],[Column1.Attack]]</f>
        <v>273</v>
      </c>
      <c r="F66" s="2">
        <f>WeaponsExport[[#This Row],[Column1.Accuracy]]</f>
        <v>98</v>
      </c>
      <c r="G66" s="2">
        <f>WeaponsExport[[#This Row],[Column1.Strength]]</f>
        <v>0</v>
      </c>
      <c r="H66" s="2">
        <f>WeaponsExport[[#This Row],[Column1.Magic]]</f>
        <v>0</v>
      </c>
      <c r="I66" s="2">
        <f>WeaponsExport[[#This Row],[Column1.Endurance]]</f>
        <v>0</v>
      </c>
      <c r="J66" s="2">
        <f>WeaponsExport[[#This Row],[Column1.Agility]]</f>
        <v>0</v>
      </c>
      <c r="K66" s="2">
        <f>WeaponsExport[[#This Row],[Column1.Luck]]</f>
        <v>0</v>
      </c>
      <c r="L66" s="2">
        <f>WeaponsExport[[#This Row],[Column1.Price]]</f>
        <v>36300</v>
      </c>
      <c r="M66" s="2">
        <f>WeaponsExport[[#This Row],[Column1.SellPrice]]</f>
        <v>9080</v>
      </c>
    </row>
    <row r="67" spans="1:13" x14ac:dyDescent="0.25">
      <c r="A67">
        <f>LOG(WeaponsExport[[#This Row],[Column1.EquipID]],2)</f>
        <v>2</v>
      </c>
      <c r="B67" s="2">
        <f>WeaponsExport[[#This Row],[Column1.ModelID]]</f>
        <v>25</v>
      </c>
      <c r="C67" s="2">
        <f>MOD(Table5[[#This Row],[ModelID]],10)</f>
        <v>5</v>
      </c>
      <c r="D67" t="str">
        <f>WeaponNames__2[[#This Row],[Value]]</f>
        <v>Kishin Bow</v>
      </c>
      <c r="E67" s="2">
        <f>WeaponsExport[[#This Row],[Column1.Attack]]</f>
        <v>259</v>
      </c>
      <c r="F67" s="2">
        <f>WeaponsExport[[#This Row],[Column1.Accuracy]]</f>
        <v>98</v>
      </c>
      <c r="G67" s="2">
        <f>WeaponsExport[[#This Row],[Column1.Strength]]</f>
        <v>0</v>
      </c>
      <c r="H67" s="2">
        <f>WeaponsExport[[#This Row],[Column1.Magic]]</f>
        <v>0</v>
      </c>
      <c r="I67" s="2">
        <f>WeaponsExport[[#This Row],[Column1.Endurance]]</f>
        <v>0</v>
      </c>
      <c r="J67" s="2">
        <f>WeaponsExport[[#This Row],[Column1.Agility]]</f>
        <v>0</v>
      </c>
      <c r="K67" s="2">
        <f>WeaponsExport[[#This Row],[Column1.Luck]]</f>
        <v>0</v>
      </c>
      <c r="L67" s="2">
        <f>WeaponsExport[[#This Row],[Column1.Price]]</f>
        <v>32500</v>
      </c>
      <c r="M67" s="2">
        <f>WeaponsExport[[#This Row],[Column1.SellPrice]]</f>
        <v>8130</v>
      </c>
    </row>
    <row r="68" spans="1:13" x14ac:dyDescent="0.25">
      <c r="A68">
        <f>LOG(WeaponsExport[[#This Row],[Column1.EquipID]],2)</f>
        <v>2</v>
      </c>
      <c r="B68" s="2">
        <f>WeaponsExport[[#This Row],[Column1.ModelID]]</f>
        <v>23</v>
      </c>
      <c r="C68" s="2">
        <f>MOD(Table5[[#This Row],[ModelID]],10)</f>
        <v>3</v>
      </c>
      <c r="D68" t="str">
        <f>WeaponNames__2[[#This Row],[Value]]</f>
        <v>Circe's Bow</v>
      </c>
      <c r="E68" s="2">
        <f>WeaponsExport[[#This Row],[Column1.Attack]]</f>
        <v>260</v>
      </c>
      <c r="F68" s="2">
        <f>WeaponsExport[[#This Row],[Column1.Accuracy]]</f>
        <v>98</v>
      </c>
      <c r="G68" s="2">
        <f>WeaponsExport[[#This Row],[Column1.Strength]]</f>
        <v>0</v>
      </c>
      <c r="H68" s="2">
        <f>WeaponsExport[[#This Row],[Column1.Magic]]</f>
        <v>5</v>
      </c>
      <c r="I68" s="2">
        <f>WeaponsExport[[#This Row],[Column1.Endurance]]</f>
        <v>0</v>
      </c>
      <c r="J68" s="2">
        <f>WeaponsExport[[#This Row],[Column1.Agility]]</f>
        <v>0</v>
      </c>
      <c r="K68" s="2">
        <f>WeaponsExport[[#This Row],[Column1.Luck]]</f>
        <v>0</v>
      </c>
      <c r="L68" s="2">
        <f>WeaponsExport[[#This Row],[Column1.Price]]</f>
        <v>34000</v>
      </c>
      <c r="M68" s="2">
        <f>WeaponsExport[[#This Row],[Column1.SellPrice]]</f>
        <v>8500</v>
      </c>
    </row>
    <row r="69" spans="1:13" x14ac:dyDescent="0.25">
      <c r="A69">
        <f>LOG(WeaponsExport[[#This Row],[Column1.EquipID]],2)</f>
        <v>2</v>
      </c>
      <c r="B69" s="2">
        <f>WeaponsExport[[#This Row],[Column1.ModelID]]</f>
        <v>23</v>
      </c>
      <c r="C69" s="2">
        <f>MOD(Table5[[#This Row],[ModelID]],10)</f>
        <v>3</v>
      </c>
      <c r="D69" t="str">
        <f>WeaponNames__2[[#This Row],[Value]]</f>
        <v>Whirlwind Bow</v>
      </c>
      <c r="E69" s="2">
        <f>WeaponsExport[[#This Row],[Column1.Attack]]</f>
        <v>225</v>
      </c>
      <c r="F69" s="2">
        <f>WeaponsExport[[#This Row],[Column1.Accuracy]]</f>
        <v>99</v>
      </c>
      <c r="G69" s="2">
        <f>WeaponsExport[[#This Row],[Column1.Strength]]</f>
        <v>0</v>
      </c>
      <c r="H69" s="2">
        <f>WeaponsExport[[#This Row],[Column1.Magic]]</f>
        <v>0</v>
      </c>
      <c r="I69" s="2">
        <f>WeaponsExport[[#This Row],[Column1.Endurance]]</f>
        <v>0</v>
      </c>
      <c r="J69" s="2">
        <f>WeaponsExport[[#This Row],[Column1.Agility]]</f>
        <v>0</v>
      </c>
      <c r="K69" s="2">
        <f>WeaponsExport[[#This Row],[Column1.Luck]]</f>
        <v>0</v>
      </c>
      <c r="L69" s="2">
        <f>WeaponsExport[[#This Row],[Column1.Price]]</f>
        <v>27000</v>
      </c>
      <c r="M69" s="2">
        <f>WeaponsExport[[#This Row],[Column1.SellPrice]]</f>
        <v>6750</v>
      </c>
    </row>
    <row r="70" spans="1:13" x14ac:dyDescent="0.25">
      <c r="A70">
        <f>LOG(WeaponsExport[[#This Row],[Column1.EquipID]],2)</f>
        <v>2</v>
      </c>
      <c r="B70" s="2">
        <f>WeaponsExport[[#This Row],[Column1.ModelID]]</f>
        <v>21</v>
      </c>
      <c r="C70" s="2">
        <f>MOD(Table5[[#This Row],[ModelID]],10)</f>
        <v>1</v>
      </c>
      <c r="D70" t="str">
        <f>WeaponNames__2[[#This Row],[Value]]</f>
        <v>Gale Bow</v>
      </c>
      <c r="E70" s="2">
        <f>WeaponsExport[[#This Row],[Column1.Attack]]</f>
        <v>120</v>
      </c>
      <c r="F70" s="2">
        <f>WeaponsExport[[#This Row],[Column1.Accuracy]]</f>
        <v>88</v>
      </c>
      <c r="G70" s="2">
        <f>WeaponsExport[[#This Row],[Column1.Strength]]</f>
        <v>0</v>
      </c>
      <c r="H70" s="2">
        <f>WeaponsExport[[#This Row],[Column1.Magic]]</f>
        <v>0</v>
      </c>
      <c r="I70" s="2">
        <f>WeaponsExport[[#This Row],[Column1.Endurance]]</f>
        <v>0</v>
      </c>
      <c r="J70" s="2">
        <f>WeaponsExport[[#This Row],[Column1.Agility]]</f>
        <v>0</v>
      </c>
      <c r="K70" s="2">
        <f>WeaponsExport[[#This Row],[Column1.Luck]]</f>
        <v>0</v>
      </c>
      <c r="L70" s="2">
        <f>WeaponsExport[[#This Row],[Column1.Price]]</f>
        <v>38400</v>
      </c>
      <c r="M70" s="2">
        <f>WeaponsExport[[#This Row],[Column1.SellPrice]]</f>
        <v>9600</v>
      </c>
    </row>
    <row r="71" spans="1:13" x14ac:dyDescent="0.25">
      <c r="A71">
        <f>LOG(WeaponsExport[[#This Row],[Column1.EquipID]],2)</f>
        <v>2</v>
      </c>
      <c r="B71" s="2">
        <f>WeaponsExport[[#This Row],[Column1.ModelID]]</f>
        <v>22</v>
      </c>
      <c r="C71" s="2">
        <f>MOD(Table5[[#This Row],[ModelID]],10)</f>
        <v>2</v>
      </c>
      <c r="D71" t="str">
        <f>WeaponNames__2[[#This Row],[Value]]</f>
        <v>Unused</v>
      </c>
      <c r="E71" s="2">
        <f>WeaponsExport[[#This Row],[Column1.Attack]]</f>
        <v>130</v>
      </c>
      <c r="F71" s="2">
        <f>WeaponsExport[[#This Row],[Column1.Accuracy]]</f>
        <v>99</v>
      </c>
      <c r="G71" s="2">
        <f>WeaponsExport[[#This Row],[Column1.Strength]]</f>
        <v>0</v>
      </c>
      <c r="H71" s="2">
        <f>WeaponsExport[[#This Row],[Column1.Magic]]</f>
        <v>0</v>
      </c>
      <c r="I71" s="2">
        <f>WeaponsExport[[#This Row],[Column1.Endurance]]</f>
        <v>0</v>
      </c>
      <c r="J71" s="2">
        <f>WeaponsExport[[#This Row],[Column1.Agility]]</f>
        <v>0</v>
      </c>
      <c r="K71" s="2">
        <f>WeaponsExport[[#This Row],[Column1.Luck]]</f>
        <v>0</v>
      </c>
      <c r="L71" s="2">
        <f>WeaponsExport[[#This Row],[Column1.Price]]</f>
        <v>400</v>
      </c>
      <c r="M71" s="2">
        <f>WeaponsExport[[#This Row],[Column1.SellPrice]]</f>
        <v>100</v>
      </c>
    </row>
    <row r="72" spans="1:13" x14ac:dyDescent="0.25">
      <c r="A72">
        <f>LOG(WeaponsExport[[#This Row],[Column1.EquipID]],2)</f>
        <v>2</v>
      </c>
      <c r="B72" s="2">
        <f>WeaponsExport[[#This Row],[Column1.ModelID]]</f>
        <v>25</v>
      </c>
      <c r="C72" s="2">
        <f>MOD(Table5[[#This Row],[ModelID]],10)</f>
        <v>5</v>
      </c>
      <c r="D72" t="str">
        <f>WeaponNames__2[[#This Row],[Value]]</f>
        <v>Calamity Bow</v>
      </c>
      <c r="E72" s="2">
        <f>WeaponsExport[[#This Row],[Column1.Attack]]</f>
        <v>260</v>
      </c>
      <c r="F72" s="2">
        <f>WeaponsExport[[#This Row],[Column1.Accuracy]]</f>
        <v>88</v>
      </c>
      <c r="G72" s="2">
        <f>WeaponsExport[[#This Row],[Column1.Strength]]</f>
        <v>0</v>
      </c>
      <c r="H72" s="2">
        <f>WeaponsExport[[#This Row],[Column1.Magic]]</f>
        <v>0</v>
      </c>
      <c r="I72" s="2">
        <f>WeaponsExport[[#This Row],[Column1.Endurance]]</f>
        <v>0</v>
      </c>
      <c r="J72" s="2">
        <f>WeaponsExport[[#This Row],[Column1.Agility]]</f>
        <v>0</v>
      </c>
      <c r="K72" s="2">
        <f>WeaponsExport[[#This Row],[Column1.Luck]]</f>
        <v>0</v>
      </c>
      <c r="L72" s="2">
        <f>WeaponsExport[[#This Row],[Column1.Price]]</f>
        <v>35400</v>
      </c>
      <c r="M72" s="2">
        <f>WeaponsExport[[#This Row],[Column1.SellPrice]]</f>
        <v>8850</v>
      </c>
    </row>
    <row r="73" spans="1:13" x14ac:dyDescent="0.25">
      <c r="A73">
        <f>LOG(WeaponsExport[[#This Row],[Column1.EquipID]],2)</f>
        <v>3</v>
      </c>
      <c r="B73" s="2">
        <f>WeaponsExport[[#This Row],[Column1.ModelID]]</f>
        <v>34</v>
      </c>
      <c r="C73" s="2">
        <f>MOD(Table5[[#This Row],[ModelID]],10)</f>
        <v>4</v>
      </c>
      <c r="D73" t="str">
        <f>WeaponNames__2[[#This Row],[Value]]</f>
        <v>Imitation Katana</v>
      </c>
      <c r="E73" s="2">
        <f>WeaponsExport[[#This Row],[Column1.Attack]]</f>
        <v>45</v>
      </c>
      <c r="F73" s="2">
        <f>WeaponsExport[[#This Row],[Column1.Accuracy]]</f>
        <v>92</v>
      </c>
      <c r="G73" s="2">
        <f>WeaponsExport[[#This Row],[Column1.Strength]]</f>
        <v>0</v>
      </c>
      <c r="H73" s="2">
        <f>WeaponsExport[[#This Row],[Column1.Magic]]</f>
        <v>0</v>
      </c>
      <c r="I73" s="2">
        <f>WeaponsExport[[#This Row],[Column1.Endurance]]</f>
        <v>0</v>
      </c>
      <c r="J73" s="2">
        <f>WeaponsExport[[#This Row],[Column1.Agility]]</f>
        <v>0</v>
      </c>
      <c r="K73" s="2">
        <f>WeaponsExport[[#This Row],[Column1.Luck]]</f>
        <v>0</v>
      </c>
      <c r="L73" s="2">
        <f>WeaponsExport[[#This Row],[Column1.Price]]</f>
        <v>2400</v>
      </c>
      <c r="M73" s="2">
        <f>WeaponsExport[[#This Row],[Column1.SellPrice]]</f>
        <v>600</v>
      </c>
    </row>
    <row r="74" spans="1:13" x14ac:dyDescent="0.25">
      <c r="A74">
        <f>LOG(WeaponsExport[[#This Row],[Column1.EquipID]],2)</f>
        <v>3</v>
      </c>
      <c r="B74" s="2">
        <f>WeaponsExport[[#This Row],[Column1.ModelID]]</f>
        <v>32</v>
      </c>
      <c r="C74" s="2">
        <f>MOD(Table5[[#This Row],[ModelID]],10)</f>
        <v>2</v>
      </c>
      <c r="D74" t="str">
        <f>WeaponNames__2[[#This Row],[Value]]</f>
        <v>Bastard Sword</v>
      </c>
      <c r="E74" s="2">
        <f>WeaponsExport[[#This Row],[Column1.Attack]]</f>
        <v>67</v>
      </c>
      <c r="F74" s="2">
        <f>WeaponsExport[[#This Row],[Column1.Accuracy]]</f>
        <v>92</v>
      </c>
      <c r="G74" s="2">
        <f>WeaponsExport[[#This Row],[Column1.Strength]]</f>
        <v>0</v>
      </c>
      <c r="H74" s="2">
        <f>WeaponsExport[[#This Row],[Column1.Magic]]</f>
        <v>0</v>
      </c>
      <c r="I74" s="2">
        <f>WeaponsExport[[#This Row],[Column1.Endurance]]</f>
        <v>0</v>
      </c>
      <c r="J74" s="2">
        <f>WeaponsExport[[#This Row],[Column1.Agility]]</f>
        <v>0</v>
      </c>
      <c r="K74" s="2">
        <f>WeaponsExport[[#This Row],[Column1.Luck]]</f>
        <v>0</v>
      </c>
      <c r="L74" s="2">
        <f>WeaponsExport[[#This Row],[Column1.Price]]</f>
        <v>3500</v>
      </c>
      <c r="M74" s="2">
        <f>WeaponsExport[[#This Row],[Column1.SellPrice]]</f>
        <v>880</v>
      </c>
    </row>
    <row r="75" spans="1:13" x14ac:dyDescent="0.25">
      <c r="A75">
        <f>LOG(WeaponsExport[[#This Row],[Column1.EquipID]],2)</f>
        <v>3</v>
      </c>
      <c r="B75" s="2">
        <f>WeaponsExport[[#This Row],[Column1.ModelID]]</f>
        <v>31</v>
      </c>
      <c r="C75" s="2">
        <f>MOD(Table5[[#This Row],[ModelID]],10)</f>
        <v>1</v>
      </c>
      <c r="D75" t="str">
        <f>WeaponNames__2[[#This Row],[Value]]</f>
        <v>Kishido Blade</v>
      </c>
      <c r="E75" s="2">
        <f>WeaponsExport[[#This Row],[Column1.Attack]]</f>
        <v>54</v>
      </c>
      <c r="F75" s="2">
        <f>WeaponsExport[[#This Row],[Column1.Accuracy]]</f>
        <v>92</v>
      </c>
      <c r="G75" s="2">
        <f>WeaponsExport[[#This Row],[Column1.Strength]]</f>
        <v>0</v>
      </c>
      <c r="H75" s="2">
        <f>WeaponsExport[[#This Row],[Column1.Magic]]</f>
        <v>0</v>
      </c>
      <c r="I75" s="2">
        <f>WeaponsExport[[#This Row],[Column1.Endurance]]</f>
        <v>1</v>
      </c>
      <c r="J75" s="2">
        <f>WeaponsExport[[#This Row],[Column1.Agility]]</f>
        <v>0</v>
      </c>
      <c r="K75" s="2">
        <f>WeaponsExport[[#This Row],[Column1.Luck]]</f>
        <v>0</v>
      </c>
      <c r="L75" s="2">
        <f>WeaponsExport[[#This Row],[Column1.Price]]</f>
        <v>3000</v>
      </c>
      <c r="M75" s="2">
        <f>WeaponsExport[[#This Row],[Column1.SellPrice]]</f>
        <v>750</v>
      </c>
    </row>
    <row r="76" spans="1:13" x14ac:dyDescent="0.25">
      <c r="A76">
        <f>LOG(WeaponsExport[[#This Row],[Column1.EquipID]],2)</f>
        <v>3</v>
      </c>
      <c r="B76" s="2">
        <f>WeaponsExport[[#This Row],[Column1.ModelID]]</f>
        <v>31</v>
      </c>
      <c r="C76" s="2">
        <f>MOD(Table5[[#This Row],[ModelID]],10)</f>
        <v>1</v>
      </c>
      <c r="D76" t="str">
        <f>WeaponNames__2[[#This Row],[Value]]</f>
        <v>Great Sword</v>
      </c>
      <c r="E76" s="2">
        <f>WeaponsExport[[#This Row],[Column1.Attack]]</f>
        <v>95</v>
      </c>
      <c r="F76" s="2">
        <f>WeaponsExport[[#This Row],[Column1.Accuracy]]</f>
        <v>92</v>
      </c>
      <c r="G76" s="2">
        <f>WeaponsExport[[#This Row],[Column1.Strength]]</f>
        <v>0</v>
      </c>
      <c r="H76" s="2">
        <f>WeaponsExport[[#This Row],[Column1.Magic]]</f>
        <v>0</v>
      </c>
      <c r="I76" s="2">
        <f>WeaponsExport[[#This Row],[Column1.Endurance]]</f>
        <v>0</v>
      </c>
      <c r="J76" s="2">
        <f>WeaponsExport[[#This Row],[Column1.Agility]]</f>
        <v>0</v>
      </c>
      <c r="K76" s="2">
        <f>WeaponsExport[[#This Row],[Column1.Luck]]</f>
        <v>0</v>
      </c>
      <c r="L76" s="2">
        <f>WeaponsExport[[#This Row],[Column1.Price]]</f>
        <v>8000</v>
      </c>
      <c r="M76" s="2">
        <f>WeaponsExport[[#This Row],[Column1.SellPrice]]</f>
        <v>2000</v>
      </c>
    </row>
    <row r="77" spans="1:13" x14ac:dyDescent="0.25">
      <c r="A77">
        <f>LOG(WeaponsExport[[#This Row],[Column1.EquipID]],2)</f>
        <v>3</v>
      </c>
      <c r="B77" s="2">
        <f>WeaponsExport[[#This Row],[Column1.ModelID]]</f>
        <v>34</v>
      </c>
      <c r="C77" s="2">
        <f>MOD(Table5[[#This Row],[ModelID]],10)</f>
        <v>4</v>
      </c>
      <c r="D77" t="str">
        <f>WeaponNames__2[[#This Row],[Value]]</f>
        <v>Raikou</v>
      </c>
      <c r="E77" s="2">
        <f>WeaponsExport[[#This Row],[Column1.Attack]]</f>
        <v>76</v>
      </c>
      <c r="F77" s="2">
        <f>WeaponsExport[[#This Row],[Column1.Accuracy]]</f>
        <v>92</v>
      </c>
      <c r="G77" s="2">
        <f>WeaponsExport[[#This Row],[Column1.Strength]]</f>
        <v>0</v>
      </c>
      <c r="H77" s="2">
        <f>WeaponsExport[[#This Row],[Column1.Magic]]</f>
        <v>0</v>
      </c>
      <c r="I77" s="2">
        <f>WeaponsExport[[#This Row],[Column1.Endurance]]</f>
        <v>0</v>
      </c>
      <c r="J77" s="2">
        <f>WeaponsExport[[#This Row],[Column1.Agility]]</f>
        <v>0</v>
      </c>
      <c r="K77" s="2">
        <f>WeaponsExport[[#This Row],[Column1.Luck]]</f>
        <v>0</v>
      </c>
      <c r="L77" s="2">
        <f>WeaponsExport[[#This Row],[Column1.Price]]</f>
        <v>6500</v>
      </c>
      <c r="M77" s="2">
        <f>WeaponsExport[[#This Row],[Column1.SellPrice]]</f>
        <v>1630</v>
      </c>
    </row>
    <row r="78" spans="1:13" x14ac:dyDescent="0.25">
      <c r="A78">
        <f>LOG(WeaponsExport[[#This Row],[Column1.EquipID]],2)</f>
        <v>3</v>
      </c>
      <c r="B78" s="2">
        <f>WeaponsExport[[#This Row],[Column1.ModelID]]</f>
        <v>32</v>
      </c>
      <c r="C78" s="2">
        <f>MOD(Table5[[#This Row],[ModelID]],10)</f>
        <v>2</v>
      </c>
      <c r="D78" t="str">
        <f>WeaponNames__2[[#This Row],[Value]]</f>
        <v>Two-Handed Sword</v>
      </c>
      <c r="E78" s="2">
        <f>WeaponsExport[[#This Row],[Column1.Attack]]</f>
        <v>157</v>
      </c>
      <c r="F78" s="2">
        <f>WeaponsExport[[#This Row],[Column1.Accuracy]]</f>
        <v>92</v>
      </c>
      <c r="G78" s="2">
        <f>WeaponsExport[[#This Row],[Column1.Strength]]</f>
        <v>0</v>
      </c>
      <c r="H78" s="2">
        <f>WeaponsExport[[#This Row],[Column1.Magic]]</f>
        <v>0</v>
      </c>
      <c r="I78" s="2">
        <f>WeaponsExport[[#This Row],[Column1.Endurance]]</f>
        <v>3</v>
      </c>
      <c r="J78" s="2">
        <f>WeaponsExport[[#This Row],[Column1.Agility]]</f>
        <v>0</v>
      </c>
      <c r="K78" s="2">
        <f>WeaponsExport[[#This Row],[Column1.Luck]]</f>
        <v>0</v>
      </c>
      <c r="L78" s="2">
        <f>WeaponsExport[[#This Row],[Column1.Price]]</f>
        <v>16300</v>
      </c>
      <c r="M78" s="2">
        <f>WeaponsExport[[#This Row],[Column1.SellPrice]]</f>
        <v>4080</v>
      </c>
    </row>
    <row r="79" spans="1:13" x14ac:dyDescent="0.25">
      <c r="A79">
        <f>LOG(WeaponsExport[[#This Row],[Column1.EquipID]],2)</f>
        <v>3</v>
      </c>
      <c r="B79" s="2">
        <f>WeaponsExport[[#This Row],[Column1.ModelID]]</f>
        <v>34</v>
      </c>
      <c r="C79" s="2">
        <f>MOD(Table5[[#This Row],[ModelID]],10)</f>
        <v>4</v>
      </c>
      <c r="D79" t="str">
        <f>WeaponNames__2[[#This Row],[Value]]</f>
        <v>All-Purpose Katana</v>
      </c>
      <c r="E79" s="2">
        <f>WeaponsExport[[#This Row],[Column1.Attack]]</f>
        <v>103</v>
      </c>
      <c r="F79" s="2">
        <f>WeaponsExport[[#This Row],[Column1.Accuracy]]</f>
        <v>92</v>
      </c>
      <c r="G79" s="2">
        <f>WeaponsExport[[#This Row],[Column1.Strength]]</f>
        <v>0</v>
      </c>
      <c r="H79" s="2">
        <f>WeaponsExport[[#This Row],[Column1.Magic]]</f>
        <v>0</v>
      </c>
      <c r="I79" s="2">
        <f>WeaponsExport[[#This Row],[Column1.Endurance]]</f>
        <v>0</v>
      </c>
      <c r="J79" s="2">
        <f>WeaponsExport[[#This Row],[Column1.Agility]]</f>
        <v>0</v>
      </c>
      <c r="K79" s="2">
        <f>WeaponsExport[[#This Row],[Column1.Luck]]</f>
        <v>2</v>
      </c>
      <c r="L79" s="2">
        <f>WeaponsExport[[#This Row],[Column1.Price]]</f>
        <v>9000</v>
      </c>
      <c r="M79" s="2">
        <f>WeaponsExport[[#This Row],[Column1.SellPrice]]</f>
        <v>2250</v>
      </c>
    </row>
    <row r="80" spans="1:13" x14ac:dyDescent="0.25">
      <c r="A80">
        <f>LOG(WeaponsExport[[#This Row],[Column1.EquipID]],2)</f>
        <v>3</v>
      </c>
      <c r="B80" s="2">
        <f>WeaponsExport[[#This Row],[Column1.ModelID]]</f>
        <v>34</v>
      </c>
      <c r="C80" s="2">
        <f>MOD(Table5[[#This Row],[ModelID]],10)</f>
        <v>4</v>
      </c>
      <c r="D80" t="str">
        <f>WeaponNames__2[[#This Row],[Value]]</f>
        <v>Unused</v>
      </c>
      <c r="E80" s="2">
        <f>WeaponsExport[[#This Row],[Column1.Attack]]</f>
        <v>100</v>
      </c>
      <c r="F80" s="2">
        <f>WeaponsExport[[#This Row],[Column1.Accuracy]]</f>
        <v>92</v>
      </c>
      <c r="G80" s="2">
        <f>WeaponsExport[[#This Row],[Column1.Strength]]</f>
        <v>0</v>
      </c>
      <c r="H80" s="2">
        <f>WeaponsExport[[#This Row],[Column1.Magic]]</f>
        <v>0</v>
      </c>
      <c r="I80" s="2">
        <f>WeaponsExport[[#This Row],[Column1.Endurance]]</f>
        <v>0</v>
      </c>
      <c r="J80" s="2">
        <f>WeaponsExport[[#This Row],[Column1.Agility]]</f>
        <v>0</v>
      </c>
      <c r="K80" s="2">
        <f>WeaponsExport[[#This Row],[Column1.Luck]]</f>
        <v>0</v>
      </c>
      <c r="L80" s="2">
        <f>WeaponsExport[[#This Row],[Column1.Price]]</f>
        <v>400</v>
      </c>
      <c r="M80" s="2">
        <f>WeaponsExport[[#This Row],[Column1.SellPrice]]</f>
        <v>100</v>
      </c>
    </row>
    <row r="81" spans="1:13" x14ac:dyDescent="0.25">
      <c r="A81">
        <f>LOG(WeaponsExport[[#This Row],[Column1.EquipID]],2)</f>
        <v>3</v>
      </c>
      <c r="B81" s="2">
        <f>WeaponsExport[[#This Row],[Column1.ModelID]]</f>
        <v>36</v>
      </c>
      <c r="C81" s="2">
        <f>MOD(Table5[[#This Row],[ModelID]],10)</f>
        <v>6</v>
      </c>
      <c r="D81" t="str">
        <f>WeaponNames__2[[#This Row],[Value]]</f>
        <v>Spiked Bat</v>
      </c>
      <c r="E81" s="2">
        <f>WeaponsExport[[#This Row],[Column1.Attack]]</f>
        <v>120</v>
      </c>
      <c r="F81" s="2">
        <f>WeaponsExport[[#This Row],[Column1.Accuracy]]</f>
        <v>85</v>
      </c>
      <c r="G81" s="2">
        <f>WeaponsExport[[#This Row],[Column1.Strength]]</f>
        <v>0</v>
      </c>
      <c r="H81" s="2">
        <f>WeaponsExport[[#This Row],[Column1.Magic]]</f>
        <v>0</v>
      </c>
      <c r="I81" s="2">
        <f>WeaponsExport[[#This Row],[Column1.Endurance]]</f>
        <v>0</v>
      </c>
      <c r="J81" s="2">
        <f>WeaponsExport[[#This Row],[Column1.Agility]]</f>
        <v>0</v>
      </c>
      <c r="K81" s="2">
        <f>WeaponsExport[[#This Row],[Column1.Luck]]</f>
        <v>0</v>
      </c>
      <c r="L81" s="2">
        <f>WeaponsExport[[#This Row],[Column1.Price]]</f>
        <v>400</v>
      </c>
      <c r="M81" s="2">
        <f>WeaponsExport[[#This Row],[Column1.SellPrice]]</f>
        <v>100</v>
      </c>
    </row>
    <row r="82" spans="1:13" x14ac:dyDescent="0.25">
      <c r="A82">
        <f>LOG(WeaponsExport[[#This Row],[Column1.EquipID]],2)</f>
        <v>3</v>
      </c>
      <c r="B82" s="2">
        <f>WeaponsExport[[#This Row],[Column1.ModelID]]</f>
        <v>32</v>
      </c>
      <c r="C82" s="2">
        <f>MOD(Table5[[#This Row],[ModelID]],10)</f>
        <v>2</v>
      </c>
      <c r="D82" t="str">
        <f>WeaponNames__2[[#This Row],[Value]]</f>
        <v>Zanbatou</v>
      </c>
      <c r="E82" s="2">
        <f>WeaponsExport[[#This Row],[Column1.Attack]]</f>
        <v>142</v>
      </c>
      <c r="F82" s="2">
        <f>WeaponsExport[[#This Row],[Column1.Accuracy]]</f>
        <v>92</v>
      </c>
      <c r="G82" s="2">
        <f>WeaponsExport[[#This Row],[Column1.Strength]]</f>
        <v>0</v>
      </c>
      <c r="H82" s="2">
        <f>WeaponsExport[[#This Row],[Column1.Magic]]</f>
        <v>0</v>
      </c>
      <c r="I82" s="2">
        <f>WeaponsExport[[#This Row],[Column1.Endurance]]</f>
        <v>0</v>
      </c>
      <c r="J82" s="2">
        <f>WeaponsExport[[#This Row],[Column1.Agility]]</f>
        <v>0</v>
      </c>
      <c r="K82" s="2">
        <f>WeaponsExport[[#This Row],[Column1.Luck]]</f>
        <v>0</v>
      </c>
      <c r="L82" s="2">
        <f>WeaponsExport[[#This Row],[Column1.Price]]</f>
        <v>14150</v>
      </c>
      <c r="M82" s="2">
        <f>WeaponsExport[[#This Row],[Column1.SellPrice]]</f>
        <v>3540</v>
      </c>
    </row>
    <row r="83" spans="1:13" x14ac:dyDescent="0.25">
      <c r="A83">
        <f>LOG(WeaponsExport[[#This Row],[Column1.EquipID]],2)</f>
        <v>3</v>
      </c>
      <c r="B83" s="2">
        <f>WeaponsExport[[#This Row],[Column1.ModelID]]</f>
        <v>31</v>
      </c>
      <c r="C83" s="2">
        <f>MOD(Table5[[#This Row],[ModelID]],10)</f>
        <v>1</v>
      </c>
      <c r="D83" t="str">
        <f>WeaponNames__2[[#This Row],[Value]]</f>
        <v>Assassin's Blade</v>
      </c>
      <c r="E83" s="2">
        <f>WeaponsExport[[#This Row],[Column1.Attack]]</f>
        <v>126</v>
      </c>
      <c r="F83" s="2">
        <f>WeaponsExport[[#This Row],[Column1.Accuracy]]</f>
        <v>92</v>
      </c>
      <c r="G83" s="2">
        <f>WeaponsExport[[#This Row],[Column1.Strength]]</f>
        <v>0</v>
      </c>
      <c r="H83" s="2">
        <f>WeaponsExport[[#This Row],[Column1.Magic]]</f>
        <v>0</v>
      </c>
      <c r="I83" s="2">
        <f>WeaponsExport[[#This Row],[Column1.Endurance]]</f>
        <v>0</v>
      </c>
      <c r="J83" s="2">
        <f>WeaponsExport[[#This Row],[Column1.Agility]]</f>
        <v>3</v>
      </c>
      <c r="K83" s="2">
        <f>WeaponsExport[[#This Row],[Column1.Luck]]</f>
        <v>0</v>
      </c>
      <c r="L83" s="2">
        <f>WeaponsExport[[#This Row],[Column1.Price]]</f>
        <v>12000</v>
      </c>
      <c r="M83" s="2">
        <f>WeaponsExport[[#This Row],[Column1.SellPrice]]</f>
        <v>3000</v>
      </c>
    </row>
    <row r="84" spans="1:13" x14ac:dyDescent="0.25">
      <c r="A84">
        <f>LOG(WeaponsExport[[#This Row],[Column1.EquipID]],2)</f>
        <v>3</v>
      </c>
      <c r="B84" s="2">
        <f>WeaponsExport[[#This Row],[Column1.ModelID]]</f>
        <v>34</v>
      </c>
      <c r="C84" s="2">
        <f>MOD(Table5[[#This Row],[ModelID]],10)</f>
        <v>4</v>
      </c>
      <c r="D84" t="str">
        <f>WeaponNames__2[[#This Row],[Value]]</f>
        <v>Tsubaki-maru</v>
      </c>
      <c r="E84" s="2">
        <f>WeaponsExport[[#This Row],[Column1.Attack]]</f>
        <v>171</v>
      </c>
      <c r="F84" s="2">
        <f>WeaponsExport[[#This Row],[Column1.Accuracy]]</f>
        <v>92</v>
      </c>
      <c r="G84" s="2">
        <f>WeaponsExport[[#This Row],[Column1.Strength]]</f>
        <v>0</v>
      </c>
      <c r="H84" s="2">
        <f>WeaponsExport[[#This Row],[Column1.Magic]]</f>
        <v>0</v>
      </c>
      <c r="I84" s="2">
        <f>WeaponsExport[[#This Row],[Column1.Endurance]]</f>
        <v>0</v>
      </c>
      <c r="J84" s="2">
        <f>WeaponsExport[[#This Row],[Column1.Agility]]</f>
        <v>0</v>
      </c>
      <c r="K84" s="2">
        <f>WeaponsExport[[#This Row],[Column1.Luck]]</f>
        <v>0</v>
      </c>
      <c r="L84" s="2">
        <f>WeaponsExport[[#This Row],[Column1.Price]]</f>
        <v>19700</v>
      </c>
      <c r="M84" s="2">
        <f>WeaponsExport[[#This Row],[Column1.SellPrice]]</f>
        <v>4930</v>
      </c>
    </row>
    <row r="85" spans="1:13" x14ac:dyDescent="0.25">
      <c r="A85">
        <f>LOG(WeaponsExport[[#This Row],[Column1.EquipID]],2)</f>
        <v>3</v>
      </c>
      <c r="B85" s="2">
        <f>WeaponsExport[[#This Row],[Column1.ModelID]]</f>
        <v>34</v>
      </c>
      <c r="C85" s="2">
        <f>MOD(Table5[[#This Row],[ModelID]],10)</f>
        <v>4</v>
      </c>
      <c r="D85" t="str">
        <f>WeaponNames__2[[#This Row],[Value]]</f>
        <v>Unused</v>
      </c>
      <c r="E85" s="2">
        <f>WeaponsExport[[#This Row],[Column1.Attack]]</f>
        <v>100</v>
      </c>
      <c r="F85" s="2">
        <f>WeaponsExport[[#This Row],[Column1.Accuracy]]</f>
        <v>92</v>
      </c>
      <c r="G85" s="2">
        <f>WeaponsExport[[#This Row],[Column1.Strength]]</f>
        <v>0</v>
      </c>
      <c r="H85" s="2">
        <f>WeaponsExport[[#This Row],[Column1.Magic]]</f>
        <v>0</v>
      </c>
      <c r="I85" s="2">
        <f>WeaponsExport[[#This Row],[Column1.Endurance]]</f>
        <v>0</v>
      </c>
      <c r="J85" s="2">
        <f>WeaponsExport[[#This Row],[Column1.Agility]]</f>
        <v>0</v>
      </c>
      <c r="K85" s="2">
        <f>WeaponsExport[[#This Row],[Column1.Luck]]</f>
        <v>0</v>
      </c>
      <c r="L85" s="2">
        <f>WeaponsExport[[#This Row],[Column1.Price]]</f>
        <v>400</v>
      </c>
      <c r="M85" s="2">
        <f>WeaponsExport[[#This Row],[Column1.SellPrice]]</f>
        <v>100</v>
      </c>
    </row>
    <row r="86" spans="1:13" x14ac:dyDescent="0.25">
      <c r="A86">
        <f>LOG(WeaponsExport[[#This Row],[Column1.EquipID]],2)</f>
        <v>3</v>
      </c>
      <c r="B86" s="2">
        <f>WeaponsExport[[#This Row],[Column1.ModelID]]</f>
        <v>31</v>
      </c>
      <c r="C86" s="2">
        <f>MOD(Table5[[#This Row],[ModelID]],10)</f>
        <v>1</v>
      </c>
      <c r="D86" t="str">
        <f>WeaponNames__2[[#This Row],[Value]]</f>
        <v>Buster Blade</v>
      </c>
      <c r="E86" s="2">
        <f>WeaponsExport[[#This Row],[Column1.Attack]]</f>
        <v>194</v>
      </c>
      <c r="F86" s="2">
        <f>WeaponsExport[[#This Row],[Column1.Accuracy]]</f>
        <v>92</v>
      </c>
      <c r="G86" s="2">
        <f>WeaponsExport[[#This Row],[Column1.Strength]]</f>
        <v>0</v>
      </c>
      <c r="H86" s="2">
        <f>WeaponsExport[[#This Row],[Column1.Magic]]</f>
        <v>0</v>
      </c>
      <c r="I86" s="2">
        <f>WeaponsExport[[#This Row],[Column1.Endurance]]</f>
        <v>0</v>
      </c>
      <c r="J86" s="2">
        <f>WeaponsExport[[#This Row],[Column1.Agility]]</f>
        <v>0</v>
      </c>
      <c r="K86" s="2">
        <f>WeaponsExport[[#This Row],[Column1.Luck]]</f>
        <v>0</v>
      </c>
      <c r="L86" s="2">
        <f>WeaponsExport[[#This Row],[Column1.Price]]</f>
        <v>24150</v>
      </c>
      <c r="M86" s="2">
        <f>WeaponsExport[[#This Row],[Column1.SellPrice]]</f>
        <v>6040</v>
      </c>
    </row>
    <row r="87" spans="1:13" x14ac:dyDescent="0.25">
      <c r="A87">
        <f>LOG(WeaponsExport[[#This Row],[Column1.EquipID]],2)</f>
        <v>3</v>
      </c>
      <c r="B87" s="2">
        <f>WeaponsExport[[#This Row],[Column1.ModelID]]</f>
        <v>35</v>
      </c>
      <c r="C87" s="2">
        <f>MOD(Table5[[#This Row],[ModelID]],10)</f>
        <v>5</v>
      </c>
      <c r="D87" t="str">
        <f>WeaponNames__2[[#This Row],[Value]]</f>
        <v>Mikazuki Munechika</v>
      </c>
      <c r="E87" s="2">
        <f>WeaponsExport[[#This Row],[Column1.Attack]]</f>
        <v>235</v>
      </c>
      <c r="F87" s="2">
        <f>WeaponsExport[[#This Row],[Column1.Accuracy]]</f>
        <v>92</v>
      </c>
      <c r="G87" s="2">
        <f>WeaponsExport[[#This Row],[Column1.Strength]]</f>
        <v>0</v>
      </c>
      <c r="H87" s="2">
        <f>WeaponsExport[[#This Row],[Column1.Magic]]</f>
        <v>0</v>
      </c>
      <c r="I87" s="2">
        <f>WeaponsExport[[#This Row],[Column1.Endurance]]</f>
        <v>0</v>
      </c>
      <c r="J87" s="2">
        <f>WeaponsExport[[#This Row],[Column1.Agility]]</f>
        <v>0</v>
      </c>
      <c r="K87" s="2">
        <f>WeaponsExport[[#This Row],[Column1.Luck]]</f>
        <v>0</v>
      </c>
      <c r="L87" s="2">
        <f>WeaponsExport[[#This Row],[Column1.Price]]</f>
        <v>33900</v>
      </c>
      <c r="M87" s="2">
        <f>WeaponsExport[[#This Row],[Column1.SellPrice]]</f>
        <v>8480</v>
      </c>
    </row>
    <row r="88" spans="1:13" x14ac:dyDescent="0.25">
      <c r="A88">
        <f>LOG(WeaponsExport[[#This Row],[Column1.EquipID]],2)</f>
        <v>3</v>
      </c>
      <c r="B88" s="2">
        <f>WeaponsExport[[#This Row],[Column1.ModelID]]</f>
        <v>35</v>
      </c>
      <c r="C88" s="2">
        <f>MOD(Table5[[#This Row],[ModelID]],10)</f>
        <v>5</v>
      </c>
      <c r="D88" t="str">
        <f>WeaponNames__2[[#This Row],[Value]]</f>
        <v>Kaketsushinto</v>
      </c>
      <c r="E88" s="2">
        <f>WeaponsExport[[#This Row],[Column1.Attack]]</f>
        <v>231</v>
      </c>
      <c r="F88" s="2">
        <f>WeaponsExport[[#This Row],[Column1.Accuracy]]</f>
        <v>92</v>
      </c>
      <c r="G88" s="2">
        <f>WeaponsExport[[#This Row],[Column1.Strength]]</f>
        <v>0</v>
      </c>
      <c r="H88" s="2">
        <f>WeaponsExport[[#This Row],[Column1.Magic]]</f>
        <v>0</v>
      </c>
      <c r="I88" s="2">
        <f>WeaponsExport[[#This Row],[Column1.Endurance]]</f>
        <v>0</v>
      </c>
      <c r="J88" s="2">
        <f>WeaponsExport[[#This Row],[Column1.Agility]]</f>
        <v>0</v>
      </c>
      <c r="K88" s="2">
        <f>WeaponsExport[[#This Row],[Column1.Luck]]</f>
        <v>0</v>
      </c>
      <c r="L88" s="2">
        <f>WeaponsExport[[#This Row],[Column1.Price]]</f>
        <v>28900</v>
      </c>
      <c r="M88" s="2">
        <f>WeaponsExport[[#This Row],[Column1.SellPrice]]</f>
        <v>7230</v>
      </c>
    </row>
    <row r="89" spans="1:13" x14ac:dyDescent="0.25">
      <c r="A89">
        <f>LOG(WeaponsExport[[#This Row],[Column1.EquipID]],2)</f>
        <v>3</v>
      </c>
      <c r="B89" s="2">
        <f>WeaponsExport[[#This Row],[Column1.ModelID]]</f>
        <v>33</v>
      </c>
      <c r="C89" s="2">
        <f>MOD(Table5[[#This Row],[ModelID]],10)</f>
        <v>3</v>
      </c>
      <c r="D89" t="str">
        <f>WeaponNames__2[[#This Row],[Value]]</f>
        <v>Deathbringer</v>
      </c>
      <c r="E89" s="2">
        <f>WeaponsExport[[#This Row],[Column1.Attack]]</f>
        <v>210</v>
      </c>
      <c r="F89" s="2">
        <f>WeaponsExport[[#This Row],[Column1.Accuracy]]</f>
        <v>92</v>
      </c>
      <c r="G89" s="2">
        <f>WeaponsExport[[#This Row],[Column1.Strength]]</f>
        <v>0</v>
      </c>
      <c r="H89" s="2">
        <f>WeaponsExport[[#This Row],[Column1.Magic]]</f>
        <v>0</v>
      </c>
      <c r="I89" s="2">
        <f>WeaponsExport[[#This Row],[Column1.Endurance]]</f>
        <v>0</v>
      </c>
      <c r="J89" s="2">
        <f>WeaponsExport[[#This Row],[Column1.Agility]]</f>
        <v>0</v>
      </c>
      <c r="K89" s="2">
        <f>WeaponsExport[[#This Row],[Column1.Luck]]</f>
        <v>0</v>
      </c>
      <c r="L89" s="2">
        <f>WeaponsExport[[#This Row],[Column1.Price]]</f>
        <v>25700</v>
      </c>
      <c r="M89" s="2">
        <f>WeaponsExport[[#This Row],[Column1.SellPrice]]</f>
        <v>6430</v>
      </c>
    </row>
    <row r="90" spans="1:13" x14ac:dyDescent="0.25">
      <c r="A90">
        <f>LOG(WeaponsExport[[#This Row],[Column1.EquipID]],2)</f>
        <v>3</v>
      </c>
      <c r="B90" s="2">
        <f>WeaponsExport[[#This Row],[Column1.ModelID]]</f>
        <v>33</v>
      </c>
      <c r="C90" s="2">
        <f>MOD(Table5[[#This Row],[ModelID]],10)</f>
        <v>3</v>
      </c>
      <c r="D90" t="str">
        <f>WeaponNames__2[[#This Row],[Value]]</f>
        <v>Caladbolg</v>
      </c>
      <c r="E90" s="2">
        <f>WeaponsExport[[#This Row],[Column1.Attack]]</f>
        <v>265</v>
      </c>
      <c r="F90" s="2">
        <f>WeaponsExport[[#This Row],[Column1.Accuracy]]</f>
        <v>92</v>
      </c>
      <c r="G90" s="2">
        <f>WeaponsExport[[#This Row],[Column1.Strength]]</f>
        <v>0</v>
      </c>
      <c r="H90" s="2">
        <f>WeaponsExport[[#This Row],[Column1.Magic]]</f>
        <v>0</v>
      </c>
      <c r="I90" s="2">
        <f>WeaponsExport[[#This Row],[Column1.Endurance]]</f>
        <v>0</v>
      </c>
      <c r="J90" s="2">
        <f>WeaponsExport[[#This Row],[Column1.Agility]]</f>
        <v>0</v>
      </c>
      <c r="K90" s="2">
        <f>WeaponsExport[[#This Row],[Column1.Luck]]</f>
        <v>0</v>
      </c>
      <c r="L90" s="2">
        <f>WeaponsExport[[#This Row],[Column1.Price]]</f>
        <v>36100</v>
      </c>
      <c r="M90" s="2">
        <f>WeaponsExport[[#This Row],[Column1.SellPrice]]</f>
        <v>9030</v>
      </c>
    </row>
    <row r="91" spans="1:13" x14ac:dyDescent="0.25">
      <c r="A91">
        <f>LOG(WeaponsExport[[#This Row],[Column1.EquipID]],2)</f>
        <v>3</v>
      </c>
      <c r="B91" s="2">
        <f>WeaponsExport[[#This Row],[Column1.ModelID]]</f>
        <v>35</v>
      </c>
      <c r="C91" s="2">
        <f>MOD(Table5[[#This Row],[ModelID]],10)</f>
        <v>5</v>
      </c>
      <c r="D91" t="str">
        <f>WeaponNames__2[[#This Row],[Value]]</f>
        <v>Apocalypse</v>
      </c>
      <c r="E91" s="2">
        <f>WeaponsExport[[#This Row],[Column1.Attack]]</f>
        <v>248</v>
      </c>
      <c r="F91" s="2">
        <f>WeaponsExport[[#This Row],[Column1.Accuracy]]</f>
        <v>92</v>
      </c>
      <c r="G91" s="2">
        <f>WeaponsExport[[#This Row],[Column1.Strength]]</f>
        <v>0</v>
      </c>
      <c r="H91" s="2">
        <f>WeaponsExport[[#This Row],[Column1.Magic]]</f>
        <v>0</v>
      </c>
      <c r="I91" s="2">
        <f>WeaponsExport[[#This Row],[Column1.Endurance]]</f>
        <v>0</v>
      </c>
      <c r="J91" s="2">
        <f>WeaponsExport[[#This Row],[Column1.Agility]]</f>
        <v>0</v>
      </c>
      <c r="K91" s="2">
        <f>WeaponsExport[[#This Row],[Column1.Luck]]</f>
        <v>0</v>
      </c>
      <c r="L91" s="2">
        <f>WeaponsExport[[#This Row],[Column1.Price]]</f>
        <v>30700</v>
      </c>
      <c r="M91" s="2">
        <f>WeaponsExport[[#This Row],[Column1.SellPrice]]</f>
        <v>7680</v>
      </c>
    </row>
    <row r="92" spans="1:13" x14ac:dyDescent="0.25">
      <c r="A92">
        <f>LOG(WeaponsExport[[#This Row],[Column1.EquipID]],2)</f>
        <v>3</v>
      </c>
      <c r="B92" s="2">
        <f>WeaponsExport[[#This Row],[Column1.ModelID]]</f>
        <v>35</v>
      </c>
      <c r="C92" s="2">
        <f>MOD(Table5[[#This Row],[ModelID]],10)</f>
        <v>5</v>
      </c>
      <c r="D92" t="str">
        <f>WeaponNames__2[[#This Row],[Value]]</f>
        <v>Tobi-botaru</v>
      </c>
      <c r="E92" s="2">
        <f>WeaponsExport[[#This Row],[Column1.Attack]]</f>
        <v>328</v>
      </c>
      <c r="F92" s="2">
        <f>WeaponsExport[[#This Row],[Column1.Accuracy]]</f>
        <v>92</v>
      </c>
      <c r="G92" s="2">
        <f>WeaponsExport[[#This Row],[Column1.Strength]]</f>
        <v>0</v>
      </c>
      <c r="H92" s="2">
        <f>WeaponsExport[[#This Row],[Column1.Magic]]</f>
        <v>0</v>
      </c>
      <c r="I92" s="2">
        <f>WeaponsExport[[#This Row],[Column1.Endurance]]</f>
        <v>0</v>
      </c>
      <c r="J92" s="2">
        <f>WeaponsExport[[#This Row],[Column1.Agility]]</f>
        <v>0</v>
      </c>
      <c r="K92" s="2">
        <f>WeaponsExport[[#This Row],[Column1.Luck]]</f>
        <v>0</v>
      </c>
      <c r="L92" s="2">
        <f>WeaponsExport[[#This Row],[Column1.Price]]</f>
        <v>48800</v>
      </c>
      <c r="M92" s="2">
        <f>WeaponsExport[[#This Row],[Column1.SellPrice]]</f>
        <v>12200</v>
      </c>
    </row>
    <row r="93" spans="1:13" x14ac:dyDescent="0.25">
      <c r="A93">
        <f>LOG(WeaponsExport[[#This Row],[Column1.EquipID]],2)</f>
        <v>3</v>
      </c>
      <c r="B93" s="2">
        <f>WeaponsExport[[#This Row],[Column1.ModelID]]</f>
        <v>31</v>
      </c>
      <c r="C93" s="2">
        <f>MOD(Table5[[#This Row],[ModelID]],10)</f>
        <v>1</v>
      </c>
      <c r="D93" t="str">
        <f>WeaponNames__2[[#This Row],[Value]]</f>
        <v>Elixir Sword</v>
      </c>
      <c r="E93" s="2">
        <f>WeaponsExport[[#This Row],[Column1.Attack]]</f>
        <v>303</v>
      </c>
      <c r="F93" s="2">
        <f>WeaponsExport[[#This Row],[Column1.Accuracy]]</f>
        <v>92</v>
      </c>
      <c r="G93" s="2">
        <f>WeaponsExport[[#This Row],[Column1.Strength]]</f>
        <v>0</v>
      </c>
      <c r="H93" s="2">
        <f>WeaponsExport[[#This Row],[Column1.Magic]]</f>
        <v>5</v>
      </c>
      <c r="I93" s="2">
        <f>WeaponsExport[[#This Row],[Column1.Endurance]]</f>
        <v>0</v>
      </c>
      <c r="J93" s="2">
        <f>WeaponsExport[[#This Row],[Column1.Agility]]</f>
        <v>0</v>
      </c>
      <c r="K93" s="2">
        <f>WeaponsExport[[#This Row],[Column1.Luck]]</f>
        <v>0</v>
      </c>
      <c r="L93" s="2">
        <f>WeaponsExport[[#This Row],[Column1.Price]]</f>
        <v>44000</v>
      </c>
      <c r="M93" s="2">
        <f>WeaponsExport[[#This Row],[Column1.SellPrice]]</f>
        <v>11000</v>
      </c>
    </row>
    <row r="94" spans="1:13" x14ac:dyDescent="0.25">
      <c r="A94">
        <f>LOG(WeaponsExport[[#This Row],[Column1.EquipID]],2)</f>
        <v>3</v>
      </c>
      <c r="B94" s="2">
        <f>WeaponsExport[[#This Row],[Column1.ModelID]]</f>
        <v>35</v>
      </c>
      <c r="C94" s="2">
        <f>MOD(Table5[[#This Row],[ModelID]],10)</f>
        <v>5</v>
      </c>
      <c r="D94" t="str">
        <f>WeaponNames__2[[#This Row],[Value]]</f>
        <v>Orochito</v>
      </c>
      <c r="E94" s="2">
        <f>WeaponsExport[[#This Row],[Column1.Attack]]</f>
        <v>180</v>
      </c>
      <c r="F94" s="2">
        <f>WeaponsExport[[#This Row],[Column1.Accuracy]]</f>
        <v>92</v>
      </c>
      <c r="G94" s="2">
        <f>WeaponsExport[[#This Row],[Column1.Strength]]</f>
        <v>0</v>
      </c>
      <c r="H94" s="2">
        <f>WeaponsExport[[#This Row],[Column1.Magic]]</f>
        <v>0</v>
      </c>
      <c r="I94" s="2">
        <f>WeaponsExport[[#This Row],[Column1.Endurance]]</f>
        <v>0</v>
      </c>
      <c r="J94" s="2">
        <f>WeaponsExport[[#This Row],[Column1.Agility]]</f>
        <v>0</v>
      </c>
      <c r="K94" s="2">
        <f>WeaponsExport[[#This Row],[Column1.Luck]]</f>
        <v>0</v>
      </c>
      <c r="L94" s="2">
        <f>WeaponsExport[[#This Row],[Column1.Price]]</f>
        <v>22700</v>
      </c>
      <c r="M94" s="2">
        <f>WeaponsExport[[#This Row],[Column1.SellPrice]]</f>
        <v>5680</v>
      </c>
    </row>
    <row r="95" spans="1:13" x14ac:dyDescent="0.25">
      <c r="A95">
        <f>LOG(WeaponsExport[[#This Row],[Column1.EquipID]],2)</f>
        <v>3</v>
      </c>
      <c r="B95" s="2">
        <f>WeaponsExport[[#This Row],[Column1.ModelID]]</f>
        <v>38</v>
      </c>
      <c r="C95" s="2">
        <f>MOD(Table5[[#This Row],[ModelID]],10)</f>
        <v>8</v>
      </c>
      <c r="D95" t="str">
        <f>WeaponNames__2[[#This Row],[Value]]</f>
        <v>Balmung</v>
      </c>
      <c r="E95" s="2">
        <f>WeaponsExport[[#This Row],[Column1.Attack]]</f>
        <v>395</v>
      </c>
      <c r="F95" s="2">
        <f>WeaponsExport[[#This Row],[Column1.Accuracy]]</f>
        <v>92</v>
      </c>
      <c r="G95" s="2">
        <f>WeaponsExport[[#This Row],[Column1.Strength]]</f>
        <v>0</v>
      </c>
      <c r="H95" s="2">
        <f>WeaponsExport[[#This Row],[Column1.Magic]]</f>
        <v>0</v>
      </c>
      <c r="I95" s="2">
        <f>WeaponsExport[[#This Row],[Column1.Endurance]]</f>
        <v>0</v>
      </c>
      <c r="J95" s="2">
        <f>WeaponsExport[[#This Row],[Column1.Agility]]</f>
        <v>7</v>
      </c>
      <c r="K95" s="2">
        <f>WeaponsExport[[#This Row],[Column1.Luck]]</f>
        <v>0</v>
      </c>
      <c r="L95" s="2">
        <f>WeaponsExport[[#This Row],[Column1.Price]]</f>
        <v>57300</v>
      </c>
      <c r="M95" s="2">
        <f>WeaponsExport[[#This Row],[Column1.SellPrice]]</f>
        <v>14330</v>
      </c>
    </row>
    <row r="96" spans="1:13" x14ac:dyDescent="0.25">
      <c r="A96">
        <f>LOG(WeaponsExport[[#This Row],[Column1.EquipID]],2)</f>
        <v>3</v>
      </c>
      <c r="B96" s="2">
        <f>WeaponsExport[[#This Row],[Column1.ModelID]]</f>
        <v>37</v>
      </c>
      <c r="C96" s="2">
        <f>MOD(Table5[[#This Row],[ModelID]],10)</f>
        <v>7</v>
      </c>
      <c r="D96" t="str">
        <f>WeaponNames__2[[#This Row],[Value]]</f>
        <v>Laevateinn</v>
      </c>
      <c r="E96" s="2">
        <f>WeaponsExport[[#This Row],[Column1.Attack]]</f>
        <v>300</v>
      </c>
      <c r="F96" s="2">
        <f>WeaponsExport[[#This Row],[Column1.Accuracy]]</f>
        <v>90</v>
      </c>
      <c r="G96" s="2">
        <f>WeaponsExport[[#This Row],[Column1.Strength]]</f>
        <v>0</v>
      </c>
      <c r="H96" s="2">
        <f>WeaponsExport[[#This Row],[Column1.Magic]]</f>
        <v>0</v>
      </c>
      <c r="I96" s="2">
        <f>WeaponsExport[[#This Row],[Column1.Endurance]]</f>
        <v>0</v>
      </c>
      <c r="J96" s="2">
        <f>WeaponsExport[[#This Row],[Column1.Agility]]</f>
        <v>0</v>
      </c>
      <c r="K96" s="2">
        <f>WeaponsExport[[#This Row],[Column1.Luck]]</f>
        <v>0</v>
      </c>
      <c r="L96" s="2">
        <f>WeaponsExport[[#This Row],[Column1.Price]]</f>
        <v>43100</v>
      </c>
      <c r="M96" s="2">
        <f>WeaponsExport[[#This Row],[Column1.SellPrice]]</f>
        <v>10780</v>
      </c>
    </row>
    <row r="97" spans="1:13" x14ac:dyDescent="0.25">
      <c r="A97">
        <f>LOG(WeaponsExport[[#This Row],[Column1.EquipID]],2)</f>
        <v>3</v>
      </c>
      <c r="B97" s="2">
        <f>WeaponsExport[[#This Row],[Column1.ModelID]]</f>
        <v>39</v>
      </c>
      <c r="C97" s="2">
        <f>MOD(Table5[[#This Row],[ModelID]],10)</f>
        <v>9</v>
      </c>
      <c r="D97" t="str">
        <f>WeaponNames__2[[#This Row],[Value]]</f>
        <v>Masakado's Katana</v>
      </c>
      <c r="E97" s="2">
        <f>WeaponsExport[[#This Row],[Column1.Attack]]</f>
        <v>440</v>
      </c>
      <c r="F97" s="2">
        <f>WeaponsExport[[#This Row],[Column1.Accuracy]]</f>
        <v>92</v>
      </c>
      <c r="G97" s="2">
        <f>WeaponsExport[[#This Row],[Column1.Strength]]</f>
        <v>5</v>
      </c>
      <c r="H97" s="2">
        <f>WeaponsExport[[#This Row],[Column1.Magic]]</f>
        <v>5</v>
      </c>
      <c r="I97" s="2">
        <f>WeaponsExport[[#This Row],[Column1.Endurance]]</f>
        <v>5</v>
      </c>
      <c r="J97" s="2">
        <f>WeaponsExport[[#This Row],[Column1.Agility]]</f>
        <v>5</v>
      </c>
      <c r="K97" s="2">
        <f>WeaponsExport[[#This Row],[Column1.Luck]]</f>
        <v>5</v>
      </c>
      <c r="L97" s="2">
        <f>WeaponsExport[[#This Row],[Column1.Price]]</f>
        <v>71000</v>
      </c>
      <c r="M97" s="2">
        <f>WeaponsExport[[#This Row],[Column1.SellPrice]]</f>
        <v>17750</v>
      </c>
    </row>
    <row r="98" spans="1:13" x14ac:dyDescent="0.25">
      <c r="A98">
        <f>LOG(WeaponsExport[[#This Row],[Column1.EquipID]],2)</f>
        <v>3</v>
      </c>
      <c r="B98" s="2">
        <f>WeaponsExport[[#This Row],[Column1.ModelID]]</f>
        <v>31</v>
      </c>
      <c r="C98" s="2">
        <f>MOD(Table5[[#This Row],[ModelID]],10)</f>
        <v>1</v>
      </c>
      <c r="D98" t="str">
        <f>WeaponNames__2[[#This Row],[Value]]</f>
        <v>Unused</v>
      </c>
      <c r="E98" s="2">
        <f>WeaponsExport[[#This Row],[Column1.Attack]]</f>
        <v>100</v>
      </c>
      <c r="F98" s="2">
        <f>WeaponsExport[[#This Row],[Column1.Accuracy]]</f>
        <v>92</v>
      </c>
      <c r="G98" s="2">
        <f>WeaponsExport[[#This Row],[Column1.Strength]]</f>
        <v>0</v>
      </c>
      <c r="H98" s="2">
        <f>WeaponsExport[[#This Row],[Column1.Magic]]</f>
        <v>0</v>
      </c>
      <c r="I98" s="2">
        <f>WeaponsExport[[#This Row],[Column1.Endurance]]</f>
        <v>0</v>
      </c>
      <c r="J98" s="2">
        <f>WeaponsExport[[#This Row],[Column1.Agility]]</f>
        <v>0</v>
      </c>
      <c r="K98" s="2">
        <f>WeaponsExport[[#This Row],[Column1.Luck]]</f>
        <v>0</v>
      </c>
      <c r="L98" s="2">
        <f>WeaponsExport[[#This Row],[Column1.Price]]</f>
        <v>400</v>
      </c>
      <c r="M98" s="2">
        <f>WeaponsExport[[#This Row],[Column1.SellPrice]]</f>
        <v>100</v>
      </c>
    </row>
    <row r="99" spans="1:13" x14ac:dyDescent="0.25">
      <c r="A99">
        <f>LOG(WeaponsExport[[#This Row],[Column1.EquipID]],2)</f>
        <v>3</v>
      </c>
      <c r="B99" s="2">
        <f>WeaponsExport[[#This Row],[Column1.ModelID]]</f>
        <v>32</v>
      </c>
      <c r="C99" s="2">
        <f>MOD(Table5[[#This Row],[ModelID]],10)</f>
        <v>2</v>
      </c>
      <c r="D99" t="str">
        <f>WeaponNames__2[[#This Row],[Value]]</f>
        <v>Claymore</v>
      </c>
      <c r="E99" s="2">
        <f>WeaponsExport[[#This Row],[Column1.Attack]]</f>
        <v>128</v>
      </c>
      <c r="F99" s="2">
        <f>WeaponsExport[[#This Row],[Column1.Accuracy]]</f>
        <v>90</v>
      </c>
      <c r="G99" s="2">
        <f>WeaponsExport[[#This Row],[Column1.Strength]]</f>
        <v>0</v>
      </c>
      <c r="H99" s="2">
        <f>WeaponsExport[[#This Row],[Column1.Magic]]</f>
        <v>0</v>
      </c>
      <c r="I99" s="2">
        <f>WeaponsExport[[#This Row],[Column1.Endurance]]</f>
        <v>0</v>
      </c>
      <c r="J99" s="2">
        <f>WeaponsExport[[#This Row],[Column1.Agility]]</f>
        <v>0</v>
      </c>
      <c r="K99" s="2">
        <f>WeaponsExport[[#This Row],[Column1.Luck]]</f>
        <v>0</v>
      </c>
      <c r="L99" s="2">
        <f>WeaponsExport[[#This Row],[Column1.Price]]</f>
        <v>13200</v>
      </c>
      <c r="M99" s="2">
        <f>WeaponsExport[[#This Row],[Column1.SellPrice]]</f>
        <v>3300</v>
      </c>
    </row>
    <row r="100" spans="1:13" x14ac:dyDescent="0.25">
      <c r="A100">
        <f>LOG(WeaponsExport[[#This Row],[Column1.EquipID]],2)</f>
        <v>3</v>
      </c>
      <c r="B100" s="2">
        <f>WeaponsExport[[#This Row],[Column1.ModelID]]</f>
        <v>32</v>
      </c>
      <c r="C100" s="2">
        <f>MOD(Table5[[#This Row],[ModelID]],10)</f>
        <v>2</v>
      </c>
      <c r="D100" t="str">
        <f>WeaponNames__2[[#This Row],[Value]]</f>
        <v>Unused</v>
      </c>
      <c r="E100" s="2">
        <f>WeaponsExport[[#This Row],[Column1.Attack]]</f>
        <v>100</v>
      </c>
      <c r="F100" s="2">
        <f>WeaponsExport[[#This Row],[Column1.Accuracy]]</f>
        <v>92</v>
      </c>
      <c r="G100" s="2">
        <f>WeaponsExport[[#This Row],[Column1.Strength]]</f>
        <v>0</v>
      </c>
      <c r="H100" s="2">
        <f>WeaponsExport[[#This Row],[Column1.Magic]]</f>
        <v>0</v>
      </c>
      <c r="I100" s="2">
        <f>WeaponsExport[[#This Row],[Column1.Endurance]]</f>
        <v>0</v>
      </c>
      <c r="J100" s="2">
        <f>WeaponsExport[[#This Row],[Column1.Agility]]</f>
        <v>0</v>
      </c>
      <c r="K100" s="2">
        <f>WeaponsExport[[#This Row],[Column1.Luck]]</f>
        <v>0</v>
      </c>
      <c r="L100" s="2">
        <f>WeaponsExport[[#This Row],[Column1.Price]]</f>
        <v>400</v>
      </c>
      <c r="M100" s="2">
        <f>WeaponsExport[[#This Row],[Column1.SellPrice]]</f>
        <v>100</v>
      </c>
    </row>
    <row r="101" spans="1:13" x14ac:dyDescent="0.25">
      <c r="A101">
        <f>LOG(WeaponsExport[[#This Row],[Column1.EquipID]],2)</f>
        <v>3</v>
      </c>
      <c r="B101" s="2">
        <f>WeaponsExport[[#This Row],[Column1.ModelID]]</f>
        <v>34</v>
      </c>
      <c r="C101" s="2">
        <f>MOD(Table5[[#This Row],[ModelID]],10)</f>
        <v>4</v>
      </c>
      <c r="D101" t="str">
        <f>WeaponNames__2[[#This Row],[Value]]</f>
        <v>Juzumaru</v>
      </c>
      <c r="E101" s="2">
        <f>WeaponsExport[[#This Row],[Column1.Attack]]</f>
        <v>107</v>
      </c>
      <c r="F101" s="2">
        <f>WeaponsExport[[#This Row],[Column1.Accuracy]]</f>
        <v>95</v>
      </c>
      <c r="G101" s="2">
        <f>WeaponsExport[[#This Row],[Column1.Strength]]</f>
        <v>0</v>
      </c>
      <c r="H101" s="2">
        <f>WeaponsExport[[#This Row],[Column1.Magic]]</f>
        <v>0</v>
      </c>
      <c r="I101" s="2">
        <f>WeaponsExport[[#This Row],[Column1.Endurance]]</f>
        <v>0</v>
      </c>
      <c r="J101" s="2">
        <f>WeaponsExport[[#This Row],[Column1.Agility]]</f>
        <v>0</v>
      </c>
      <c r="K101" s="2">
        <f>WeaponsExport[[#This Row],[Column1.Luck]]</f>
        <v>0</v>
      </c>
      <c r="L101" s="2">
        <f>WeaponsExport[[#This Row],[Column1.Price]]</f>
        <v>400</v>
      </c>
      <c r="M101" s="2">
        <f>WeaponsExport[[#This Row],[Column1.SellPrice]]</f>
        <v>100</v>
      </c>
    </row>
    <row r="102" spans="1:13" x14ac:dyDescent="0.25">
      <c r="A102">
        <f>LOG(WeaponsExport[[#This Row],[Column1.EquipID]],2)</f>
        <v>3</v>
      </c>
      <c r="B102" s="2">
        <f>WeaponsExport[[#This Row],[Column1.ModelID]]</f>
        <v>35</v>
      </c>
      <c r="C102" s="2">
        <f>MOD(Table5[[#This Row],[ModelID]],10)</f>
        <v>5</v>
      </c>
      <c r="D102" t="str">
        <f>WeaponNames__2[[#This Row],[Value]]</f>
        <v>Dojigiri Yasutsuna</v>
      </c>
      <c r="E102" s="2">
        <f>WeaponsExport[[#This Row],[Column1.Attack]]</f>
        <v>300</v>
      </c>
      <c r="F102" s="2">
        <f>WeaponsExport[[#This Row],[Column1.Accuracy]]</f>
        <v>92</v>
      </c>
      <c r="G102" s="2">
        <f>WeaponsExport[[#This Row],[Column1.Strength]]</f>
        <v>0</v>
      </c>
      <c r="H102" s="2">
        <f>WeaponsExport[[#This Row],[Column1.Magic]]</f>
        <v>0</v>
      </c>
      <c r="I102" s="2">
        <f>WeaponsExport[[#This Row],[Column1.Endurance]]</f>
        <v>0</v>
      </c>
      <c r="J102" s="2">
        <f>WeaponsExport[[#This Row],[Column1.Agility]]</f>
        <v>0</v>
      </c>
      <c r="K102" s="2">
        <f>WeaponsExport[[#This Row],[Column1.Luck]]</f>
        <v>0</v>
      </c>
      <c r="L102" s="2">
        <f>WeaponsExport[[#This Row],[Column1.Price]]</f>
        <v>400</v>
      </c>
      <c r="M102" s="2">
        <f>WeaponsExport[[#This Row],[Column1.SellPrice]]</f>
        <v>100</v>
      </c>
    </row>
    <row r="103" spans="1:13" x14ac:dyDescent="0.25">
      <c r="A103">
        <f>LOG(WeaponsExport[[#This Row],[Column1.EquipID]],2)</f>
        <v>3</v>
      </c>
      <c r="B103" s="2">
        <f>WeaponsExport[[#This Row],[Column1.ModelID]]</f>
        <v>33</v>
      </c>
      <c r="C103" s="2">
        <f>MOD(Table5[[#This Row],[ModelID]],10)</f>
        <v>3</v>
      </c>
      <c r="D103" t="str">
        <f>WeaponNames__2[[#This Row],[Value]]</f>
        <v>Berserker</v>
      </c>
      <c r="E103" s="2">
        <f>WeaponsExport[[#This Row],[Column1.Attack]]</f>
        <v>288</v>
      </c>
      <c r="F103" s="2">
        <f>WeaponsExport[[#This Row],[Column1.Accuracy]]</f>
        <v>92</v>
      </c>
      <c r="G103" s="2">
        <f>WeaponsExport[[#This Row],[Column1.Strength]]</f>
        <v>0</v>
      </c>
      <c r="H103" s="2">
        <f>WeaponsExport[[#This Row],[Column1.Magic]]</f>
        <v>0</v>
      </c>
      <c r="I103" s="2">
        <f>WeaponsExport[[#This Row],[Column1.Endurance]]</f>
        <v>0</v>
      </c>
      <c r="J103" s="2">
        <f>WeaponsExport[[#This Row],[Column1.Agility]]</f>
        <v>0</v>
      </c>
      <c r="K103" s="2">
        <f>WeaponsExport[[#This Row],[Column1.Luck]]</f>
        <v>0</v>
      </c>
      <c r="L103" s="2">
        <f>WeaponsExport[[#This Row],[Column1.Price]]</f>
        <v>42300</v>
      </c>
      <c r="M103" s="2">
        <f>WeaponsExport[[#This Row],[Column1.SellPrice]]</f>
        <v>10580</v>
      </c>
    </row>
    <row r="104" spans="1:13" x14ac:dyDescent="0.25">
      <c r="A104">
        <f>LOG(WeaponsExport[[#This Row],[Column1.EquipID]],2)</f>
        <v>3</v>
      </c>
      <c r="B104" s="2">
        <f>WeaponsExport[[#This Row],[Column1.ModelID]]</f>
        <v>33</v>
      </c>
      <c r="C104" s="2">
        <f>MOD(Table5[[#This Row],[ModelID]],10)</f>
        <v>3</v>
      </c>
      <c r="D104" t="str">
        <f>WeaponNames__2[[#This Row],[Value]]</f>
        <v>Crimson Greatsword</v>
      </c>
      <c r="E104" s="2">
        <f>WeaponsExport[[#This Row],[Column1.Attack]]</f>
        <v>277</v>
      </c>
      <c r="F104" s="2">
        <f>WeaponsExport[[#This Row],[Column1.Accuracy]]</f>
        <v>92</v>
      </c>
      <c r="G104" s="2">
        <f>WeaponsExport[[#This Row],[Column1.Strength]]</f>
        <v>3</v>
      </c>
      <c r="H104" s="2">
        <f>WeaponsExport[[#This Row],[Column1.Magic]]</f>
        <v>0</v>
      </c>
      <c r="I104" s="2">
        <f>WeaponsExport[[#This Row],[Column1.Endurance]]</f>
        <v>0</v>
      </c>
      <c r="J104" s="2">
        <f>WeaponsExport[[#This Row],[Column1.Agility]]</f>
        <v>0</v>
      </c>
      <c r="K104" s="2">
        <f>WeaponsExport[[#This Row],[Column1.Luck]]</f>
        <v>0</v>
      </c>
      <c r="L104" s="2">
        <f>WeaponsExport[[#This Row],[Column1.Price]]</f>
        <v>37800</v>
      </c>
      <c r="M104" s="2">
        <f>WeaponsExport[[#This Row],[Column1.SellPrice]]</f>
        <v>9450</v>
      </c>
    </row>
    <row r="105" spans="1:13" x14ac:dyDescent="0.25">
      <c r="A105">
        <f>LOG(WeaponsExport[[#This Row],[Column1.EquipID]],2)</f>
        <v>3</v>
      </c>
      <c r="B105" s="2">
        <f>WeaponsExport[[#This Row],[Column1.ModelID]]</f>
        <v>31</v>
      </c>
      <c r="C105" s="2">
        <f>MOD(Table5[[#This Row],[ModelID]],10)</f>
        <v>1</v>
      </c>
      <c r="D105" t="str">
        <f>WeaponNames__2[[#This Row],[Value]]</f>
        <v>Blazing Greatsword</v>
      </c>
      <c r="E105" s="2">
        <f>WeaponsExport[[#This Row],[Column1.Attack]]</f>
        <v>90</v>
      </c>
      <c r="F105" s="2">
        <f>WeaponsExport[[#This Row],[Column1.Accuracy]]</f>
        <v>90</v>
      </c>
      <c r="G105" s="2">
        <f>WeaponsExport[[#This Row],[Column1.Strength]]</f>
        <v>0</v>
      </c>
      <c r="H105" s="2">
        <f>WeaponsExport[[#This Row],[Column1.Magic]]</f>
        <v>0</v>
      </c>
      <c r="I105" s="2">
        <f>WeaponsExport[[#This Row],[Column1.Endurance]]</f>
        <v>0</v>
      </c>
      <c r="J105" s="2">
        <f>WeaponsExport[[#This Row],[Column1.Agility]]</f>
        <v>0</v>
      </c>
      <c r="K105" s="2">
        <f>WeaponsExport[[#This Row],[Column1.Luck]]</f>
        <v>0</v>
      </c>
      <c r="L105" s="2">
        <f>WeaponsExport[[#This Row],[Column1.Price]]</f>
        <v>20500</v>
      </c>
      <c r="M105" s="2">
        <f>WeaponsExport[[#This Row],[Column1.SellPrice]]</f>
        <v>5130</v>
      </c>
    </row>
    <row r="106" spans="1:13" x14ac:dyDescent="0.25">
      <c r="A106">
        <f>LOG(WeaponsExport[[#This Row],[Column1.EquipID]],2)</f>
        <v>3</v>
      </c>
      <c r="B106" s="2">
        <f>WeaponsExport[[#This Row],[Column1.ModelID]]</f>
        <v>35</v>
      </c>
      <c r="C106" s="2">
        <f>MOD(Table5[[#This Row],[ModelID]],10)</f>
        <v>5</v>
      </c>
      <c r="D106" t="str">
        <f>WeaponNames__2[[#This Row],[Value]]</f>
        <v>Qingdi Blade</v>
      </c>
      <c r="E106" s="2">
        <f>WeaponsExport[[#This Row],[Column1.Attack]]</f>
        <v>270</v>
      </c>
      <c r="F106" s="2">
        <f>WeaponsExport[[#This Row],[Column1.Accuracy]]</f>
        <v>92</v>
      </c>
      <c r="G106" s="2">
        <f>WeaponsExport[[#This Row],[Column1.Strength]]</f>
        <v>0</v>
      </c>
      <c r="H106" s="2">
        <f>WeaponsExport[[#This Row],[Column1.Magic]]</f>
        <v>0</v>
      </c>
      <c r="I106" s="2">
        <f>WeaponsExport[[#This Row],[Column1.Endurance]]</f>
        <v>0</v>
      </c>
      <c r="J106" s="2">
        <f>WeaponsExport[[#This Row],[Column1.Agility]]</f>
        <v>0</v>
      </c>
      <c r="K106" s="2">
        <f>WeaponsExport[[#This Row],[Column1.Luck]]</f>
        <v>0</v>
      </c>
      <c r="L106" s="2">
        <f>WeaponsExport[[#This Row],[Column1.Price]]</f>
        <v>37200</v>
      </c>
      <c r="M106" s="2">
        <f>WeaponsExport[[#This Row],[Column1.SellPrice]]</f>
        <v>9300</v>
      </c>
    </row>
    <row r="107" spans="1:13" x14ac:dyDescent="0.25">
      <c r="A107">
        <f>LOG(WeaponsExport[[#This Row],[Column1.EquipID]],2)</f>
        <v>3</v>
      </c>
      <c r="B107" s="2">
        <f>WeaponsExport[[#This Row],[Column1.ModelID]]</f>
        <v>31</v>
      </c>
      <c r="C107" s="2">
        <f>MOD(Table5[[#This Row],[ModelID]],10)</f>
        <v>1</v>
      </c>
      <c r="D107" t="str">
        <f>WeaponNames__2[[#This Row],[Value]]</f>
        <v>Unused</v>
      </c>
      <c r="E107" s="2">
        <f>WeaponsExport[[#This Row],[Column1.Attack]]</f>
        <v>100</v>
      </c>
      <c r="F107" s="2">
        <f>WeaponsExport[[#This Row],[Column1.Accuracy]]</f>
        <v>92</v>
      </c>
      <c r="G107" s="2">
        <f>WeaponsExport[[#This Row],[Column1.Strength]]</f>
        <v>0</v>
      </c>
      <c r="H107" s="2">
        <f>WeaponsExport[[#This Row],[Column1.Magic]]</f>
        <v>0</v>
      </c>
      <c r="I107" s="2">
        <f>WeaponsExport[[#This Row],[Column1.Endurance]]</f>
        <v>0</v>
      </c>
      <c r="J107" s="2">
        <f>WeaponsExport[[#This Row],[Column1.Agility]]</f>
        <v>0</v>
      </c>
      <c r="K107" s="2">
        <f>WeaponsExport[[#This Row],[Column1.Luck]]</f>
        <v>0</v>
      </c>
      <c r="L107" s="2">
        <f>WeaponsExport[[#This Row],[Column1.Price]]</f>
        <v>400</v>
      </c>
      <c r="M107" s="2">
        <f>WeaponsExport[[#This Row],[Column1.SellPrice]]</f>
        <v>100</v>
      </c>
    </row>
    <row r="108" spans="1:13" x14ac:dyDescent="0.25">
      <c r="A108">
        <f>LOG(WeaponsExport[[#This Row],[Column1.EquipID]],2)</f>
        <v>4</v>
      </c>
      <c r="B108" s="2">
        <f>WeaponsExport[[#This Row],[Column1.ModelID]]</f>
        <v>42</v>
      </c>
      <c r="C108" s="2">
        <f>MOD(Table5[[#This Row],[ModelID]],10)</f>
        <v>2</v>
      </c>
      <c r="D108" t="str">
        <f>WeaponNames__2[[#This Row],[Value]]</f>
        <v>Brass Gloves</v>
      </c>
      <c r="E108" s="2">
        <f>WeaponsExport[[#This Row],[Column1.Attack]]</f>
        <v>51</v>
      </c>
      <c r="F108" s="2">
        <f>WeaponsExport[[#This Row],[Column1.Accuracy]]</f>
        <v>97</v>
      </c>
      <c r="G108" s="2">
        <f>WeaponsExport[[#This Row],[Column1.Strength]]</f>
        <v>0</v>
      </c>
      <c r="H108" s="2">
        <f>WeaponsExport[[#This Row],[Column1.Magic]]</f>
        <v>0</v>
      </c>
      <c r="I108" s="2">
        <f>WeaponsExport[[#This Row],[Column1.Endurance]]</f>
        <v>0</v>
      </c>
      <c r="J108" s="2">
        <f>WeaponsExport[[#This Row],[Column1.Agility]]</f>
        <v>0</v>
      </c>
      <c r="K108" s="2">
        <f>WeaponsExport[[#This Row],[Column1.Luck]]</f>
        <v>0</v>
      </c>
      <c r="L108" s="2">
        <f>WeaponsExport[[#This Row],[Column1.Price]]</f>
        <v>4000</v>
      </c>
      <c r="M108" s="2">
        <f>WeaponsExport[[#This Row],[Column1.SellPrice]]</f>
        <v>1000</v>
      </c>
    </row>
    <row r="109" spans="1:13" x14ac:dyDescent="0.25">
      <c r="A109">
        <f>LOG(WeaponsExport[[#This Row],[Column1.EquipID]],2)</f>
        <v>4</v>
      </c>
      <c r="B109" s="2">
        <f>WeaponsExport[[#This Row],[Column1.ModelID]]</f>
        <v>44</v>
      </c>
      <c r="C109" s="2">
        <f>MOD(Table5[[#This Row],[ModelID]],10)</f>
        <v>4</v>
      </c>
      <c r="D109" t="str">
        <f>WeaponNames__2[[#This Row],[Value]]</f>
        <v>Bladefist</v>
      </c>
      <c r="E109" s="2">
        <f>WeaponsExport[[#This Row],[Column1.Attack]]</f>
        <v>83</v>
      </c>
      <c r="F109" s="2">
        <f>WeaponsExport[[#This Row],[Column1.Accuracy]]</f>
        <v>97</v>
      </c>
      <c r="G109" s="2">
        <f>WeaponsExport[[#This Row],[Column1.Strength]]</f>
        <v>0</v>
      </c>
      <c r="H109" s="2">
        <f>WeaponsExport[[#This Row],[Column1.Magic]]</f>
        <v>0</v>
      </c>
      <c r="I109" s="2">
        <f>WeaponsExport[[#This Row],[Column1.Endurance]]</f>
        <v>0</v>
      </c>
      <c r="J109" s="2">
        <f>WeaponsExport[[#This Row],[Column1.Agility]]</f>
        <v>0</v>
      </c>
      <c r="K109" s="2">
        <f>WeaponsExport[[#This Row],[Column1.Luck]]</f>
        <v>0</v>
      </c>
      <c r="L109" s="2">
        <f>WeaponsExport[[#This Row],[Column1.Price]]</f>
        <v>7200</v>
      </c>
      <c r="M109" s="2">
        <f>WeaponsExport[[#This Row],[Column1.SellPrice]]</f>
        <v>1800</v>
      </c>
    </row>
    <row r="110" spans="1:13" x14ac:dyDescent="0.25">
      <c r="A110">
        <f>LOG(WeaponsExport[[#This Row],[Column1.EquipID]],2)</f>
        <v>4</v>
      </c>
      <c r="B110" s="2">
        <f>WeaponsExport[[#This Row],[Column1.ModelID]]</f>
        <v>42</v>
      </c>
      <c r="C110" s="2">
        <f>MOD(Table5[[#This Row],[ModelID]],10)</f>
        <v>2</v>
      </c>
      <c r="D110" t="str">
        <f>WeaponNames__2[[#This Row],[Value]]</f>
        <v>Sonic Fist</v>
      </c>
      <c r="E110" s="2">
        <f>WeaponsExport[[#This Row],[Column1.Attack]]</f>
        <v>67</v>
      </c>
      <c r="F110" s="2">
        <f>WeaponsExport[[#This Row],[Column1.Accuracy]]</f>
        <v>97</v>
      </c>
      <c r="G110" s="2">
        <f>WeaponsExport[[#This Row],[Column1.Strength]]</f>
        <v>0</v>
      </c>
      <c r="H110" s="2">
        <f>WeaponsExport[[#This Row],[Column1.Magic]]</f>
        <v>0</v>
      </c>
      <c r="I110" s="2">
        <f>WeaponsExport[[#This Row],[Column1.Endurance]]</f>
        <v>0</v>
      </c>
      <c r="J110" s="2">
        <f>WeaponsExport[[#This Row],[Column1.Agility]]</f>
        <v>0</v>
      </c>
      <c r="K110" s="2">
        <f>WeaponsExport[[#This Row],[Column1.Luck]]</f>
        <v>0</v>
      </c>
      <c r="L110" s="2">
        <f>WeaponsExport[[#This Row],[Column1.Price]]</f>
        <v>5850</v>
      </c>
      <c r="M110" s="2">
        <f>WeaponsExport[[#This Row],[Column1.SellPrice]]</f>
        <v>1460</v>
      </c>
    </row>
    <row r="111" spans="1:13" x14ac:dyDescent="0.25">
      <c r="A111">
        <f>LOG(WeaponsExport[[#This Row],[Column1.EquipID]],2)</f>
        <v>4</v>
      </c>
      <c r="B111" s="2">
        <f>WeaponsExport[[#This Row],[Column1.ModelID]]</f>
        <v>42</v>
      </c>
      <c r="C111" s="2">
        <f>MOD(Table5[[#This Row],[ModelID]],10)</f>
        <v>2</v>
      </c>
      <c r="D111" t="str">
        <f>WeaponNames__2[[#This Row],[Value]]</f>
        <v>Kaiser Knuckles</v>
      </c>
      <c r="E111" s="2">
        <f>WeaponsExport[[#This Row],[Column1.Attack]]</f>
        <v>200</v>
      </c>
      <c r="F111" s="2">
        <f>WeaponsExport[[#This Row],[Column1.Accuracy]]</f>
        <v>97</v>
      </c>
      <c r="G111" s="2">
        <f>WeaponsExport[[#This Row],[Column1.Strength]]</f>
        <v>0</v>
      </c>
      <c r="H111" s="2">
        <f>WeaponsExport[[#This Row],[Column1.Magic]]</f>
        <v>0</v>
      </c>
      <c r="I111" s="2">
        <f>WeaponsExport[[#This Row],[Column1.Endurance]]</f>
        <v>0</v>
      </c>
      <c r="J111" s="2">
        <f>WeaponsExport[[#This Row],[Column1.Agility]]</f>
        <v>0</v>
      </c>
      <c r="K111" s="2">
        <f>WeaponsExport[[#This Row],[Column1.Luck]]</f>
        <v>0</v>
      </c>
      <c r="L111" s="2">
        <f>WeaponsExport[[#This Row],[Column1.Price]]</f>
        <v>24600</v>
      </c>
      <c r="M111" s="2">
        <f>WeaponsExport[[#This Row],[Column1.SellPrice]]</f>
        <v>6150</v>
      </c>
    </row>
    <row r="112" spans="1:13" x14ac:dyDescent="0.25">
      <c r="A112">
        <f>LOG(WeaponsExport[[#This Row],[Column1.EquipID]],2)</f>
        <v>4</v>
      </c>
      <c r="B112" s="2">
        <f>WeaponsExport[[#This Row],[Column1.ModelID]]</f>
        <v>44</v>
      </c>
      <c r="C112" s="2">
        <f>MOD(Table5[[#This Row],[ModelID]],10)</f>
        <v>4</v>
      </c>
      <c r="D112" t="str">
        <f>WeaponNames__2[[#This Row],[Value]]</f>
        <v>Beast Fangs</v>
      </c>
      <c r="E112" s="2">
        <f>WeaponsExport[[#This Row],[Column1.Attack]]</f>
        <v>94</v>
      </c>
      <c r="F112" s="2">
        <f>WeaponsExport[[#This Row],[Column1.Accuracy]]</f>
        <v>97</v>
      </c>
      <c r="G112" s="2">
        <f>WeaponsExport[[#This Row],[Column1.Strength]]</f>
        <v>0</v>
      </c>
      <c r="H112" s="2">
        <f>WeaponsExport[[#This Row],[Column1.Magic]]</f>
        <v>0</v>
      </c>
      <c r="I112" s="2">
        <f>WeaponsExport[[#This Row],[Column1.Endurance]]</f>
        <v>0</v>
      </c>
      <c r="J112" s="2">
        <f>WeaponsExport[[#This Row],[Column1.Agility]]</f>
        <v>0</v>
      </c>
      <c r="K112" s="2">
        <f>WeaponsExport[[#This Row],[Column1.Luck]]</f>
        <v>0</v>
      </c>
      <c r="L112" s="2">
        <f>WeaponsExport[[#This Row],[Column1.Price]]</f>
        <v>8300</v>
      </c>
      <c r="M112" s="2">
        <f>WeaponsExport[[#This Row],[Column1.SellPrice]]</f>
        <v>2080</v>
      </c>
    </row>
    <row r="113" spans="1:13" x14ac:dyDescent="0.25">
      <c r="A113">
        <f>LOG(WeaponsExport[[#This Row],[Column1.EquipID]],2)</f>
        <v>4</v>
      </c>
      <c r="B113" s="2">
        <f>WeaponsExport[[#This Row],[Column1.ModelID]]</f>
        <v>42</v>
      </c>
      <c r="C113" s="2">
        <f>MOD(Table5[[#This Row],[ModelID]],10)</f>
        <v>2</v>
      </c>
      <c r="D113" t="str">
        <f>WeaponNames__2[[#This Row],[Value]]</f>
        <v>Champion Gloves</v>
      </c>
      <c r="E113" s="2">
        <f>WeaponsExport[[#This Row],[Column1.Attack]]</f>
        <v>172</v>
      </c>
      <c r="F113" s="2">
        <f>WeaponsExport[[#This Row],[Column1.Accuracy]]</f>
        <v>97</v>
      </c>
      <c r="G113" s="2">
        <f>WeaponsExport[[#This Row],[Column1.Strength]]</f>
        <v>0</v>
      </c>
      <c r="H113" s="2">
        <f>WeaponsExport[[#This Row],[Column1.Magic]]</f>
        <v>0</v>
      </c>
      <c r="I113" s="2">
        <f>WeaponsExport[[#This Row],[Column1.Endurance]]</f>
        <v>0</v>
      </c>
      <c r="J113" s="2">
        <f>WeaponsExport[[#This Row],[Column1.Agility]]</f>
        <v>0</v>
      </c>
      <c r="K113" s="2">
        <f>WeaponsExport[[#This Row],[Column1.Luck]]</f>
        <v>0</v>
      </c>
      <c r="L113" s="2">
        <f>WeaponsExport[[#This Row],[Column1.Price]]</f>
        <v>20000</v>
      </c>
      <c r="M113" s="2">
        <f>WeaponsExport[[#This Row],[Column1.SellPrice]]</f>
        <v>5000</v>
      </c>
    </row>
    <row r="114" spans="1:13" x14ac:dyDescent="0.25">
      <c r="A114">
        <f>LOG(WeaponsExport[[#This Row],[Column1.EquipID]],2)</f>
        <v>4</v>
      </c>
      <c r="B114" s="2">
        <f>WeaponsExport[[#This Row],[Column1.ModelID]]</f>
        <v>46</v>
      </c>
      <c r="C114" s="2">
        <f>MOD(Table5[[#This Row],[ModelID]],10)</f>
        <v>6</v>
      </c>
      <c r="D114" t="str">
        <f>WeaponNames__2[[#This Row],[Value]]</f>
        <v>Jack's Gloves</v>
      </c>
      <c r="E114" s="2">
        <f>WeaponsExport[[#This Row],[Column1.Attack]]</f>
        <v>145</v>
      </c>
      <c r="F114" s="2">
        <f>WeaponsExport[[#This Row],[Column1.Accuracy]]</f>
        <v>85</v>
      </c>
      <c r="G114" s="2">
        <f>WeaponsExport[[#This Row],[Column1.Strength]]</f>
        <v>0</v>
      </c>
      <c r="H114" s="2">
        <f>WeaponsExport[[#This Row],[Column1.Magic]]</f>
        <v>0</v>
      </c>
      <c r="I114" s="2">
        <f>WeaponsExport[[#This Row],[Column1.Endurance]]</f>
        <v>0</v>
      </c>
      <c r="J114" s="2">
        <f>WeaponsExport[[#This Row],[Column1.Agility]]</f>
        <v>0</v>
      </c>
      <c r="K114" s="2">
        <f>WeaponsExport[[#This Row],[Column1.Luck]]</f>
        <v>0</v>
      </c>
      <c r="L114" s="2">
        <f>WeaponsExport[[#This Row],[Column1.Price]]</f>
        <v>3200</v>
      </c>
      <c r="M114" s="2">
        <f>WeaponsExport[[#This Row],[Column1.SellPrice]]</f>
        <v>800</v>
      </c>
    </row>
    <row r="115" spans="1:13" x14ac:dyDescent="0.25">
      <c r="A115">
        <f>LOG(WeaponsExport[[#This Row],[Column1.EquipID]],2)</f>
        <v>4</v>
      </c>
      <c r="B115" s="2">
        <f>WeaponsExport[[#This Row],[Column1.ModelID]]</f>
        <v>41</v>
      </c>
      <c r="C115" s="2">
        <f>MOD(Table5[[#This Row],[ModelID]],10)</f>
        <v>1</v>
      </c>
      <c r="D115" t="str">
        <f>WeaponNames__2[[#This Row],[Value]]</f>
        <v>Meteor Knuckles</v>
      </c>
      <c r="E115" s="2">
        <f>WeaponsExport[[#This Row],[Column1.Attack]]</f>
        <v>132</v>
      </c>
      <c r="F115" s="2">
        <f>WeaponsExport[[#This Row],[Column1.Accuracy]]</f>
        <v>97</v>
      </c>
      <c r="G115" s="2">
        <f>WeaponsExport[[#This Row],[Column1.Strength]]</f>
        <v>0</v>
      </c>
      <c r="H115" s="2">
        <f>WeaponsExport[[#This Row],[Column1.Magic]]</f>
        <v>0</v>
      </c>
      <c r="I115" s="2">
        <f>WeaponsExport[[#This Row],[Column1.Endurance]]</f>
        <v>0</v>
      </c>
      <c r="J115" s="2">
        <f>WeaponsExport[[#This Row],[Column1.Agility]]</f>
        <v>0</v>
      </c>
      <c r="K115" s="2">
        <f>WeaponsExport[[#This Row],[Column1.Luck]]</f>
        <v>0</v>
      </c>
      <c r="L115" s="2">
        <f>WeaponsExport[[#This Row],[Column1.Price]]</f>
        <v>12500</v>
      </c>
      <c r="M115" s="2">
        <f>WeaponsExport[[#This Row],[Column1.SellPrice]]</f>
        <v>3130</v>
      </c>
    </row>
    <row r="116" spans="1:13" x14ac:dyDescent="0.25">
      <c r="A116">
        <f>LOG(WeaponsExport[[#This Row],[Column1.EquipID]],2)</f>
        <v>4</v>
      </c>
      <c r="B116" s="2">
        <f>WeaponsExport[[#This Row],[Column1.ModelID]]</f>
        <v>42</v>
      </c>
      <c r="C116" s="2">
        <f>MOD(Table5[[#This Row],[ModelID]],10)</f>
        <v>2</v>
      </c>
      <c r="D116" t="str">
        <f>WeaponNames__2[[#This Row],[Value]]</f>
        <v>Gusto Gloves</v>
      </c>
      <c r="E116" s="2">
        <f>WeaponsExport[[#This Row],[Column1.Attack]]</f>
        <v>118</v>
      </c>
      <c r="F116" s="2">
        <f>WeaponsExport[[#This Row],[Column1.Accuracy]]</f>
        <v>97</v>
      </c>
      <c r="G116" s="2">
        <f>WeaponsExport[[#This Row],[Column1.Strength]]</f>
        <v>0</v>
      </c>
      <c r="H116" s="2">
        <f>WeaponsExport[[#This Row],[Column1.Magic]]</f>
        <v>0</v>
      </c>
      <c r="I116" s="2">
        <f>WeaponsExport[[#This Row],[Column1.Endurance]]</f>
        <v>0</v>
      </c>
      <c r="J116" s="2">
        <f>WeaponsExport[[#This Row],[Column1.Agility]]</f>
        <v>0</v>
      </c>
      <c r="K116" s="2">
        <f>WeaponsExport[[#This Row],[Column1.Luck]]</f>
        <v>0</v>
      </c>
      <c r="L116" s="2">
        <f>WeaponsExport[[#This Row],[Column1.Price]]</f>
        <v>10250</v>
      </c>
      <c r="M116" s="2">
        <f>WeaponsExport[[#This Row],[Column1.SellPrice]]</f>
        <v>2560</v>
      </c>
    </row>
    <row r="117" spans="1:13" x14ac:dyDescent="0.25">
      <c r="A117">
        <f>LOG(WeaponsExport[[#This Row],[Column1.EquipID]],2)</f>
        <v>4</v>
      </c>
      <c r="B117" s="2">
        <f>WeaponsExport[[#This Row],[Column1.ModelID]]</f>
        <v>41</v>
      </c>
      <c r="C117" s="2">
        <f>MOD(Table5[[#This Row],[ModelID]],10)</f>
        <v>1</v>
      </c>
      <c r="D117" t="str">
        <f>WeaponNames__2[[#This Row],[Value]]</f>
        <v>Fists of Fury</v>
      </c>
      <c r="E117" s="2">
        <f>WeaponsExport[[#This Row],[Column1.Attack]]</f>
        <v>125</v>
      </c>
      <c r="F117" s="2">
        <f>WeaponsExport[[#This Row],[Column1.Accuracy]]</f>
        <v>93</v>
      </c>
      <c r="G117" s="2">
        <f>WeaponsExport[[#This Row],[Column1.Strength]]</f>
        <v>0</v>
      </c>
      <c r="H117" s="2">
        <f>WeaponsExport[[#This Row],[Column1.Magic]]</f>
        <v>0</v>
      </c>
      <c r="I117" s="2">
        <f>WeaponsExport[[#This Row],[Column1.Endurance]]</f>
        <v>0</v>
      </c>
      <c r="J117" s="2">
        <f>WeaponsExport[[#This Row],[Column1.Agility]]</f>
        <v>0</v>
      </c>
      <c r="K117" s="2">
        <f>WeaponsExport[[#This Row],[Column1.Luck]]</f>
        <v>0</v>
      </c>
      <c r="L117" s="2">
        <f>WeaponsExport[[#This Row],[Column1.Price]]</f>
        <v>11000</v>
      </c>
      <c r="M117" s="2">
        <f>WeaponsExport[[#This Row],[Column1.SellPrice]]</f>
        <v>2750</v>
      </c>
    </row>
    <row r="118" spans="1:13" x14ac:dyDescent="0.25">
      <c r="A118">
        <f>LOG(WeaponsExport[[#This Row],[Column1.EquipID]],2)</f>
        <v>4</v>
      </c>
      <c r="B118" s="2">
        <f>WeaponsExport[[#This Row],[Column1.ModelID]]</f>
        <v>45</v>
      </c>
      <c r="C118" s="2">
        <f>MOD(Table5[[#This Row],[ModelID]],10)</f>
        <v>5</v>
      </c>
      <c r="D118" t="str">
        <f>WeaponNames__2[[#This Row],[Value]]</f>
        <v>Wicked Cestus</v>
      </c>
      <c r="E118" s="2">
        <f>WeaponsExport[[#This Row],[Column1.Attack]]</f>
        <v>160</v>
      </c>
      <c r="F118" s="2">
        <f>WeaponsExport[[#This Row],[Column1.Accuracy]]</f>
        <v>97</v>
      </c>
      <c r="G118" s="2">
        <f>WeaponsExport[[#This Row],[Column1.Strength]]</f>
        <v>0</v>
      </c>
      <c r="H118" s="2">
        <f>WeaponsExport[[#This Row],[Column1.Magic]]</f>
        <v>0</v>
      </c>
      <c r="I118" s="2">
        <f>WeaponsExport[[#This Row],[Column1.Endurance]]</f>
        <v>0</v>
      </c>
      <c r="J118" s="2">
        <f>WeaponsExport[[#This Row],[Column1.Agility]]</f>
        <v>0</v>
      </c>
      <c r="K118" s="2">
        <f>WeaponsExport[[#This Row],[Column1.Luck]]</f>
        <v>0</v>
      </c>
      <c r="L118" s="2">
        <f>WeaponsExport[[#This Row],[Column1.Price]]</f>
        <v>17400</v>
      </c>
      <c r="M118" s="2">
        <f>WeaponsExport[[#This Row],[Column1.SellPrice]]</f>
        <v>4350</v>
      </c>
    </row>
    <row r="119" spans="1:13" x14ac:dyDescent="0.25">
      <c r="A119">
        <f>LOG(WeaponsExport[[#This Row],[Column1.EquipID]],2)</f>
        <v>4</v>
      </c>
      <c r="B119" s="2">
        <f>WeaponsExport[[#This Row],[Column1.ModelID]]</f>
        <v>41</v>
      </c>
      <c r="C119" s="2">
        <f>MOD(Table5[[#This Row],[ModelID]],10)</f>
        <v>1</v>
      </c>
      <c r="D119" t="str">
        <f>WeaponNames__2[[#This Row],[Value]]</f>
        <v>Blood Baghnakh</v>
      </c>
      <c r="E119" s="2">
        <f>WeaponsExport[[#This Row],[Column1.Attack]]</f>
        <v>144</v>
      </c>
      <c r="F119" s="2">
        <f>WeaponsExport[[#This Row],[Column1.Accuracy]]</f>
        <v>97</v>
      </c>
      <c r="G119" s="2">
        <f>WeaponsExport[[#This Row],[Column1.Strength]]</f>
        <v>0</v>
      </c>
      <c r="H119" s="2">
        <f>WeaponsExport[[#This Row],[Column1.Magic]]</f>
        <v>3</v>
      </c>
      <c r="I119" s="2">
        <f>WeaponsExport[[#This Row],[Column1.Endurance]]</f>
        <v>0</v>
      </c>
      <c r="J119" s="2">
        <f>WeaponsExport[[#This Row],[Column1.Agility]]</f>
        <v>0</v>
      </c>
      <c r="K119" s="2">
        <f>WeaponsExport[[#This Row],[Column1.Luck]]</f>
        <v>0</v>
      </c>
      <c r="L119" s="2">
        <f>WeaponsExport[[#This Row],[Column1.Price]]</f>
        <v>14600</v>
      </c>
      <c r="M119" s="2">
        <f>WeaponsExport[[#This Row],[Column1.SellPrice]]</f>
        <v>3650</v>
      </c>
    </row>
    <row r="120" spans="1:13" x14ac:dyDescent="0.25">
      <c r="A120">
        <f>LOG(WeaponsExport[[#This Row],[Column1.EquipID]],2)</f>
        <v>4</v>
      </c>
      <c r="B120" s="2">
        <f>WeaponsExport[[#This Row],[Column1.ModelID]]</f>
        <v>41</v>
      </c>
      <c r="C120" s="2">
        <f>MOD(Table5[[#This Row],[ModelID]],10)</f>
        <v>1</v>
      </c>
      <c r="D120" t="str">
        <f>WeaponNames__2[[#This Row],[Value]]</f>
        <v>Titanic Knuckles</v>
      </c>
      <c r="E120" s="2">
        <f>WeaponsExport[[#This Row],[Column1.Attack]]</f>
        <v>184</v>
      </c>
      <c r="F120" s="2">
        <f>WeaponsExport[[#This Row],[Column1.Accuracy]]</f>
        <v>97</v>
      </c>
      <c r="G120" s="2">
        <f>WeaponsExport[[#This Row],[Column1.Strength]]</f>
        <v>0</v>
      </c>
      <c r="H120" s="2">
        <f>WeaponsExport[[#This Row],[Column1.Magic]]</f>
        <v>0</v>
      </c>
      <c r="I120" s="2">
        <f>WeaponsExport[[#This Row],[Column1.Endurance]]</f>
        <v>0</v>
      </c>
      <c r="J120" s="2">
        <f>WeaponsExport[[#This Row],[Column1.Agility]]</f>
        <v>0</v>
      </c>
      <c r="K120" s="2">
        <f>WeaponsExport[[#This Row],[Column1.Luck]]</f>
        <v>0</v>
      </c>
      <c r="L120" s="2">
        <f>WeaponsExport[[#This Row],[Column1.Price]]</f>
        <v>21450</v>
      </c>
      <c r="M120" s="2">
        <f>WeaponsExport[[#This Row],[Column1.SellPrice]]</f>
        <v>5360</v>
      </c>
    </row>
    <row r="121" spans="1:13" x14ac:dyDescent="0.25">
      <c r="A121">
        <f>LOG(WeaponsExport[[#This Row],[Column1.EquipID]],2)</f>
        <v>4</v>
      </c>
      <c r="B121" s="2">
        <f>WeaponsExport[[#This Row],[Column1.ModelID]]</f>
        <v>43</v>
      </c>
      <c r="C121" s="2">
        <f>MOD(Table5[[#This Row],[ModelID]],10)</f>
        <v>3</v>
      </c>
      <c r="D121" t="str">
        <f>WeaponNames__2[[#This Row],[Value]]</f>
        <v>Pugilist's Fists</v>
      </c>
      <c r="E121" s="2">
        <f>WeaponsExport[[#This Row],[Column1.Attack]]</f>
        <v>168</v>
      </c>
      <c r="F121" s="2">
        <f>WeaponsExport[[#This Row],[Column1.Accuracy]]</f>
        <v>97</v>
      </c>
      <c r="G121" s="2">
        <f>WeaponsExport[[#This Row],[Column1.Strength]]</f>
        <v>0</v>
      </c>
      <c r="H121" s="2">
        <f>WeaponsExport[[#This Row],[Column1.Magic]]</f>
        <v>0</v>
      </c>
      <c r="I121" s="2">
        <f>WeaponsExport[[#This Row],[Column1.Endurance]]</f>
        <v>0</v>
      </c>
      <c r="J121" s="2">
        <f>WeaponsExport[[#This Row],[Column1.Agility]]</f>
        <v>0</v>
      </c>
      <c r="K121" s="2">
        <f>WeaponsExport[[#This Row],[Column1.Luck]]</f>
        <v>0</v>
      </c>
      <c r="L121" s="2">
        <f>WeaponsExport[[#This Row],[Column1.Price]]</f>
        <v>18000</v>
      </c>
      <c r="M121" s="2">
        <f>WeaponsExport[[#This Row],[Column1.SellPrice]]</f>
        <v>4500</v>
      </c>
    </row>
    <row r="122" spans="1:13" x14ac:dyDescent="0.25">
      <c r="A122">
        <f>LOG(WeaponsExport[[#This Row],[Column1.EquipID]],2)</f>
        <v>4</v>
      </c>
      <c r="B122" s="2">
        <f>WeaponsExport[[#This Row],[Column1.ModelID]]</f>
        <v>41</v>
      </c>
      <c r="C122" s="2">
        <f>MOD(Table5[[#This Row],[ModelID]],10)</f>
        <v>1</v>
      </c>
      <c r="D122" t="str">
        <f>WeaponNames__2[[#This Row],[Value]]</f>
        <v>Crusher Fist</v>
      </c>
      <c r="E122" s="2">
        <f>WeaponsExport[[#This Row],[Column1.Attack]]</f>
        <v>221</v>
      </c>
      <c r="F122" s="2">
        <f>WeaponsExport[[#This Row],[Column1.Accuracy]]</f>
        <v>97</v>
      </c>
      <c r="G122" s="2">
        <f>WeaponsExport[[#This Row],[Column1.Strength]]</f>
        <v>0</v>
      </c>
      <c r="H122" s="2">
        <f>WeaponsExport[[#This Row],[Column1.Magic]]</f>
        <v>0</v>
      </c>
      <c r="I122" s="2">
        <f>WeaponsExport[[#This Row],[Column1.Endurance]]</f>
        <v>0</v>
      </c>
      <c r="J122" s="2">
        <f>WeaponsExport[[#This Row],[Column1.Agility]]</f>
        <v>0</v>
      </c>
      <c r="K122" s="2">
        <f>WeaponsExport[[#This Row],[Column1.Luck]]</f>
        <v>0</v>
      </c>
      <c r="L122" s="2">
        <f>WeaponsExport[[#This Row],[Column1.Price]]</f>
        <v>26500</v>
      </c>
      <c r="M122" s="2">
        <f>WeaponsExport[[#This Row],[Column1.SellPrice]]</f>
        <v>6630</v>
      </c>
    </row>
    <row r="123" spans="1:13" x14ac:dyDescent="0.25">
      <c r="A123">
        <f>LOG(WeaponsExport[[#This Row],[Column1.EquipID]],2)</f>
        <v>4</v>
      </c>
      <c r="B123" s="2">
        <f>WeaponsExport[[#This Row],[Column1.ModelID]]</f>
        <v>41</v>
      </c>
      <c r="C123" s="2">
        <f>MOD(Table5[[#This Row],[ModelID]],10)</f>
        <v>1</v>
      </c>
      <c r="D123" t="str">
        <f>WeaponNames__2[[#This Row],[Value]]</f>
        <v>Wings of Vanth</v>
      </c>
      <c r="E123" s="2">
        <f>WeaponsExport[[#This Row],[Column1.Attack]]</f>
        <v>195</v>
      </c>
      <c r="F123" s="2">
        <f>WeaponsExport[[#This Row],[Column1.Accuracy]]</f>
        <v>97</v>
      </c>
      <c r="G123" s="2">
        <f>WeaponsExport[[#This Row],[Column1.Strength]]</f>
        <v>0</v>
      </c>
      <c r="H123" s="2">
        <f>WeaponsExport[[#This Row],[Column1.Magic]]</f>
        <v>0</v>
      </c>
      <c r="I123" s="2">
        <f>WeaponsExport[[#This Row],[Column1.Endurance]]</f>
        <v>0</v>
      </c>
      <c r="J123" s="2">
        <f>WeaponsExport[[#This Row],[Column1.Agility]]</f>
        <v>0</v>
      </c>
      <c r="K123" s="2">
        <f>WeaponsExport[[#This Row],[Column1.Luck]]</f>
        <v>3</v>
      </c>
      <c r="L123" s="2">
        <f>WeaponsExport[[#This Row],[Column1.Price]]</f>
        <v>23200</v>
      </c>
      <c r="M123" s="2">
        <f>WeaponsExport[[#This Row],[Column1.SellPrice]]</f>
        <v>5800</v>
      </c>
    </row>
    <row r="124" spans="1:13" x14ac:dyDescent="0.25">
      <c r="A124">
        <f>LOG(WeaponsExport[[#This Row],[Column1.EquipID]],2)</f>
        <v>4</v>
      </c>
      <c r="B124" s="2">
        <f>WeaponsExport[[#This Row],[Column1.ModelID]]</f>
        <v>43</v>
      </c>
      <c r="C124" s="2">
        <f>MOD(Table5[[#This Row],[ModelID]],10)</f>
        <v>3</v>
      </c>
      <c r="D124" t="str">
        <f>WeaponNames__2[[#This Row],[Value]]</f>
        <v>Supreme Gloves</v>
      </c>
      <c r="E124" s="2">
        <f>WeaponsExport[[#This Row],[Column1.Attack]]</f>
        <v>247</v>
      </c>
      <c r="F124" s="2">
        <f>WeaponsExport[[#This Row],[Column1.Accuracy]]</f>
        <v>97</v>
      </c>
      <c r="G124" s="2">
        <f>WeaponsExport[[#This Row],[Column1.Strength]]</f>
        <v>0</v>
      </c>
      <c r="H124" s="2">
        <f>WeaponsExport[[#This Row],[Column1.Magic]]</f>
        <v>0</v>
      </c>
      <c r="I124" s="2">
        <f>WeaponsExport[[#This Row],[Column1.Endurance]]</f>
        <v>0</v>
      </c>
      <c r="J124" s="2">
        <f>WeaponsExport[[#This Row],[Column1.Agility]]</f>
        <v>0</v>
      </c>
      <c r="K124" s="2">
        <f>WeaponsExport[[#This Row],[Column1.Luck]]</f>
        <v>0</v>
      </c>
      <c r="L124" s="2">
        <f>WeaponsExport[[#This Row],[Column1.Price]]</f>
        <v>31900</v>
      </c>
      <c r="M124" s="2">
        <f>WeaponsExport[[#This Row],[Column1.SellPrice]]</f>
        <v>7980</v>
      </c>
    </row>
    <row r="125" spans="1:13" x14ac:dyDescent="0.25">
      <c r="A125">
        <f>LOG(WeaponsExport[[#This Row],[Column1.EquipID]],2)</f>
        <v>4</v>
      </c>
      <c r="B125" s="2">
        <f>WeaponsExport[[#This Row],[Column1.ModelID]]</f>
        <v>41</v>
      </c>
      <c r="C125" s="2">
        <f>MOD(Table5[[#This Row],[ModelID]],10)</f>
        <v>1</v>
      </c>
      <c r="D125" t="str">
        <f>WeaponNames__2[[#This Row],[Value]]</f>
        <v>Diamond Knuckles</v>
      </c>
      <c r="E125" s="2">
        <f>WeaponsExport[[#This Row],[Column1.Attack]]</f>
        <v>233</v>
      </c>
      <c r="F125" s="2">
        <f>WeaponsExport[[#This Row],[Column1.Accuracy]]</f>
        <v>97</v>
      </c>
      <c r="G125" s="2">
        <f>WeaponsExport[[#This Row],[Column1.Strength]]</f>
        <v>0</v>
      </c>
      <c r="H125" s="2">
        <f>WeaponsExport[[#This Row],[Column1.Magic]]</f>
        <v>0</v>
      </c>
      <c r="I125" s="2">
        <f>WeaponsExport[[#This Row],[Column1.Endurance]]</f>
        <v>3</v>
      </c>
      <c r="J125" s="2">
        <f>WeaponsExport[[#This Row],[Column1.Agility]]</f>
        <v>0</v>
      </c>
      <c r="K125" s="2">
        <f>WeaponsExport[[#This Row],[Column1.Luck]]</f>
        <v>0</v>
      </c>
      <c r="L125" s="2">
        <f>WeaponsExport[[#This Row],[Column1.Price]]</f>
        <v>27900</v>
      </c>
      <c r="M125" s="2">
        <f>WeaponsExport[[#This Row],[Column1.SellPrice]]</f>
        <v>6980</v>
      </c>
    </row>
    <row r="126" spans="1:13" x14ac:dyDescent="0.25">
      <c r="A126">
        <f>LOG(WeaponsExport[[#This Row],[Column1.EquipID]],2)</f>
        <v>4</v>
      </c>
      <c r="B126" s="2">
        <f>WeaponsExport[[#This Row],[Column1.ModelID]]</f>
        <v>43</v>
      </c>
      <c r="C126" s="2">
        <f>MOD(Table5[[#This Row],[ModelID]],10)</f>
        <v>3</v>
      </c>
      <c r="D126" t="str">
        <f>WeaponNames__2[[#This Row],[Value]]</f>
        <v>Golden Gloves</v>
      </c>
      <c r="E126" s="2">
        <f>WeaponsExport[[#This Row],[Column1.Attack]]</f>
        <v>310</v>
      </c>
      <c r="F126" s="2">
        <f>WeaponsExport[[#This Row],[Column1.Accuracy]]</f>
        <v>97</v>
      </c>
      <c r="G126" s="2">
        <f>WeaponsExport[[#This Row],[Column1.Strength]]</f>
        <v>0</v>
      </c>
      <c r="H126" s="2">
        <f>WeaponsExport[[#This Row],[Column1.Magic]]</f>
        <v>0</v>
      </c>
      <c r="I126" s="2">
        <f>WeaponsExport[[#This Row],[Column1.Endurance]]</f>
        <v>0</v>
      </c>
      <c r="J126" s="2">
        <f>WeaponsExport[[#This Row],[Column1.Agility]]</f>
        <v>0</v>
      </c>
      <c r="K126" s="2">
        <f>WeaponsExport[[#This Row],[Column1.Luck]]</f>
        <v>0</v>
      </c>
      <c r="L126" s="2">
        <f>WeaponsExport[[#This Row],[Column1.Price]]</f>
        <v>43100</v>
      </c>
      <c r="M126" s="2">
        <f>WeaponsExport[[#This Row],[Column1.SellPrice]]</f>
        <v>10780</v>
      </c>
    </row>
    <row r="127" spans="1:13" x14ac:dyDescent="0.25">
      <c r="A127">
        <f>LOG(WeaponsExport[[#This Row],[Column1.EquipID]],2)</f>
        <v>4</v>
      </c>
      <c r="B127" s="2">
        <f>WeaponsExport[[#This Row],[Column1.ModelID]]</f>
        <v>45</v>
      </c>
      <c r="C127" s="2">
        <f>MOD(Table5[[#This Row],[ModelID]],10)</f>
        <v>5</v>
      </c>
      <c r="D127" t="str">
        <f>WeaponNames__2[[#This Row],[Value]]</f>
        <v>Dragon Fangs</v>
      </c>
      <c r="E127" s="2">
        <f>WeaponsExport[[#This Row],[Column1.Attack]]</f>
        <v>289</v>
      </c>
      <c r="F127" s="2">
        <f>WeaponsExport[[#This Row],[Column1.Accuracy]]</f>
        <v>97</v>
      </c>
      <c r="G127" s="2">
        <f>WeaponsExport[[#This Row],[Column1.Strength]]</f>
        <v>0</v>
      </c>
      <c r="H127" s="2">
        <f>WeaponsExport[[#This Row],[Column1.Magic]]</f>
        <v>0</v>
      </c>
      <c r="I127" s="2">
        <f>WeaponsExport[[#This Row],[Column1.Endurance]]</f>
        <v>0</v>
      </c>
      <c r="J127" s="2">
        <f>WeaponsExport[[#This Row],[Column1.Agility]]</f>
        <v>0</v>
      </c>
      <c r="K127" s="2">
        <f>WeaponsExport[[#This Row],[Column1.Luck]]</f>
        <v>0</v>
      </c>
      <c r="L127" s="2">
        <f>WeaponsExport[[#This Row],[Column1.Price]]</f>
        <v>38600</v>
      </c>
      <c r="M127" s="2">
        <f>WeaponsExport[[#This Row],[Column1.SellPrice]]</f>
        <v>9650</v>
      </c>
    </row>
    <row r="128" spans="1:13" x14ac:dyDescent="0.25">
      <c r="A128">
        <f>LOG(WeaponsExport[[#This Row],[Column1.EquipID]],2)</f>
        <v>4</v>
      </c>
      <c r="B128" s="2">
        <f>WeaponsExport[[#This Row],[Column1.ModelID]]</f>
        <v>41</v>
      </c>
      <c r="C128" s="2">
        <f>MOD(Table5[[#This Row],[ModelID]],10)</f>
        <v>1</v>
      </c>
      <c r="D128" t="str">
        <f>WeaponNames__2[[#This Row],[Value]]</f>
        <v>Double Ziggurat</v>
      </c>
      <c r="E128" s="2">
        <f>WeaponsExport[[#This Row],[Column1.Attack]]</f>
        <v>300</v>
      </c>
      <c r="F128" s="2">
        <f>WeaponsExport[[#This Row],[Column1.Accuracy]]</f>
        <v>97</v>
      </c>
      <c r="G128" s="2">
        <f>WeaponsExport[[#This Row],[Column1.Strength]]</f>
        <v>0</v>
      </c>
      <c r="H128" s="2">
        <f>WeaponsExport[[#This Row],[Column1.Magic]]</f>
        <v>0</v>
      </c>
      <c r="I128" s="2">
        <f>WeaponsExport[[#This Row],[Column1.Endurance]]</f>
        <v>0</v>
      </c>
      <c r="J128" s="2">
        <f>WeaponsExport[[#This Row],[Column1.Agility]]</f>
        <v>0</v>
      </c>
      <c r="K128" s="2">
        <f>WeaponsExport[[#This Row],[Column1.Luck]]</f>
        <v>0</v>
      </c>
      <c r="L128" s="2">
        <f>WeaponsExport[[#This Row],[Column1.Price]]</f>
        <v>53200</v>
      </c>
      <c r="M128" s="2">
        <f>WeaponsExport[[#This Row],[Column1.SellPrice]]</f>
        <v>13300</v>
      </c>
    </row>
    <row r="129" spans="1:13" x14ac:dyDescent="0.25">
      <c r="A129">
        <f>LOG(WeaponsExport[[#This Row],[Column1.EquipID]],2)</f>
        <v>4</v>
      </c>
      <c r="B129" s="2">
        <f>WeaponsExport[[#This Row],[Column1.ModelID]]</f>
        <v>47</v>
      </c>
      <c r="C129" s="2">
        <f>MOD(Table5[[#This Row],[ModelID]],10)</f>
        <v>7</v>
      </c>
      <c r="D129" t="str">
        <f>WeaponNames__2[[#This Row],[Value]]</f>
        <v>Sabazios</v>
      </c>
      <c r="E129" s="2">
        <f>WeaponsExport[[#This Row],[Column1.Attack]]</f>
        <v>350</v>
      </c>
      <c r="F129" s="2">
        <f>WeaponsExport[[#This Row],[Column1.Accuracy]]</f>
        <v>97</v>
      </c>
      <c r="G129" s="2">
        <f>WeaponsExport[[#This Row],[Column1.Strength]]</f>
        <v>0</v>
      </c>
      <c r="H129" s="2">
        <f>WeaponsExport[[#This Row],[Column1.Magic]]</f>
        <v>0</v>
      </c>
      <c r="I129" s="2">
        <f>WeaponsExport[[#This Row],[Column1.Endurance]]</f>
        <v>0</v>
      </c>
      <c r="J129" s="2">
        <f>WeaponsExport[[#This Row],[Column1.Agility]]</f>
        <v>0</v>
      </c>
      <c r="K129" s="2">
        <f>WeaponsExport[[#This Row],[Column1.Luck]]</f>
        <v>7</v>
      </c>
      <c r="L129" s="2">
        <f>WeaponsExport[[#This Row],[Column1.Price]]</f>
        <v>65400</v>
      </c>
      <c r="M129" s="2">
        <f>WeaponsExport[[#This Row],[Column1.SellPrice]]</f>
        <v>16350</v>
      </c>
    </row>
    <row r="130" spans="1:13" x14ac:dyDescent="0.25">
      <c r="A130">
        <f>LOG(WeaponsExport[[#This Row],[Column1.EquipID]],2)</f>
        <v>4</v>
      </c>
      <c r="B130" s="2">
        <f>WeaponsExport[[#This Row],[Column1.ModelID]]</f>
        <v>48</v>
      </c>
      <c r="C130" s="2">
        <f>MOD(Table5[[#This Row],[ModelID]],10)</f>
        <v>8</v>
      </c>
      <c r="D130" t="str">
        <f>WeaponNames__2[[#This Row],[Value]]</f>
        <v>Evil Gloves</v>
      </c>
      <c r="E130" s="2">
        <f>WeaponsExport[[#This Row],[Column1.Attack]]</f>
        <v>410</v>
      </c>
      <c r="F130" s="2">
        <f>WeaponsExport[[#This Row],[Column1.Accuracy]]</f>
        <v>97</v>
      </c>
      <c r="G130" s="2">
        <f>WeaponsExport[[#This Row],[Column1.Strength]]</f>
        <v>0</v>
      </c>
      <c r="H130" s="2">
        <f>WeaponsExport[[#This Row],[Column1.Magic]]</f>
        <v>0</v>
      </c>
      <c r="I130" s="2">
        <f>WeaponsExport[[#This Row],[Column1.Endurance]]</f>
        <v>0</v>
      </c>
      <c r="J130" s="2">
        <f>WeaponsExport[[#This Row],[Column1.Agility]]</f>
        <v>0</v>
      </c>
      <c r="K130" s="2">
        <f>WeaponsExport[[#This Row],[Column1.Luck]]</f>
        <v>0</v>
      </c>
      <c r="L130" s="2">
        <f>WeaponsExport[[#This Row],[Column1.Price]]</f>
        <v>15900</v>
      </c>
      <c r="M130" s="2">
        <f>WeaponsExport[[#This Row],[Column1.SellPrice]]</f>
        <v>3980</v>
      </c>
    </row>
    <row r="131" spans="1:13" x14ac:dyDescent="0.25">
      <c r="A131">
        <f>LOG(WeaponsExport[[#This Row],[Column1.EquipID]],2)</f>
        <v>4</v>
      </c>
      <c r="B131" s="2">
        <f>WeaponsExport[[#This Row],[Column1.ModelID]]</f>
        <v>44</v>
      </c>
      <c r="C131" s="2">
        <f>MOD(Table5[[#This Row],[ModelID]],10)</f>
        <v>4</v>
      </c>
      <c r="D131" t="str">
        <f>WeaponNames__2[[#This Row],[Value]]</f>
        <v>Root Cestus</v>
      </c>
      <c r="E131" s="2">
        <f>WeaponsExport[[#This Row],[Column1.Attack]]</f>
        <v>150</v>
      </c>
      <c r="F131" s="2">
        <f>WeaponsExport[[#This Row],[Column1.Accuracy]]</f>
        <v>93</v>
      </c>
      <c r="G131" s="2">
        <f>WeaponsExport[[#This Row],[Column1.Strength]]</f>
        <v>0</v>
      </c>
      <c r="H131" s="2">
        <f>WeaponsExport[[#This Row],[Column1.Magic]]</f>
        <v>0</v>
      </c>
      <c r="I131" s="2">
        <f>WeaponsExport[[#This Row],[Column1.Endurance]]</f>
        <v>0</v>
      </c>
      <c r="J131" s="2">
        <f>WeaponsExport[[#This Row],[Column1.Agility]]</f>
        <v>0</v>
      </c>
      <c r="K131" s="2">
        <f>WeaponsExport[[#This Row],[Column1.Luck]]</f>
        <v>0</v>
      </c>
      <c r="L131" s="2">
        <f>WeaponsExport[[#This Row],[Column1.Price]]</f>
        <v>9800</v>
      </c>
      <c r="M131" s="2">
        <f>WeaponsExport[[#This Row],[Column1.SellPrice]]</f>
        <v>2450</v>
      </c>
    </row>
    <row r="132" spans="1:13" x14ac:dyDescent="0.25">
      <c r="A132">
        <f>LOG(WeaponsExport[[#This Row],[Column1.EquipID]],2)</f>
        <v>4</v>
      </c>
      <c r="B132" s="2">
        <f>WeaponsExport[[#This Row],[Column1.ModelID]]</f>
        <v>42</v>
      </c>
      <c r="C132" s="2">
        <f>MOD(Table5[[#This Row],[ModelID]],10)</f>
        <v>2</v>
      </c>
      <c r="D132" t="str">
        <f>WeaponNames__2[[#This Row],[Value]]</f>
        <v>Unused</v>
      </c>
      <c r="E132" s="2">
        <f>WeaponsExport[[#This Row],[Column1.Attack]]</f>
        <v>100</v>
      </c>
      <c r="F132" s="2">
        <f>WeaponsExport[[#This Row],[Column1.Accuracy]]</f>
        <v>93</v>
      </c>
      <c r="G132" s="2">
        <f>WeaponsExport[[#This Row],[Column1.Strength]]</f>
        <v>0</v>
      </c>
      <c r="H132" s="2">
        <f>WeaponsExport[[#This Row],[Column1.Magic]]</f>
        <v>0</v>
      </c>
      <c r="I132" s="2">
        <f>WeaponsExport[[#This Row],[Column1.Endurance]]</f>
        <v>0</v>
      </c>
      <c r="J132" s="2">
        <f>WeaponsExport[[#This Row],[Column1.Agility]]</f>
        <v>0</v>
      </c>
      <c r="K132" s="2">
        <f>WeaponsExport[[#This Row],[Column1.Luck]]</f>
        <v>0</v>
      </c>
      <c r="L132" s="2">
        <f>WeaponsExport[[#This Row],[Column1.Price]]</f>
        <v>400</v>
      </c>
      <c r="M132" s="2">
        <f>WeaponsExport[[#This Row],[Column1.SellPrice]]</f>
        <v>100</v>
      </c>
    </row>
    <row r="133" spans="1:13" x14ac:dyDescent="0.25">
      <c r="A133">
        <f>LOG(WeaponsExport[[#This Row],[Column1.EquipID]],2)</f>
        <v>4</v>
      </c>
      <c r="B133" s="2">
        <f>WeaponsExport[[#This Row],[Column1.ModelID]]</f>
        <v>40</v>
      </c>
      <c r="C133" s="2">
        <f>MOD(Table5[[#This Row],[ModelID]],10)</f>
        <v>0</v>
      </c>
      <c r="D133" t="str">
        <f>WeaponNames__2[[#This Row],[Value]]</f>
        <v>Unused</v>
      </c>
      <c r="E133" s="2">
        <f>WeaponsExport[[#This Row],[Column1.Attack]]</f>
        <v>100</v>
      </c>
      <c r="F133" s="2">
        <f>WeaponsExport[[#This Row],[Column1.Accuracy]]</f>
        <v>93</v>
      </c>
      <c r="G133" s="2">
        <f>WeaponsExport[[#This Row],[Column1.Strength]]</f>
        <v>0</v>
      </c>
      <c r="H133" s="2">
        <f>WeaponsExport[[#This Row],[Column1.Magic]]</f>
        <v>0</v>
      </c>
      <c r="I133" s="2">
        <f>WeaponsExport[[#This Row],[Column1.Endurance]]</f>
        <v>0</v>
      </c>
      <c r="J133" s="2">
        <f>WeaponsExport[[#This Row],[Column1.Agility]]</f>
        <v>0</v>
      </c>
      <c r="K133" s="2">
        <f>WeaponsExport[[#This Row],[Column1.Luck]]</f>
        <v>0</v>
      </c>
      <c r="L133" s="2">
        <f>WeaponsExport[[#This Row],[Column1.Price]]</f>
        <v>400</v>
      </c>
      <c r="M133" s="2">
        <f>WeaponsExport[[#This Row],[Column1.SellPrice]]</f>
        <v>100</v>
      </c>
    </row>
    <row r="134" spans="1:13" x14ac:dyDescent="0.25">
      <c r="A134">
        <f>LOG(WeaponsExport[[#This Row],[Column1.EquipID]],2)</f>
        <v>4</v>
      </c>
      <c r="B134" s="2">
        <f>WeaponsExport[[#This Row],[Column1.ModelID]]</f>
        <v>41</v>
      </c>
      <c r="C134" s="2">
        <f>MOD(Table5[[#This Row],[ModelID]],10)</f>
        <v>1</v>
      </c>
      <c r="D134" t="str">
        <f>WeaponNames__2[[#This Row],[Value]]</f>
        <v>Heaven's Fists</v>
      </c>
      <c r="E134" s="2">
        <f>WeaponsExport[[#This Row],[Column1.Attack]]</f>
        <v>279</v>
      </c>
      <c r="F134" s="2">
        <f>WeaponsExport[[#This Row],[Column1.Accuracy]]</f>
        <v>97</v>
      </c>
      <c r="G134" s="2">
        <f>WeaponsExport[[#This Row],[Column1.Strength]]</f>
        <v>0</v>
      </c>
      <c r="H134" s="2">
        <f>WeaponsExport[[#This Row],[Column1.Magic]]</f>
        <v>0</v>
      </c>
      <c r="I134" s="2">
        <f>WeaponsExport[[#This Row],[Column1.Endurance]]</f>
        <v>0</v>
      </c>
      <c r="J134" s="2">
        <f>WeaponsExport[[#This Row],[Column1.Agility]]</f>
        <v>0</v>
      </c>
      <c r="K134" s="2">
        <f>WeaponsExport[[#This Row],[Column1.Luck]]</f>
        <v>0</v>
      </c>
      <c r="L134" s="2">
        <f>WeaponsExport[[#This Row],[Column1.Price]]</f>
        <v>37000</v>
      </c>
      <c r="M134" s="2">
        <f>WeaponsExport[[#This Row],[Column1.SellPrice]]</f>
        <v>9250</v>
      </c>
    </row>
    <row r="135" spans="1:13" x14ac:dyDescent="0.25">
      <c r="A135">
        <f>LOG(WeaponsExport[[#This Row],[Column1.EquipID]],2)</f>
        <v>4</v>
      </c>
      <c r="B135" s="2">
        <f>WeaponsExport[[#This Row],[Column1.ModelID]]</f>
        <v>43</v>
      </c>
      <c r="C135" s="2">
        <f>MOD(Table5[[#This Row],[ModelID]],10)</f>
        <v>3</v>
      </c>
      <c r="D135" t="str">
        <f>WeaponNames__2[[#This Row],[Value]]</f>
        <v>Spirit Gloves</v>
      </c>
      <c r="E135" s="2">
        <f>WeaponsExport[[#This Row],[Column1.Attack]]</f>
        <v>263</v>
      </c>
      <c r="F135" s="2">
        <f>WeaponsExport[[#This Row],[Column1.Accuracy]]</f>
        <v>97</v>
      </c>
      <c r="G135" s="2">
        <f>WeaponsExport[[#This Row],[Column1.Strength]]</f>
        <v>0</v>
      </c>
      <c r="H135" s="2">
        <f>WeaponsExport[[#This Row],[Column1.Magic]]</f>
        <v>0</v>
      </c>
      <c r="I135" s="2">
        <f>WeaponsExport[[#This Row],[Column1.Endurance]]</f>
        <v>0</v>
      </c>
      <c r="J135" s="2">
        <f>WeaponsExport[[#This Row],[Column1.Agility]]</f>
        <v>0</v>
      </c>
      <c r="K135" s="2">
        <f>WeaponsExport[[#This Row],[Column1.Luck]]</f>
        <v>0</v>
      </c>
      <c r="L135" s="2">
        <f>WeaponsExport[[#This Row],[Column1.Price]]</f>
        <v>33200</v>
      </c>
      <c r="M135" s="2">
        <f>WeaponsExport[[#This Row],[Column1.SellPrice]]</f>
        <v>8300</v>
      </c>
    </row>
    <row r="136" spans="1:13" x14ac:dyDescent="0.25">
      <c r="A136">
        <f>LOG(WeaponsExport[[#This Row],[Column1.EquipID]],2)</f>
        <v>4</v>
      </c>
      <c r="B136" s="2">
        <f>WeaponsExport[[#This Row],[Column1.ModelID]]</f>
        <v>41</v>
      </c>
      <c r="C136" s="2">
        <f>MOD(Table5[[#This Row],[ModelID]],10)</f>
        <v>1</v>
      </c>
      <c r="D136" t="str">
        <f>WeaponNames__2[[#This Row],[Value]]</f>
        <v>Rapid Bands</v>
      </c>
      <c r="E136" s="2">
        <f>WeaponsExport[[#This Row],[Column1.Attack]]</f>
        <v>213</v>
      </c>
      <c r="F136" s="2">
        <f>WeaponsExport[[#This Row],[Column1.Accuracy]]</f>
        <v>97</v>
      </c>
      <c r="G136" s="2">
        <f>WeaponsExport[[#This Row],[Column1.Strength]]</f>
        <v>0</v>
      </c>
      <c r="H136" s="2">
        <f>WeaponsExport[[#This Row],[Column1.Magic]]</f>
        <v>0</v>
      </c>
      <c r="I136" s="2">
        <f>WeaponsExport[[#This Row],[Column1.Endurance]]</f>
        <v>0</v>
      </c>
      <c r="J136" s="2">
        <f>WeaponsExport[[#This Row],[Column1.Agility]]</f>
        <v>0</v>
      </c>
      <c r="K136" s="2">
        <f>WeaponsExport[[#This Row],[Column1.Luck]]</f>
        <v>0</v>
      </c>
      <c r="L136" s="2">
        <f>WeaponsExport[[#This Row],[Column1.Price]]</f>
        <v>25000</v>
      </c>
      <c r="M136" s="2">
        <f>WeaponsExport[[#This Row],[Column1.SellPrice]]</f>
        <v>6250</v>
      </c>
    </row>
    <row r="137" spans="1:13" x14ac:dyDescent="0.25">
      <c r="A137">
        <f>LOG(WeaponsExport[[#This Row],[Column1.EquipID]],2)</f>
        <v>4</v>
      </c>
      <c r="B137" s="2">
        <f>WeaponsExport[[#This Row],[Column1.ModelID]]</f>
        <v>41</v>
      </c>
      <c r="C137" s="2">
        <f>MOD(Table5[[#This Row],[ModelID]],10)</f>
        <v>1</v>
      </c>
      <c r="D137" t="str">
        <f>WeaponNames__2[[#This Row],[Value]]</f>
        <v>Thunder Knuckles</v>
      </c>
      <c r="E137" s="2">
        <f>WeaponsExport[[#This Row],[Column1.Attack]]</f>
        <v>120</v>
      </c>
      <c r="F137" s="2">
        <f>WeaponsExport[[#This Row],[Column1.Accuracy]]</f>
        <v>80</v>
      </c>
      <c r="G137" s="2">
        <f>WeaponsExport[[#This Row],[Column1.Strength]]</f>
        <v>0</v>
      </c>
      <c r="H137" s="2">
        <f>WeaponsExport[[#This Row],[Column1.Magic]]</f>
        <v>0</v>
      </c>
      <c r="I137" s="2">
        <f>WeaponsExport[[#This Row],[Column1.Endurance]]</f>
        <v>0</v>
      </c>
      <c r="J137" s="2">
        <f>WeaponsExport[[#This Row],[Column1.Agility]]</f>
        <v>0</v>
      </c>
      <c r="K137" s="2">
        <f>WeaponsExport[[#This Row],[Column1.Luck]]</f>
        <v>0</v>
      </c>
      <c r="L137" s="2">
        <f>WeaponsExport[[#This Row],[Column1.Price]]</f>
        <v>17600</v>
      </c>
      <c r="M137" s="2">
        <f>WeaponsExport[[#This Row],[Column1.SellPrice]]</f>
        <v>4400</v>
      </c>
    </row>
    <row r="138" spans="1:13" x14ac:dyDescent="0.25">
      <c r="A138">
        <f>LOG(WeaponsExport[[#This Row],[Column1.EquipID]],2)</f>
        <v>4</v>
      </c>
      <c r="B138" s="2">
        <f>WeaponsExport[[#This Row],[Column1.ModelID]]</f>
        <v>46</v>
      </c>
      <c r="C138" s="2">
        <f>MOD(Table5[[#This Row],[ModelID]],10)</f>
        <v>6</v>
      </c>
      <c r="D138" t="str">
        <f>WeaponNames__2[[#This Row],[Value]]</f>
        <v>Jack's Gauntlets</v>
      </c>
      <c r="E138" s="2">
        <f>WeaponsExport[[#This Row],[Column1.Attack]]</f>
        <v>270</v>
      </c>
      <c r="F138" s="2">
        <f>WeaponsExport[[#This Row],[Column1.Accuracy]]</f>
        <v>85</v>
      </c>
      <c r="G138" s="2">
        <f>WeaponsExport[[#This Row],[Column1.Strength]]</f>
        <v>0</v>
      </c>
      <c r="H138" s="2">
        <f>WeaponsExport[[#This Row],[Column1.Magic]]</f>
        <v>0</v>
      </c>
      <c r="I138" s="2">
        <f>WeaponsExport[[#This Row],[Column1.Endurance]]</f>
        <v>0</v>
      </c>
      <c r="J138" s="2">
        <f>WeaponsExport[[#This Row],[Column1.Agility]]</f>
        <v>0</v>
      </c>
      <c r="K138" s="2">
        <f>WeaponsExport[[#This Row],[Column1.Luck]]</f>
        <v>0</v>
      </c>
      <c r="L138" s="2">
        <f>WeaponsExport[[#This Row],[Column1.Price]]</f>
        <v>40000</v>
      </c>
      <c r="M138" s="2">
        <f>WeaponsExport[[#This Row],[Column1.SellPrice]]</f>
        <v>10000</v>
      </c>
    </row>
    <row r="139" spans="1:13" x14ac:dyDescent="0.25">
      <c r="A139">
        <f>LOG(WeaponsExport[[#This Row],[Column1.EquipID]],2)</f>
        <v>0</v>
      </c>
      <c r="B139" s="2">
        <f>WeaponsExport[[#This Row],[Column1.ModelID]]</f>
        <v>0</v>
      </c>
      <c r="C139" s="2">
        <f>MOD(Table5[[#This Row],[ModelID]],10)</f>
        <v>0</v>
      </c>
      <c r="D139" t="str">
        <f>WeaponNames__2[[#This Row],[Value]]</f>
        <v>Unused</v>
      </c>
      <c r="E139" s="2">
        <f>WeaponsExport[[#This Row],[Column1.Attack]]</f>
        <v>100</v>
      </c>
      <c r="F139" s="2">
        <f>WeaponsExport[[#This Row],[Column1.Accuracy]]</f>
        <v>93</v>
      </c>
      <c r="G139" s="2">
        <f>WeaponsExport[[#This Row],[Column1.Strength]]</f>
        <v>0</v>
      </c>
      <c r="H139" s="2">
        <f>WeaponsExport[[#This Row],[Column1.Magic]]</f>
        <v>0</v>
      </c>
      <c r="I139" s="2">
        <f>WeaponsExport[[#This Row],[Column1.Endurance]]</f>
        <v>0</v>
      </c>
      <c r="J139" s="2">
        <f>WeaponsExport[[#This Row],[Column1.Agility]]</f>
        <v>0</v>
      </c>
      <c r="K139" s="2">
        <f>WeaponsExport[[#This Row],[Column1.Luck]]</f>
        <v>0</v>
      </c>
      <c r="L139" s="2">
        <f>WeaponsExport[[#This Row],[Column1.Price]]</f>
        <v>400</v>
      </c>
      <c r="M139" s="2">
        <f>WeaponsExport[[#This Row],[Column1.SellPrice]]</f>
        <v>100</v>
      </c>
    </row>
    <row r="140" spans="1:13" x14ac:dyDescent="0.25">
      <c r="A140">
        <f>LOG(WeaponsExport[[#This Row],[Column1.EquipID]],2)</f>
        <v>0</v>
      </c>
      <c r="B140" s="2">
        <f>WeaponsExport[[#This Row],[Column1.ModelID]]</f>
        <v>0</v>
      </c>
      <c r="C140" s="2">
        <f>MOD(Table5[[#This Row],[ModelID]],10)</f>
        <v>0</v>
      </c>
      <c r="D140" t="str">
        <f>WeaponNames__2[[#This Row],[Value]]</f>
        <v>Unused</v>
      </c>
      <c r="E140" s="2">
        <f>WeaponsExport[[#This Row],[Column1.Attack]]</f>
        <v>100</v>
      </c>
      <c r="F140" s="2">
        <f>WeaponsExport[[#This Row],[Column1.Accuracy]]</f>
        <v>93</v>
      </c>
      <c r="G140" s="2">
        <f>WeaponsExport[[#This Row],[Column1.Strength]]</f>
        <v>0</v>
      </c>
      <c r="H140" s="2">
        <f>WeaponsExport[[#This Row],[Column1.Magic]]</f>
        <v>0</v>
      </c>
      <c r="I140" s="2">
        <f>WeaponsExport[[#This Row],[Column1.Endurance]]</f>
        <v>0</v>
      </c>
      <c r="J140" s="2">
        <f>WeaponsExport[[#This Row],[Column1.Agility]]</f>
        <v>0</v>
      </c>
      <c r="K140" s="2">
        <f>WeaponsExport[[#This Row],[Column1.Luck]]</f>
        <v>0</v>
      </c>
      <c r="L140" s="2">
        <f>WeaponsExport[[#This Row],[Column1.Price]]</f>
        <v>400</v>
      </c>
      <c r="M140" s="2">
        <f>WeaponsExport[[#This Row],[Column1.SellPrice]]</f>
        <v>100</v>
      </c>
    </row>
    <row r="141" spans="1:13" x14ac:dyDescent="0.25">
      <c r="A141">
        <f>LOG(WeaponsExport[[#This Row],[Column1.EquipID]],2)</f>
        <v>0</v>
      </c>
      <c r="B141" s="2">
        <f>WeaponsExport[[#This Row],[Column1.ModelID]]</f>
        <v>0</v>
      </c>
      <c r="C141" s="2">
        <f>MOD(Table5[[#This Row],[ModelID]],10)</f>
        <v>0</v>
      </c>
      <c r="D141" t="str">
        <f>WeaponNames__2[[#This Row],[Value]]</f>
        <v>Unused</v>
      </c>
      <c r="E141" s="2">
        <f>WeaponsExport[[#This Row],[Column1.Attack]]</f>
        <v>100</v>
      </c>
      <c r="F141" s="2">
        <f>WeaponsExport[[#This Row],[Column1.Accuracy]]</f>
        <v>93</v>
      </c>
      <c r="G141" s="2">
        <f>WeaponsExport[[#This Row],[Column1.Strength]]</f>
        <v>0</v>
      </c>
      <c r="H141" s="2">
        <f>WeaponsExport[[#This Row],[Column1.Magic]]</f>
        <v>0</v>
      </c>
      <c r="I141" s="2">
        <f>WeaponsExport[[#This Row],[Column1.Endurance]]</f>
        <v>0</v>
      </c>
      <c r="J141" s="2">
        <f>WeaponsExport[[#This Row],[Column1.Agility]]</f>
        <v>0</v>
      </c>
      <c r="K141" s="2">
        <f>WeaponsExport[[#This Row],[Column1.Luck]]</f>
        <v>0</v>
      </c>
      <c r="L141" s="2">
        <f>WeaponsExport[[#This Row],[Column1.Price]]</f>
        <v>400</v>
      </c>
      <c r="M141" s="2">
        <f>WeaponsExport[[#This Row],[Column1.SellPrice]]</f>
        <v>100</v>
      </c>
    </row>
    <row r="142" spans="1:13" x14ac:dyDescent="0.25">
      <c r="A142">
        <f>LOG(WeaponsExport[[#This Row],[Column1.EquipID]],2)</f>
        <v>0</v>
      </c>
      <c r="B142" s="2">
        <f>WeaponsExport[[#This Row],[Column1.ModelID]]</f>
        <v>0</v>
      </c>
      <c r="C142" s="2">
        <f>MOD(Table5[[#This Row],[ModelID]],10)</f>
        <v>0</v>
      </c>
      <c r="D142" t="str">
        <f>WeaponNames__2[[#This Row],[Value]]</f>
        <v>Unused</v>
      </c>
      <c r="E142" s="2">
        <f>WeaponsExport[[#This Row],[Column1.Attack]]</f>
        <v>100</v>
      </c>
      <c r="F142" s="2">
        <f>WeaponsExport[[#This Row],[Column1.Accuracy]]</f>
        <v>93</v>
      </c>
      <c r="G142" s="2">
        <f>WeaponsExport[[#This Row],[Column1.Strength]]</f>
        <v>0</v>
      </c>
      <c r="H142" s="2">
        <f>WeaponsExport[[#This Row],[Column1.Magic]]</f>
        <v>0</v>
      </c>
      <c r="I142" s="2">
        <f>WeaponsExport[[#This Row],[Column1.Endurance]]</f>
        <v>0</v>
      </c>
      <c r="J142" s="2">
        <f>WeaponsExport[[#This Row],[Column1.Agility]]</f>
        <v>0</v>
      </c>
      <c r="K142" s="2">
        <f>WeaponsExport[[#This Row],[Column1.Luck]]</f>
        <v>0</v>
      </c>
      <c r="L142" s="2">
        <f>WeaponsExport[[#This Row],[Column1.Price]]</f>
        <v>400</v>
      </c>
      <c r="M142" s="2">
        <f>WeaponsExport[[#This Row],[Column1.SellPrice]]</f>
        <v>100</v>
      </c>
    </row>
    <row r="143" spans="1:13" x14ac:dyDescent="0.25">
      <c r="A143">
        <f>LOG(WeaponsExport[[#This Row],[Column1.EquipID]],2)</f>
        <v>5</v>
      </c>
      <c r="B143" s="2">
        <f>WeaponsExport[[#This Row],[Column1.ModelID]]</f>
        <v>50</v>
      </c>
      <c r="C143" s="2">
        <f>MOD(Table5[[#This Row],[ModelID]],10)</f>
        <v>0</v>
      </c>
      <c r="D143" t="str">
        <f>WeaponNames__2[[#This Row],[Value]]</f>
        <v>SEES Rapier</v>
      </c>
      <c r="E143" s="2">
        <f>WeaponsExport[[#This Row],[Column1.Attack]]</f>
        <v>115</v>
      </c>
      <c r="F143" s="2">
        <f>WeaponsExport[[#This Row],[Column1.Accuracy]]</f>
        <v>95</v>
      </c>
      <c r="G143" s="2">
        <f>WeaponsExport[[#This Row],[Column1.Strength]]</f>
        <v>0</v>
      </c>
      <c r="H143" s="2">
        <f>WeaponsExport[[#This Row],[Column1.Magic]]</f>
        <v>0</v>
      </c>
      <c r="I143" s="2">
        <f>WeaponsExport[[#This Row],[Column1.Endurance]]</f>
        <v>0</v>
      </c>
      <c r="J143" s="2">
        <f>WeaponsExport[[#This Row],[Column1.Agility]]</f>
        <v>0</v>
      </c>
      <c r="K143" s="2">
        <f>WeaponsExport[[#This Row],[Column1.Luck]]</f>
        <v>0</v>
      </c>
      <c r="L143" s="2">
        <f>WeaponsExport[[#This Row],[Column1.Price]]</f>
        <v>400</v>
      </c>
      <c r="M143" s="2">
        <f>WeaponsExport[[#This Row],[Column1.SellPrice]]</f>
        <v>100</v>
      </c>
    </row>
    <row r="144" spans="1:13" x14ac:dyDescent="0.25">
      <c r="A144">
        <f>LOG(WeaponsExport[[#This Row],[Column1.EquipID]],2)</f>
        <v>5</v>
      </c>
      <c r="B144" s="2">
        <f>WeaponsExport[[#This Row],[Column1.ModelID]]</f>
        <v>54</v>
      </c>
      <c r="C144" s="2">
        <f>MOD(Table5[[#This Row],[ModelID]],10)</f>
        <v>4</v>
      </c>
      <c r="D144" t="str">
        <f>WeaponNames__2[[#This Row],[Value]]</f>
        <v>Quarter Pike</v>
      </c>
      <c r="E144" s="2">
        <f>WeaponsExport[[#This Row],[Column1.Attack]]</f>
        <v>96</v>
      </c>
      <c r="F144" s="2">
        <f>WeaponsExport[[#This Row],[Column1.Accuracy]]</f>
        <v>95</v>
      </c>
      <c r="G144" s="2">
        <f>WeaponsExport[[#This Row],[Column1.Strength]]</f>
        <v>0</v>
      </c>
      <c r="H144" s="2">
        <f>WeaponsExport[[#This Row],[Column1.Magic]]</f>
        <v>0</v>
      </c>
      <c r="I144" s="2">
        <f>WeaponsExport[[#This Row],[Column1.Endurance]]</f>
        <v>0</v>
      </c>
      <c r="J144" s="2">
        <f>WeaponsExport[[#This Row],[Column1.Agility]]</f>
        <v>2</v>
      </c>
      <c r="K144" s="2">
        <f>WeaponsExport[[#This Row],[Column1.Luck]]</f>
        <v>0</v>
      </c>
      <c r="L144" s="2">
        <f>WeaponsExport[[#This Row],[Column1.Price]]</f>
        <v>8000</v>
      </c>
      <c r="M144" s="2">
        <f>WeaponsExport[[#This Row],[Column1.SellPrice]]</f>
        <v>2000</v>
      </c>
    </row>
    <row r="145" spans="1:13" x14ac:dyDescent="0.25">
      <c r="A145">
        <f>LOG(WeaponsExport[[#This Row],[Column1.EquipID]],2)</f>
        <v>5</v>
      </c>
      <c r="B145" s="2">
        <f>WeaponsExport[[#This Row],[Column1.ModelID]]</f>
        <v>52</v>
      </c>
      <c r="C145" s="2">
        <f>MOD(Table5[[#This Row],[ModelID]],10)</f>
        <v>2</v>
      </c>
      <c r="D145" t="str">
        <f>WeaponNames__2[[#This Row],[Value]]</f>
        <v>Flamberge</v>
      </c>
      <c r="E145" s="2">
        <f>WeaponsExport[[#This Row],[Column1.Attack]]</f>
        <v>157</v>
      </c>
      <c r="F145" s="2">
        <f>WeaponsExport[[#This Row],[Column1.Accuracy]]</f>
        <v>95</v>
      </c>
      <c r="G145" s="2">
        <f>WeaponsExport[[#This Row],[Column1.Strength]]</f>
        <v>0</v>
      </c>
      <c r="H145" s="2">
        <f>WeaponsExport[[#This Row],[Column1.Magic]]</f>
        <v>0</v>
      </c>
      <c r="I145" s="2">
        <f>WeaponsExport[[#This Row],[Column1.Endurance]]</f>
        <v>0</v>
      </c>
      <c r="J145" s="2">
        <f>WeaponsExport[[#This Row],[Column1.Agility]]</f>
        <v>0</v>
      </c>
      <c r="K145" s="2">
        <f>WeaponsExport[[#This Row],[Column1.Luck]]</f>
        <v>0</v>
      </c>
      <c r="L145" s="2">
        <f>WeaponsExport[[#This Row],[Column1.Price]]</f>
        <v>17800</v>
      </c>
      <c r="M145" s="2">
        <f>WeaponsExport[[#This Row],[Column1.SellPrice]]</f>
        <v>4450</v>
      </c>
    </row>
    <row r="146" spans="1:13" x14ac:dyDescent="0.25">
      <c r="A146">
        <f>LOG(WeaponsExport[[#This Row],[Column1.EquipID]],2)</f>
        <v>5</v>
      </c>
      <c r="B146" s="2">
        <f>WeaponsExport[[#This Row],[Column1.ModelID]]</f>
        <v>54</v>
      </c>
      <c r="C146" s="2">
        <f>MOD(Table5[[#This Row],[ModelID]],10)</f>
        <v>4</v>
      </c>
      <c r="D146" t="str">
        <f>WeaponNames__2[[#This Row],[Value]]</f>
        <v>Unused</v>
      </c>
      <c r="E146" s="2">
        <f>WeaponsExport[[#This Row],[Column1.Attack]]</f>
        <v>100</v>
      </c>
      <c r="F146" s="2">
        <f>WeaponsExport[[#This Row],[Column1.Accuracy]]</f>
        <v>95</v>
      </c>
      <c r="G146" s="2">
        <f>WeaponsExport[[#This Row],[Column1.Strength]]</f>
        <v>0</v>
      </c>
      <c r="H146" s="2">
        <f>WeaponsExport[[#This Row],[Column1.Magic]]</f>
        <v>0</v>
      </c>
      <c r="I146" s="2">
        <f>WeaponsExport[[#This Row],[Column1.Endurance]]</f>
        <v>0</v>
      </c>
      <c r="J146" s="2">
        <f>WeaponsExport[[#This Row],[Column1.Agility]]</f>
        <v>0</v>
      </c>
      <c r="K146" s="2">
        <f>WeaponsExport[[#This Row],[Column1.Luck]]</f>
        <v>0</v>
      </c>
      <c r="L146" s="2">
        <f>WeaponsExport[[#This Row],[Column1.Price]]</f>
        <v>400</v>
      </c>
      <c r="M146" s="2">
        <f>WeaponsExport[[#This Row],[Column1.SellPrice]]</f>
        <v>100</v>
      </c>
    </row>
    <row r="147" spans="1:13" x14ac:dyDescent="0.25">
      <c r="A147">
        <f>LOG(WeaponsExport[[#This Row],[Column1.EquipID]],2)</f>
        <v>5</v>
      </c>
      <c r="B147" s="2">
        <f>WeaponsExport[[#This Row],[Column1.ModelID]]</f>
        <v>51</v>
      </c>
      <c r="C147" s="2">
        <f>MOD(Table5[[#This Row],[ModelID]],10)</f>
        <v>1</v>
      </c>
      <c r="D147" t="str">
        <f>WeaponNames__2[[#This Row],[Value]]</f>
        <v>Night Falcon</v>
      </c>
      <c r="E147" s="2">
        <f>WeaponsExport[[#This Row],[Column1.Attack]]</f>
        <v>100</v>
      </c>
      <c r="F147" s="2">
        <f>WeaponsExport[[#This Row],[Column1.Accuracy]]</f>
        <v>85</v>
      </c>
      <c r="G147" s="2">
        <f>WeaponsExport[[#This Row],[Column1.Strength]]</f>
        <v>0</v>
      </c>
      <c r="H147" s="2">
        <f>WeaponsExport[[#This Row],[Column1.Magic]]</f>
        <v>0</v>
      </c>
      <c r="I147" s="2">
        <f>WeaponsExport[[#This Row],[Column1.Endurance]]</f>
        <v>0</v>
      </c>
      <c r="J147" s="2">
        <f>WeaponsExport[[#This Row],[Column1.Agility]]</f>
        <v>0</v>
      </c>
      <c r="K147" s="2">
        <f>WeaponsExport[[#This Row],[Column1.Luck]]</f>
        <v>0</v>
      </c>
      <c r="L147" s="2">
        <f>WeaponsExport[[#This Row],[Column1.Price]]</f>
        <v>12000</v>
      </c>
      <c r="M147" s="2">
        <f>WeaponsExport[[#This Row],[Column1.SellPrice]]</f>
        <v>3000</v>
      </c>
    </row>
    <row r="148" spans="1:13" x14ac:dyDescent="0.25">
      <c r="A148">
        <f>LOG(WeaponsExport[[#This Row],[Column1.EquipID]],2)</f>
        <v>5</v>
      </c>
      <c r="B148" s="2">
        <f>WeaponsExport[[#This Row],[Column1.ModelID]]</f>
        <v>51</v>
      </c>
      <c r="C148" s="2">
        <f>MOD(Table5[[#This Row],[ModelID]],10)</f>
        <v>1</v>
      </c>
      <c r="D148" t="str">
        <f>WeaponNames__2[[#This Row],[Value]]</f>
        <v>Elegant Fleuret</v>
      </c>
      <c r="E148" s="2">
        <f>WeaponsExport[[#This Row],[Column1.Attack]]</f>
        <v>170</v>
      </c>
      <c r="F148" s="2">
        <f>WeaponsExport[[#This Row],[Column1.Accuracy]]</f>
        <v>95</v>
      </c>
      <c r="G148" s="2">
        <f>WeaponsExport[[#This Row],[Column1.Strength]]</f>
        <v>0</v>
      </c>
      <c r="H148" s="2">
        <f>WeaponsExport[[#This Row],[Column1.Magic]]</f>
        <v>0</v>
      </c>
      <c r="I148" s="2">
        <f>WeaponsExport[[#This Row],[Column1.Endurance]]</f>
        <v>0</v>
      </c>
      <c r="J148" s="2">
        <f>WeaponsExport[[#This Row],[Column1.Agility]]</f>
        <v>0</v>
      </c>
      <c r="K148" s="2">
        <f>WeaponsExport[[#This Row],[Column1.Luck]]</f>
        <v>0</v>
      </c>
      <c r="L148" s="2">
        <f>WeaponsExport[[#This Row],[Column1.Price]]</f>
        <v>19600</v>
      </c>
      <c r="M148" s="2">
        <f>WeaponsExport[[#This Row],[Column1.SellPrice]]</f>
        <v>4900</v>
      </c>
    </row>
    <row r="149" spans="1:13" x14ac:dyDescent="0.25">
      <c r="A149">
        <f>LOG(WeaponsExport[[#This Row],[Column1.EquipID]],2)</f>
        <v>5</v>
      </c>
      <c r="B149" s="2">
        <f>WeaponsExport[[#This Row],[Column1.ModelID]]</f>
        <v>54</v>
      </c>
      <c r="C149" s="2">
        <f>MOD(Table5[[#This Row],[ModelID]],10)</f>
        <v>4</v>
      </c>
      <c r="D149" t="str">
        <f>WeaponNames__2[[#This Row],[Value]]</f>
        <v>Ga Boo</v>
      </c>
      <c r="E149" s="2">
        <f>WeaponsExport[[#This Row],[Column1.Attack]]</f>
        <v>134</v>
      </c>
      <c r="F149" s="2">
        <f>WeaponsExport[[#This Row],[Column1.Accuracy]]</f>
        <v>95</v>
      </c>
      <c r="G149" s="2">
        <f>WeaponsExport[[#This Row],[Column1.Strength]]</f>
        <v>0</v>
      </c>
      <c r="H149" s="2">
        <f>WeaponsExport[[#This Row],[Column1.Magic]]</f>
        <v>0</v>
      </c>
      <c r="I149" s="2">
        <f>WeaponsExport[[#This Row],[Column1.Endurance]]</f>
        <v>0</v>
      </c>
      <c r="J149" s="2">
        <f>WeaponsExport[[#This Row],[Column1.Agility]]</f>
        <v>0</v>
      </c>
      <c r="K149" s="2">
        <f>WeaponsExport[[#This Row],[Column1.Luck]]</f>
        <v>0</v>
      </c>
      <c r="L149" s="2">
        <f>WeaponsExport[[#This Row],[Column1.Price]]</f>
        <v>13000</v>
      </c>
      <c r="M149" s="2">
        <f>WeaponsExport[[#This Row],[Column1.SellPrice]]</f>
        <v>3250</v>
      </c>
    </row>
    <row r="150" spans="1:13" x14ac:dyDescent="0.25">
      <c r="A150">
        <f>LOG(WeaponsExport[[#This Row],[Column1.EquipID]],2)</f>
        <v>5</v>
      </c>
      <c r="B150" s="2">
        <f>WeaponsExport[[#This Row],[Column1.ModelID]]</f>
        <v>52</v>
      </c>
      <c r="C150" s="2">
        <f>MOD(Table5[[#This Row],[ModelID]],10)</f>
        <v>2</v>
      </c>
      <c r="D150" t="str">
        <f>WeaponNames__2[[#This Row],[Value]]</f>
        <v>Malice Mary</v>
      </c>
      <c r="E150" s="2">
        <f>WeaponsExport[[#This Row],[Column1.Attack]]</f>
        <v>120</v>
      </c>
      <c r="F150" s="2">
        <f>WeaponsExport[[#This Row],[Column1.Accuracy]]</f>
        <v>95</v>
      </c>
      <c r="G150" s="2">
        <f>WeaponsExport[[#This Row],[Column1.Strength]]</f>
        <v>0</v>
      </c>
      <c r="H150" s="2">
        <f>WeaponsExport[[#This Row],[Column1.Magic]]</f>
        <v>0</v>
      </c>
      <c r="I150" s="2">
        <f>WeaponsExport[[#This Row],[Column1.Endurance]]</f>
        <v>0</v>
      </c>
      <c r="J150" s="2">
        <f>WeaponsExport[[#This Row],[Column1.Agility]]</f>
        <v>0</v>
      </c>
      <c r="K150" s="2">
        <f>WeaponsExport[[#This Row],[Column1.Luck]]</f>
        <v>0</v>
      </c>
      <c r="L150" s="2">
        <f>WeaponsExport[[#This Row],[Column1.Price]]</f>
        <v>10600</v>
      </c>
      <c r="M150" s="2">
        <f>WeaponsExport[[#This Row],[Column1.SellPrice]]</f>
        <v>2650</v>
      </c>
    </row>
    <row r="151" spans="1:13" x14ac:dyDescent="0.25">
      <c r="A151">
        <f>LOG(WeaponsExport[[#This Row],[Column1.EquipID]],2)</f>
        <v>5</v>
      </c>
      <c r="B151" s="2">
        <f>WeaponsExport[[#This Row],[Column1.ModelID]]</f>
        <v>52</v>
      </c>
      <c r="C151" s="2">
        <f>MOD(Table5[[#This Row],[ModelID]],10)</f>
        <v>2</v>
      </c>
      <c r="D151" t="str">
        <f>WeaponNames__2[[#This Row],[Value]]</f>
        <v>Serpent Sword</v>
      </c>
      <c r="E151" s="2">
        <f>WeaponsExport[[#This Row],[Column1.Attack]]</f>
        <v>163</v>
      </c>
      <c r="F151" s="2">
        <f>WeaponsExport[[#This Row],[Column1.Accuracy]]</f>
        <v>95</v>
      </c>
      <c r="G151" s="2">
        <f>WeaponsExport[[#This Row],[Column1.Strength]]</f>
        <v>0</v>
      </c>
      <c r="H151" s="2">
        <f>WeaponsExport[[#This Row],[Column1.Magic]]</f>
        <v>0</v>
      </c>
      <c r="I151" s="2">
        <f>WeaponsExport[[#This Row],[Column1.Endurance]]</f>
        <v>0</v>
      </c>
      <c r="J151" s="2">
        <f>WeaponsExport[[#This Row],[Column1.Agility]]</f>
        <v>0</v>
      </c>
      <c r="K151" s="2">
        <f>WeaponsExport[[#This Row],[Column1.Luck]]</f>
        <v>0</v>
      </c>
      <c r="L151" s="2">
        <f>WeaponsExport[[#This Row],[Column1.Price]]</f>
        <v>18000</v>
      </c>
      <c r="M151" s="2">
        <f>WeaponsExport[[#This Row],[Column1.SellPrice]]</f>
        <v>4500</v>
      </c>
    </row>
    <row r="152" spans="1:13" x14ac:dyDescent="0.25">
      <c r="A152">
        <f>LOG(WeaponsExport[[#This Row],[Column1.EquipID]],2)</f>
        <v>5</v>
      </c>
      <c r="B152" s="2">
        <f>WeaponsExport[[#This Row],[Column1.ModelID]]</f>
        <v>51</v>
      </c>
      <c r="C152" s="2">
        <f>MOD(Table5[[#This Row],[ModelID]],10)</f>
        <v>1</v>
      </c>
      <c r="D152" t="str">
        <f>WeaponNames__2[[#This Row],[Value]]</f>
        <v>Skrep</v>
      </c>
      <c r="E152" s="2">
        <f>WeaponsExport[[#This Row],[Column1.Attack]]</f>
        <v>149</v>
      </c>
      <c r="F152" s="2">
        <f>WeaponsExport[[#This Row],[Column1.Accuracy]]</f>
        <v>95</v>
      </c>
      <c r="G152" s="2">
        <f>WeaponsExport[[#This Row],[Column1.Strength]]</f>
        <v>0</v>
      </c>
      <c r="H152" s="2">
        <f>WeaponsExport[[#This Row],[Column1.Magic]]</f>
        <v>0</v>
      </c>
      <c r="I152" s="2">
        <f>WeaponsExport[[#This Row],[Column1.Endurance]]</f>
        <v>0</v>
      </c>
      <c r="J152" s="2">
        <f>WeaponsExport[[#This Row],[Column1.Agility]]</f>
        <v>0</v>
      </c>
      <c r="K152" s="2">
        <f>WeaponsExport[[#This Row],[Column1.Luck]]</f>
        <v>0</v>
      </c>
      <c r="L152" s="2">
        <f>WeaponsExport[[#This Row],[Column1.Price]]</f>
        <v>14950</v>
      </c>
      <c r="M152" s="2">
        <f>WeaponsExport[[#This Row],[Column1.SellPrice]]</f>
        <v>3740</v>
      </c>
    </row>
    <row r="153" spans="1:13" x14ac:dyDescent="0.25">
      <c r="A153">
        <f>LOG(WeaponsExport[[#This Row],[Column1.EquipID]],2)</f>
        <v>5</v>
      </c>
      <c r="B153" s="2">
        <f>WeaponsExport[[#This Row],[Column1.ModelID]]</f>
        <v>55</v>
      </c>
      <c r="C153" s="2">
        <f>MOD(Table5[[#This Row],[ModelID]],10)</f>
        <v>5</v>
      </c>
      <c r="D153" t="str">
        <f>WeaponNames__2[[#This Row],[Value]]</f>
        <v>Ithuriel Spear</v>
      </c>
      <c r="E153" s="2">
        <f>WeaponsExport[[#This Row],[Column1.Attack]]</f>
        <v>185</v>
      </c>
      <c r="F153" s="2">
        <f>WeaponsExport[[#This Row],[Column1.Accuracy]]</f>
        <v>95</v>
      </c>
      <c r="G153" s="2">
        <f>WeaponsExport[[#This Row],[Column1.Strength]]</f>
        <v>0</v>
      </c>
      <c r="H153" s="2">
        <f>WeaponsExport[[#This Row],[Column1.Magic]]</f>
        <v>0</v>
      </c>
      <c r="I153" s="2">
        <f>WeaponsExport[[#This Row],[Column1.Endurance]]</f>
        <v>0</v>
      </c>
      <c r="J153" s="2">
        <f>WeaponsExport[[#This Row],[Column1.Agility]]</f>
        <v>0</v>
      </c>
      <c r="K153" s="2">
        <f>WeaponsExport[[#This Row],[Column1.Luck]]</f>
        <v>0</v>
      </c>
      <c r="L153" s="2">
        <f>WeaponsExport[[#This Row],[Column1.Price]]</f>
        <v>23250</v>
      </c>
      <c r="M153" s="2">
        <f>WeaponsExport[[#This Row],[Column1.SellPrice]]</f>
        <v>5810</v>
      </c>
    </row>
    <row r="154" spans="1:13" x14ac:dyDescent="0.25">
      <c r="A154">
        <f>LOG(WeaponsExport[[#This Row],[Column1.EquipID]],2)</f>
        <v>5</v>
      </c>
      <c r="B154" s="2">
        <f>WeaponsExport[[#This Row],[Column1.ModelID]]</f>
        <v>53</v>
      </c>
      <c r="C154" s="2">
        <f>MOD(Table5[[#This Row],[ModelID]],10)</f>
        <v>3</v>
      </c>
      <c r="D154" t="str">
        <f>WeaponNames__2[[#This Row],[Value]]</f>
        <v>Espada Ropera</v>
      </c>
      <c r="E154" s="2">
        <f>WeaponsExport[[#This Row],[Column1.Attack]]</f>
        <v>266</v>
      </c>
      <c r="F154" s="2">
        <f>WeaponsExport[[#This Row],[Column1.Accuracy]]</f>
        <v>95</v>
      </c>
      <c r="G154" s="2">
        <f>WeaponsExport[[#This Row],[Column1.Strength]]</f>
        <v>0</v>
      </c>
      <c r="H154" s="2">
        <f>WeaponsExport[[#This Row],[Column1.Magic]]</f>
        <v>0</v>
      </c>
      <c r="I154" s="2">
        <f>WeaponsExport[[#This Row],[Column1.Endurance]]</f>
        <v>0</v>
      </c>
      <c r="J154" s="2">
        <f>WeaponsExport[[#This Row],[Column1.Agility]]</f>
        <v>0</v>
      </c>
      <c r="K154" s="2">
        <f>WeaponsExport[[#This Row],[Column1.Luck]]</f>
        <v>0</v>
      </c>
      <c r="L154" s="2">
        <f>WeaponsExport[[#This Row],[Column1.Price]]</f>
        <v>34550</v>
      </c>
      <c r="M154" s="2">
        <f>WeaponsExport[[#This Row],[Column1.SellPrice]]</f>
        <v>8640</v>
      </c>
    </row>
    <row r="155" spans="1:13" x14ac:dyDescent="0.25">
      <c r="A155">
        <f>LOG(WeaponsExport[[#This Row],[Column1.EquipID]],2)</f>
        <v>5</v>
      </c>
      <c r="B155" s="2">
        <f>WeaponsExport[[#This Row],[Column1.ModelID]]</f>
        <v>51</v>
      </c>
      <c r="C155" s="2">
        <f>MOD(Table5[[#This Row],[ModelID]],10)</f>
        <v>1</v>
      </c>
      <c r="D155" t="str">
        <f>WeaponNames__2[[#This Row],[Value]]</f>
        <v>Noble Saber</v>
      </c>
      <c r="E155" s="2">
        <f>WeaponsExport[[#This Row],[Column1.Attack]]</f>
        <v>220</v>
      </c>
      <c r="F155" s="2">
        <f>WeaponsExport[[#This Row],[Column1.Accuracy]]</f>
        <v>95</v>
      </c>
      <c r="G155" s="2">
        <f>WeaponsExport[[#This Row],[Column1.Strength]]</f>
        <v>0</v>
      </c>
      <c r="H155" s="2">
        <f>WeaponsExport[[#This Row],[Column1.Magic]]</f>
        <v>0</v>
      </c>
      <c r="I155" s="2">
        <f>WeaponsExport[[#This Row],[Column1.Endurance]]</f>
        <v>0</v>
      </c>
      <c r="J155" s="2">
        <f>WeaponsExport[[#This Row],[Column1.Agility]]</f>
        <v>0</v>
      </c>
      <c r="K155" s="2">
        <f>WeaponsExport[[#This Row],[Column1.Luck]]</f>
        <v>0</v>
      </c>
      <c r="L155" s="2">
        <f>WeaponsExport[[#This Row],[Column1.Price]]</f>
        <v>27900</v>
      </c>
      <c r="M155" s="2">
        <f>WeaponsExport[[#This Row],[Column1.SellPrice]]</f>
        <v>6980</v>
      </c>
    </row>
    <row r="156" spans="1:13" x14ac:dyDescent="0.25">
      <c r="A156">
        <f>LOG(WeaponsExport[[#This Row],[Column1.EquipID]],2)</f>
        <v>5</v>
      </c>
      <c r="B156" s="2">
        <f>WeaponsExport[[#This Row],[Column1.ModelID]]</f>
        <v>51</v>
      </c>
      <c r="C156" s="2">
        <f>MOD(Table5[[#This Row],[ModelID]],10)</f>
        <v>1</v>
      </c>
      <c r="D156" t="str">
        <f>WeaponNames__2[[#This Row],[Value]]</f>
        <v>Main Gauche</v>
      </c>
      <c r="E156" s="2">
        <f>WeaponsExport[[#This Row],[Column1.Attack]]</f>
        <v>197</v>
      </c>
      <c r="F156" s="2">
        <f>WeaponsExport[[#This Row],[Column1.Accuracy]]</f>
        <v>95</v>
      </c>
      <c r="G156" s="2">
        <f>WeaponsExport[[#This Row],[Column1.Strength]]</f>
        <v>0</v>
      </c>
      <c r="H156" s="2">
        <f>WeaponsExport[[#This Row],[Column1.Magic]]</f>
        <v>0</v>
      </c>
      <c r="I156" s="2">
        <f>WeaponsExport[[#This Row],[Column1.Endurance]]</f>
        <v>3</v>
      </c>
      <c r="J156" s="2">
        <f>WeaponsExport[[#This Row],[Column1.Agility]]</f>
        <v>0</v>
      </c>
      <c r="K156" s="2">
        <f>WeaponsExport[[#This Row],[Column1.Luck]]</f>
        <v>0</v>
      </c>
      <c r="L156" s="2">
        <f>WeaponsExport[[#This Row],[Column1.Price]]</f>
        <v>25100</v>
      </c>
      <c r="M156" s="2">
        <f>WeaponsExport[[#This Row],[Column1.SellPrice]]</f>
        <v>6280</v>
      </c>
    </row>
    <row r="157" spans="1:13" x14ac:dyDescent="0.25">
      <c r="A157">
        <f>LOG(WeaponsExport[[#This Row],[Column1.EquipID]],2)</f>
        <v>5</v>
      </c>
      <c r="B157" s="2">
        <f>WeaponsExport[[#This Row],[Column1.ModelID]]</f>
        <v>52</v>
      </c>
      <c r="C157" s="2">
        <f>MOD(Table5[[#This Row],[ModelID]],10)</f>
        <v>2</v>
      </c>
      <c r="D157" t="str">
        <f>WeaponNames__2[[#This Row],[Value]]</f>
        <v>Witch Saber</v>
      </c>
      <c r="E157" s="2">
        <f>WeaponsExport[[#This Row],[Column1.Attack]]</f>
        <v>237</v>
      </c>
      <c r="F157" s="2">
        <f>WeaponsExport[[#This Row],[Column1.Accuracy]]</f>
        <v>95</v>
      </c>
      <c r="G157" s="2">
        <f>WeaponsExport[[#This Row],[Column1.Strength]]</f>
        <v>0</v>
      </c>
      <c r="H157" s="2">
        <f>WeaponsExport[[#This Row],[Column1.Magic]]</f>
        <v>3</v>
      </c>
      <c r="I157" s="2">
        <f>WeaponsExport[[#This Row],[Column1.Endurance]]</f>
        <v>0</v>
      </c>
      <c r="J157" s="2">
        <f>WeaponsExport[[#This Row],[Column1.Agility]]</f>
        <v>0</v>
      </c>
      <c r="K157" s="2">
        <f>WeaponsExport[[#This Row],[Column1.Luck]]</f>
        <v>0</v>
      </c>
      <c r="L157" s="2">
        <f>WeaponsExport[[#This Row],[Column1.Price]]</f>
        <v>29400</v>
      </c>
      <c r="M157" s="2">
        <f>WeaponsExport[[#This Row],[Column1.SellPrice]]</f>
        <v>7350</v>
      </c>
    </row>
    <row r="158" spans="1:13" x14ac:dyDescent="0.25">
      <c r="A158">
        <f>LOG(WeaponsExport[[#This Row],[Column1.EquipID]],2)</f>
        <v>5</v>
      </c>
      <c r="B158" s="2">
        <f>WeaponsExport[[#This Row],[Column1.ModelID]]</f>
        <v>53</v>
      </c>
      <c r="C158" s="2">
        <f>MOD(Table5[[#This Row],[ModelID]],10)</f>
        <v>3</v>
      </c>
      <c r="D158" t="str">
        <f>WeaponNames__2[[#This Row],[Value]]</f>
        <v>Rose Flamberge</v>
      </c>
      <c r="E158" s="2">
        <f>WeaponsExport[[#This Row],[Column1.Attack]]</f>
        <v>254</v>
      </c>
      <c r="F158" s="2">
        <f>WeaponsExport[[#This Row],[Column1.Accuracy]]</f>
        <v>95</v>
      </c>
      <c r="G158" s="2">
        <f>WeaponsExport[[#This Row],[Column1.Strength]]</f>
        <v>0</v>
      </c>
      <c r="H158" s="2">
        <f>WeaponsExport[[#This Row],[Column1.Magic]]</f>
        <v>0</v>
      </c>
      <c r="I158" s="2">
        <f>WeaponsExport[[#This Row],[Column1.Endurance]]</f>
        <v>0</v>
      </c>
      <c r="J158" s="2">
        <f>WeaponsExport[[#This Row],[Column1.Agility]]</f>
        <v>0</v>
      </c>
      <c r="K158" s="2">
        <f>WeaponsExport[[#This Row],[Column1.Luck]]</f>
        <v>0</v>
      </c>
      <c r="L158" s="2">
        <f>WeaponsExport[[#This Row],[Column1.Price]]</f>
        <v>33100</v>
      </c>
      <c r="M158" s="2">
        <f>WeaponsExport[[#This Row],[Column1.SellPrice]]</f>
        <v>8280</v>
      </c>
    </row>
    <row r="159" spans="1:13" x14ac:dyDescent="0.25">
      <c r="A159">
        <f>LOG(WeaponsExport[[#This Row],[Column1.EquipID]],2)</f>
        <v>5</v>
      </c>
      <c r="B159" s="2">
        <f>WeaponsExport[[#This Row],[Column1.ModelID]]</f>
        <v>51</v>
      </c>
      <c r="C159" s="2">
        <f>MOD(Table5[[#This Row],[ModelID]],10)</f>
        <v>1</v>
      </c>
      <c r="D159" t="str">
        <f>WeaponNames__2[[#This Row],[Value]]</f>
        <v>Damascus Rapier</v>
      </c>
      <c r="E159" s="2">
        <f>WeaponsExport[[#This Row],[Column1.Attack]]</f>
        <v>310</v>
      </c>
      <c r="F159" s="2">
        <f>WeaponsExport[[#This Row],[Column1.Accuracy]]</f>
        <v>95</v>
      </c>
      <c r="G159" s="2">
        <f>WeaponsExport[[#This Row],[Column1.Strength]]</f>
        <v>0</v>
      </c>
      <c r="H159" s="2">
        <f>WeaponsExport[[#This Row],[Column1.Magic]]</f>
        <v>0</v>
      </c>
      <c r="I159" s="2">
        <f>WeaponsExport[[#This Row],[Column1.Endurance]]</f>
        <v>0</v>
      </c>
      <c r="J159" s="2">
        <f>WeaponsExport[[#This Row],[Column1.Agility]]</f>
        <v>0</v>
      </c>
      <c r="K159" s="2">
        <f>WeaponsExport[[#This Row],[Column1.Luck]]</f>
        <v>0</v>
      </c>
      <c r="L159" s="2">
        <f>WeaponsExport[[#This Row],[Column1.Price]]</f>
        <v>44850</v>
      </c>
      <c r="M159" s="2">
        <f>WeaponsExport[[#This Row],[Column1.SellPrice]]</f>
        <v>11210</v>
      </c>
    </row>
    <row r="160" spans="1:13" x14ac:dyDescent="0.25">
      <c r="A160">
        <f>LOG(WeaponsExport[[#This Row],[Column1.EquipID]],2)</f>
        <v>5</v>
      </c>
      <c r="B160" s="2">
        <f>WeaponsExport[[#This Row],[Column1.ModelID]]</f>
        <v>55</v>
      </c>
      <c r="C160" s="2">
        <f>MOD(Table5[[#This Row],[ModelID]],10)</f>
        <v>5</v>
      </c>
      <c r="D160" t="str">
        <f>WeaponNames__2[[#This Row],[Value]]</f>
        <v>Brionac</v>
      </c>
      <c r="E160" s="2">
        <f>WeaponsExport[[#This Row],[Column1.Attack]]</f>
        <v>270</v>
      </c>
      <c r="F160" s="2">
        <f>WeaponsExport[[#This Row],[Column1.Accuracy]]</f>
        <v>95</v>
      </c>
      <c r="G160" s="2">
        <f>WeaponsExport[[#This Row],[Column1.Strength]]</f>
        <v>0</v>
      </c>
      <c r="H160" s="2">
        <f>WeaponsExport[[#This Row],[Column1.Magic]]</f>
        <v>0</v>
      </c>
      <c r="I160" s="2">
        <f>WeaponsExport[[#This Row],[Column1.Endurance]]</f>
        <v>0</v>
      </c>
      <c r="J160" s="2">
        <f>WeaponsExport[[#This Row],[Column1.Agility]]</f>
        <v>5</v>
      </c>
      <c r="K160" s="2">
        <f>WeaponsExport[[#This Row],[Column1.Luck]]</f>
        <v>0</v>
      </c>
      <c r="L160" s="2">
        <f>WeaponsExport[[#This Row],[Column1.Price]]</f>
        <v>36400</v>
      </c>
      <c r="M160" s="2">
        <f>WeaponsExport[[#This Row],[Column1.SellPrice]]</f>
        <v>9100</v>
      </c>
    </row>
    <row r="161" spans="1:13" x14ac:dyDescent="0.25">
      <c r="A161">
        <f>LOG(WeaponsExport[[#This Row],[Column1.EquipID]],2)</f>
        <v>5</v>
      </c>
      <c r="B161" s="2">
        <f>WeaponsExport[[#This Row],[Column1.ModelID]]</f>
        <v>55</v>
      </c>
      <c r="C161" s="2">
        <f>MOD(Table5[[#This Row],[ModelID]],10)</f>
        <v>5</v>
      </c>
      <c r="D161" t="str">
        <f>WeaponNames__2[[#This Row],[Value]]</f>
        <v>Longinus</v>
      </c>
      <c r="E161" s="2">
        <f>WeaponsExport[[#This Row],[Column1.Attack]]</f>
        <v>290</v>
      </c>
      <c r="F161" s="2">
        <f>WeaponsExport[[#This Row],[Column1.Accuracy]]</f>
        <v>95</v>
      </c>
      <c r="G161" s="2">
        <f>WeaponsExport[[#This Row],[Column1.Strength]]</f>
        <v>0</v>
      </c>
      <c r="H161" s="2">
        <f>WeaponsExport[[#This Row],[Column1.Magic]]</f>
        <v>0</v>
      </c>
      <c r="I161" s="2">
        <f>WeaponsExport[[#This Row],[Column1.Endurance]]</f>
        <v>0</v>
      </c>
      <c r="J161" s="2">
        <f>WeaponsExport[[#This Row],[Column1.Agility]]</f>
        <v>0</v>
      </c>
      <c r="K161" s="2">
        <f>WeaponsExport[[#This Row],[Column1.Luck]]</f>
        <v>0</v>
      </c>
      <c r="L161" s="2">
        <f>WeaponsExport[[#This Row],[Column1.Price]]</f>
        <v>40000</v>
      </c>
      <c r="M161" s="2">
        <f>WeaponsExport[[#This Row],[Column1.SellPrice]]</f>
        <v>10000</v>
      </c>
    </row>
    <row r="162" spans="1:13" x14ac:dyDescent="0.25">
      <c r="A162">
        <f>LOG(WeaponsExport[[#This Row],[Column1.EquipID]],2)</f>
        <v>5</v>
      </c>
      <c r="B162" s="2">
        <f>WeaponsExport[[#This Row],[Column1.ModelID]]</f>
        <v>56</v>
      </c>
      <c r="C162" s="2">
        <f>MOD(Table5[[#This Row],[ModelID]],10)</f>
        <v>6</v>
      </c>
      <c r="D162" t="str">
        <f>WeaponNames__2[[#This Row],[Value]]</f>
        <v>Kokuseki Senjin</v>
      </c>
      <c r="E162" s="2">
        <f>WeaponsExport[[#This Row],[Column1.Attack]]</f>
        <v>425</v>
      </c>
      <c r="F162" s="2">
        <f>WeaponsExport[[#This Row],[Column1.Accuracy]]</f>
        <v>95</v>
      </c>
      <c r="G162" s="2">
        <f>WeaponsExport[[#This Row],[Column1.Strength]]</f>
        <v>5</v>
      </c>
      <c r="H162" s="2">
        <f>WeaponsExport[[#This Row],[Column1.Magic]]</f>
        <v>5</v>
      </c>
      <c r="I162" s="2">
        <f>WeaponsExport[[#This Row],[Column1.Endurance]]</f>
        <v>5</v>
      </c>
      <c r="J162" s="2">
        <f>WeaponsExport[[#This Row],[Column1.Agility]]</f>
        <v>5</v>
      </c>
      <c r="K162" s="2">
        <f>WeaponsExport[[#This Row],[Column1.Luck]]</f>
        <v>5</v>
      </c>
      <c r="L162" s="2">
        <f>WeaponsExport[[#This Row],[Column1.Price]]</f>
        <v>67900</v>
      </c>
      <c r="M162" s="2">
        <f>WeaponsExport[[#This Row],[Column1.SellPrice]]</f>
        <v>16980</v>
      </c>
    </row>
    <row r="163" spans="1:13" x14ac:dyDescent="0.25">
      <c r="A163">
        <f>LOG(WeaponsExport[[#This Row],[Column1.EquipID]],2)</f>
        <v>5</v>
      </c>
      <c r="B163" s="2">
        <f>WeaponsExport[[#This Row],[Column1.ModelID]]</f>
        <v>57</v>
      </c>
      <c r="C163" s="2">
        <f>MOD(Table5[[#This Row],[ModelID]],10)</f>
        <v>7</v>
      </c>
      <c r="D163" t="str">
        <f>WeaponNames__2[[#This Row],[Value]]</f>
        <v>Snow Queen Whip</v>
      </c>
      <c r="E163" s="2">
        <f>WeaponsExport[[#This Row],[Column1.Attack]]</f>
        <v>377</v>
      </c>
      <c r="F163" s="2">
        <f>WeaponsExport[[#This Row],[Column1.Accuracy]]</f>
        <v>95</v>
      </c>
      <c r="G163" s="2">
        <f>WeaponsExport[[#This Row],[Column1.Strength]]</f>
        <v>0</v>
      </c>
      <c r="H163" s="2">
        <f>WeaponsExport[[#This Row],[Column1.Magic]]</f>
        <v>5</v>
      </c>
      <c r="I163" s="2">
        <f>WeaponsExport[[#This Row],[Column1.Endurance]]</f>
        <v>0</v>
      </c>
      <c r="J163" s="2">
        <f>WeaponsExport[[#This Row],[Column1.Agility]]</f>
        <v>0</v>
      </c>
      <c r="K163" s="2">
        <f>WeaponsExport[[#This Row],[Column1.Luck]]</f>
        <v>0</v>
      </c>
      <c r="L163" s="2">
        <f>WeaponsExport[[#This Row],[Column1.Price]]</f>
        <v>52500</v>
      </c>
      <c r="M163" s="2">
        <f>WeaponsExport[[#This Row],[Column1.SellPrice]]</f>
        <v>13130</v>
      </c>
    </row>
    <row r="164" spans="1:13" x14ac:dyDescent="0.25">
      <c r="A164">
        <f>LOG(WeaponsExport[[#This Row],[Column1.EquipID]],2)</f>
        <v>5</v>
      </c>
      <c r="B164" s="2">
        <f>WeaponsExport[[#This Row],[Column1.ModelID]]</f>
        <v>51</v>
      </c>
      <c r="C164" s="2">
        <f>MOD(Table5[[#This Row],[ModelID]],10)</f>
        <v>1</v>
      </c>
      <c r="D164" t="str">
        <f>WeaponNames__2[[#This Row],[Value]]</f>
        <v>Cocytus</v>
      </c>
      <c r="E164" s="2">
        <f>WeaponsExport[[#This Row],[Column1.Attack]]</f>
        <v>150</v>
      </c>
      <c r="F164" s="2">
        <f>WeaponsExport[[#This Row],[Column1.Accuracy]]</f>
        <v>85</v>
      </c>
      <c r="G164" s="2">
        <f>WeaponsExport[[#This Row],[Column1.Strength]]</f>
        <v>0</v>
      </c>
      <c r="H164" s="2">
        <f>WeaponsExport[[#This Row],[Column1.Magic]]</f>
        <v>0</v>
      </c>
      <c r="I164" s="2">
        <f>WeaponsExport[[#This Row],[Column1.Endurance]]</f>
        <v>0</v>
      </c>
      <c r="J164" s="2">
        <f>WeaponsExport[[#This Row],[Column1.Agility]]</f>
        <v>0</v>
      </c>
      <c r="K164" s="2">
        <f>WeaponsExport[[#This Row],[Column1.Luck]]</f>
        <v>0</v>
      </c>
      <c r="L164" s="2">
        <f>WeaponsExport[[#This Row],[Column1.Price]]</f>
        <v>16500</v>
      </c>
      <c r="M164" s="2">
        <f>WeaponsExport[[#This Row],[Column1.SellPrice]]</f>
        <v>4130</v>
      </c>
    </row>
    <row r="165" spans="1:13" x14ac:dyDescent="0.25">
      <c r="A165">
        <f>LOG(WeaponsExport[[#This Row],[Column1.EquipID]],2)</f>
        <v>0</v>
      </c>
      <c r="B165" s="2">
        <f>WeaponsExport[[#This Row],[Column1.ModelID]]</f>
        <v>50</v>
      </c>
      <c r="C165" s="2">
        <f>MOD(Table5[[#This Row],[ModelID]],10)</f>
        <v>0</v>
      </c>
      <c r="D165" t="str">
        <f>WeaponNames__2[[#This Row],[Value]]</f>
        <v>Unused</v>
      </c>
      <c r="E165" s="2">
        <f>WeaponsExport[[#This Row],[Column1.Attack]]</f>
        <v>0</v>
      </c>
      <c r="F165" s="2">
        <f>WeaponsExport[[#This Row],[Column1.Accuracy]]</f>
        <v>0</v>
      </c>
      <c r="G165" s="2">
        <f>WeaponsExport[[#This Row],[Column1.Strength]]</f>
        <v>0</v>
      </c>
      <c r="H165" s="2">
        <f>WeaponsExport[[#This Row],[Column1.Magic]]</f>
        <v>0</v>
      </c>
      <c r="I165" s="2">
        <f>WeaponsExport[[#This Row],[Column1.Endurance]]</f>
        <v>0</v>
      </c>
      <c r="J165" s="2">
        <f>WeaponsExport[[#This Row],[Column1.Agility]]</f>
        <v>0</v>
      </c>
      <c r="K165" s="2">
        <f>WeaponsExport[[#This Row],[Column1.Luck]]</f>
        <v>0</v>
      </c>
      <c r="L165" s="2">
        <f>WeaponsExport[[#This Row],[Column1.Price]]</f>
        <v>0</v>
      </c>
      <c r="M165" s="2">
        <f>WeaponsExport[[#This Row],[Column1.SellPrice]]</f>
        <v>0</v>
      </c>
    </row>
    <row r="166" spans="1:13" x14ac:dyDescent="0.25">
      <c r="A166">
        <f>LOG(WeaponsExport[[#This Row],[Column1.EquipID]],2)</f>
        <v>0</v>
      </c>
      <c r="B166" s="2">
        <f>WeaponsExport[[#This Row],[Column1.ModelID]]</f>
        <v>52</v>
      </c>
      <c r="C166" s="2">
        <f>MOD(Table5[[#This Row],[ModelID]],10)</f>
        <v>2</v>
      </c>
      <c r="D166" t="str">
        <f>WeaponNames__2[[#This Row],[Value]]</f>
        <v>Unused</v>
      </c>
      <c r="E166" s="2">
        <f>WeaponsExport[[#This Row],[Column1.Attack]]</f>
        <v>0</v>
      </c>
      <c r="F166" s="2">
        <f>WeaponsExport[[#This Row],[Column1.Accuracy]]</f>
        <v>0</v>
      </c>
      <c r="G166" s="2">
        <f>WeaponsExport[[#This Row],[Column1.Strength]]</f>
        <v>0</v>
      </c>
      <c r="H166" s="2">
        <f>WeaponsExport[[#This Row],[Column1.Magic]]</f>
        <v>0</v>
      </c>
      <c r="I166" s="2">
        <f>WeaponsExport[[#This Row],[Column1.Endurance]]</f>
        <v>0</v>
      </c>
      <c r="J166" s="2">
        <f>WeaponsExport[[#This Row],[Column1.Agility]]</f>
        <v>0</v>
      </c>
      <c r="K166" s="2">
        <f>WeaponsExport[[#This Row],[Column1.Luck]]</f>
        <v>0</v>
      </c>
      <c r="L166" s="2">
        <f>WeaponsExport[[#This Row],[Column1.Price]]</f>
        <v>0</v>
      </c>
      <c r="M166" s="2">
        <f>WeaponsExport[[#This Row],[Column1.SellPrice]]</f>
        <v>0</v>
      </c>
    </row>
    <row r="167" spans="1:13" x14ac:dyDescent="0.25">
      <c r="A167">
        <f>LOG(WeaponsExport[[#This Row],[Column1.EquipID]],2)</f>
        <v>0</v>
      </c>
      <c r="B167" s="2">
        <f>WeaponsExport[[#This Row],[Column1.ModelID]]</f>
        <v>54</v>
      </c>
      <c r="C167" s="2">
        <f>MOD(Table5[[#This Row],[ModelID]],10)</f>
        <v>4</v>
      </c>
      <c r="D167" t="str">
        <f>WeaponNames__2[[#This Row],[Value]]</f>
        <v>Unused</v>
      </c>
      <c r="E167" s="2">
        <f>WeaponsExport[[#This Row],[Column1.Attack]]</f>
        <v>0</v>
      </c>
      <c r="F167" s="2">
        <f>WeaponsExport[[#This Row],[Column1.Accuracy]]</f>
        <v>0</v>
      </c>
      <c r="G167" s="2">
        <f>WeaponsExport[[#This Row],[Column1.Strength]]</f>
        <v>0</v>
      </c>
      <c r="H167" s="2">
        <f>WeaponsExport[[#This Row],[Column1.Magic]]</f>
        <v>0</v>
      </c>
      <c r="I167" s="2">
        <f>WeaponsExport[[#This Row],[Column1.Endurance]]</f>
        <v>0</v>
      </c>
      <c r="J167" s="2">
        <f>WeaponsExport[[#This Row],[Column1.Agility]]</f>
        <v>0</v>
      </c>
      <c r="K167" s="2">
        <f>WeaponsExport[[#This Row],[Column1.Luck]]</f>
        <v>0</v>
      </c>
      <c r="L167" s="2">
        <f>WeaponsExport[[#This Row],[Column1.Price]]</f>
        <v>0</v>
      </c>
      <c r="M167" s="2">
        <f>WeaponsExport[[#This Row],[Column1.SellPrice]]</f>
        <v>0</v>
      </c>
    </row>
    <row r="168" spans="1:13" x14ac:dyDescent="0.25">
      <c r="A168">
        <f>LOG(WeaponsExport[[#This Row],[Column1.EquipID]],2)</f>
        <v>0</v>
      </c>
      <c r="B168" s="2">
        <f>WeaponsExport[[#This Row],[Column1.ModelID]]</f>
        <v>50</v>
      </c>
      <c r="C168" s="2">
        <f>MOD(Table5[[#This Row],[ModelID]],10)</f>
        <v>0</v>
      </c>
      <c r="D168" t="str">
        <f>WeaponNames__2[[#This Row],[Value]]</f>
        <v>Unused</v>
      </c>
      <c r="E168" s="2">
        <f>WeaponsExport[[#This Row],[Column1.Attack]]</f>
        <v>0</v>
      </c>
      <c r="F168" s="2">
        <f>WeaponsExport[[#This Row],[Column1.Accuracy]]</f>
        <v>0</v>
      </c>
      <c r="G168" s="2">
        <f>WeaponsExport[[#This Row],[Column1.Strength]]</f>
        <v>0</v>
      </c>
      <c r="H168" s="2">
        <f>WeaponsExport[[#This Row],[Column1.Magic]]</f>
        <v>0</v>
      </c>
      <c r="I168" s="2">
        <f>WeaponsExport[[#This Row],[Column1.Endurance]]</f>
        <v>0</v>
      </c>
      <c r="J168" s="2">
        <f>WeaponsExport[[#This Row],[Column1.Agility]]</f>
        <v>0</v>
      </c>
      <c r="K168" s="2">
        <f>WeaponsExport[[#This Row],[Column1.Luck]]</f>
        <v>0</v>
      </c>
      <c r="L168" s="2">
        <f>WeaponsExport[[#This Row],[Column1.Price]]</f>
        <v>0</v>
      </c>
      <c r="M168" s="2">
        <f>WeaponsExport[[#This Row],[Column1.SellPrice]]</f>
        <v>0</v>
      </c>
    </row>
    <row r="169" spans="1:13" x14ac:dyDescent="0.25">
      <c r="A169">
        <f>LOG(WeaponsExport[[#This Row],[Column1.EquipID]],2)</f>
        <v>0</v>
      </c>
      <c r="B169" s="2">
        <f>WeaponsExport[[#This Row],[Column1.ModelID]]</f>
        <v>52</v>
      </c>
      <c r="C169" s="2">
        <f>MOD(Table5[[#This Row],[ModelID]],10)</f>
        <v>2</v>
      </c>
      <c r="D169" t="str">
        <f>WeaponNames__2[[#This Row],[Value]]</f>
        <v>Unused</v>
      </c>
      <c r="E169" s="2">
        <f>WeaponsExport[[#This Row],[Column1.Attack]]</f>
        <v>0</v>
      </c>
      <c r="F169" s="2">
        <f>WeaponsExport[[#This Row],[Column1.Accuracy]]</f>
        <v>0</v>
      </c>
      <c r="G169" s="2">
        <f>WeaponsExport[[#This Row],[Column1.Strength]]</f>
        <v>0</v>
      </c>
      <c r="H169" s="2">
        <f>WeaponsExport[[#This Row],[Column1.Magic]]</f>
        <v>0</v>
      </c>
      <c r="I169" s="2">
        <f>WeaponsExport[[#This Row],[Column1.Endurance]]</f>
        <v>0</v>
      </c>
      <c r="J169" s="2">
        <f>WeaponsExport[[#This Row],[Column1.Agility]]</f>
        <v>0</v>
      </c>
      <c r="K169" s="2">
        <f>WeaponsExport[[#This Row],[Column1.Luck]]</f>
        <v>0</v>
      </c>
      <c r="L169" s="2">
        <f>WeaponsExport[[#This Row],[Column1.Price]]</f>
        <v>0</v>
      </c>
      <c r="M169" s="2">
        <f>WeaponsExport[[#This Row],[Column1.SellPrice]]</f>
        <v>0</v>
      </c>
    </row>
    <row r="170" spans="1:13" x14ac:dyDescent="0.25">
      <c r="A170">
        <f>LOG(WeaponsExport[[#This Row],[Column1.EquipID]],2)</f>
        <v>5</v>
      </c>
      <c r="B170" s="2">
        <f>WeaponsExport[[#This Row],[Column1.ModelID]]</f>
        <v>51</v>
      </c>
      <c r="C170" s="2">
        <f>MOD(Table5[[#This Row],[ModelID]],10)</f>
        <v>1</v>
      </c>
      <c r="D170" t="str">
        <f>WeaponNames__2[[#This Row],[Value]]</f>
        <v>Ice Saber</v>
      </c>
      <c r="E170" s="2">
        <f>WeaponsExport[[#This Row],[Column1.Attack]]</f>
        <v>140</v>
      </c>
      <c r="F170" s="2">
        <f>WeaponsExport[[#This Row],[Column1.Accuracy]]</f>
        <v>95</v>
      </c>
      <c r="G170" s="2">
        <f>WeaponsExport[[#This Row],[Column1.Strength]]</f>
        <v>0</v>
      </c>
      <c r="H170" s="2">
        <f>WeaponsExport[[#This Row],[Column1.Magic]]</f>
        <v>0</v>
      </c>
      <c r="I170" s="2">
        <f>WeaponsExport[[#This Row],[Column1.Endurance]]</f>
        <v>0</v>
      </c>
      <c r="J170" s="2">
        <f>WeaponsExport[[#This Row],[Column1.Agility]]</f>
        <v>0</v>
      </c>
      <c r="K170" s="2">
        <f>WeaponsExport[[#This Row],[Column1.Luck]]</f>
        <v>0</v>
      </c>
      <c r="L170" s="2">
        <f>WeaponsExport[[#This Row],[Column1.Price]]</f>
        <v>14800</v>
      </c>
      <c r="M170" s="2">
        <f>WeaponsExport[[#This Row],[Column1.SellPrice]]</f>
        <v>3700</v>
      </c>
    </row>
    <row r="171" spans="1:13" x14ac:dyDescent="0.25">
      <c r="A171">
        <f>LOG(WeaponsExport[[#This Row],[Column1.EquipID]],2)</f>
        <v>5</v>
      </c>
      <c r="B171" s="2">
        <f>WeaponsExport[[#This Row],[Column1.ModelID]]</f>
        <v>55</v>
      </c>
      <c r="C171" s="2">
        <f>MOD(Table5[[#This Row],[ModelID]],10)</f>
        <v>5</v>
      </c>
      <c r="D171" t="str">
        <f>WeaponNames__2[[#This Row],[Value]]</f>
        <v>Charlotte</v>
      </c>
      <c r="E171" s="2">
        <f>WeaponsExport[[#This Row],[Column1.Attack]]</f>
        <v>277</v>
      </c>
      <c r="F171" s="2">
        <f>WeaponsExport[[#This Row],[Column1.Accuracy]]</f>
        <v>95</v>
      </c>
      <c r="G171" s="2">
        <f>WeaponsExport[[#This Row],[Column1.Strength]]</f>
        <v>0</v>
      </c>
      <c r="H171" s="2">
        <f>WeaponsExport[[#This Row],[Column1.Magic]]</f>
        <v>0</v>
      </c>
      <c r="I171" s="2">
        <f>WeaponsExport[[#This Row],[Column1.Endurance]]</f>
        <v>0</v>
      </c>
      <c r="J171" s="2">
        <f>WeaponsExport[[#This Row],[Column1.Agility]]</f>
        <v>0</v>
      </c>
      <c r="K171" s="2">
        <f>WeaponsExport[[#This Row],[Column1.Luck]]</f>
        <v>0</v>
      </c>
      <c r="L171" s="2">
        <f>WeaponsExport[[#This Row],[Column1.Price]]</f>
        <v>38800</v>
      </c>
      <c r="M171" s="2">
        <f>WeaponsExport[[#This Row],[Column1.SellPrice]]</f>
        <v>9700</v>
      </c>
    </row>
    <row r="172" spans="1:13" x14ac:dyDescent="0.25">
      <c r="A172">
        <f>LOG(WeaponsExport[[#This Row],[Column1.EquipID]],2)</f>
        <v>5</v>
      </c>
      <c r="B172" s="2">
        <f>WeaponsExport[[#This Row],[Column1.ModelID]]</f>
        <v>53</v>
      </c>
      <c r="C172" s="2">
        <f>MOD(Table5[[#This Row],[ModelID]],10)</f>
        <v>3</v>
      </c>
      <c r="D172" t="str">
        <f>WeaponNames__2[[#This Row],[Value]]</f>
        <v>Illuminati</v>
      </c>
      <c r="E172" s="2">
        <f>WeaponsExport[[#This Row],[Column1.Attack]]</f>
        <v>292</v>
      </c>
      <c r="F172" s="2">
        <f>WeaponsExport[[#This Row],[Column1.Accuracy]]</f>
        <v>95</v>
      </c>
      <c r="G172" s="2">
        <f>WeaponsExport[[#This Row],[Column1.Strength]]</f>
        <v>0</v>
      </c>
      <c r="H172" s="2">
        <f>WeaponsExport[[#This Row],[Column1.Magic]]</f>
        <v>0</v>
      </c>
      <c r="I172" s="2">
        <f>WeaponsExport[[#This Row],[Column1.Endurance]]</f>
        <v>0</v>
      </c>
      <c r="J172" s="2">
        <f>WeaponsExport[[#This Row],[Column1.Agility]]</f>
        <v>0</v>
      </c>
      <c r="K172" s="2">
        <f>WeaponsExport[[#This Row],[Column1.Luck]]</f>
        <v>0</v>
      </c>
      <c r="L172" s="2">
        <f>WeaponsExport[[#This Row],[Column1.Price]]</f>
        <v>40200</v>
      </c>
      <c r="M172" s="2">
        <f>WeaponsExport[[#This Row],[Column1.SellPrice]]</f>
        <v>10050</v>
      </c>
    </row>
    <row r="173" spans="1:13" x14ac:dyDescent="0.25">
      <c r="A173">
        <f>LOG(WeaponsExport[[#This Row],[Column1.EquipID]],2)</f>
        <v>5</v>
      </c>
      <c r="B173" s="2">
        <f>WeaponsExport[[#This Row],[Column1.ModelID]]</f>
        <v>51</v>
      </c>
      <c r="C173" s="2">
        <f>MOD(Table5[[#This Row],[ModelID]],10)</f>
        <v>1</v>
      </c>
      <c r="D173" t="str">
        <f>WeaponNames__2[[#This Row],[Value]]</f>
        <v>Aristocracy</v>
      </c>
      <c r="E173" s="2">
        <f>WeaponsExport[[#This Row],[Column1.Attack]]</f>
        <v>231</v>
      </c>
      <c r="F173" s="2">
        <f>WeaponsExport[[#This Row],[Column1.Accuracy]]</f>
        <v>95</v>
      </c>
      <c r="G173" s="2">
        <f>WeaponsExport[[#This Row],[Column1.Strength]]</f>
        <v>0</v>
      </c>
      <c r="H173" s="2">
        <f>WeaponsExport[[#This Row],[Column1.Magic]]</f>
        <v>0</v>
      </c>
      <c r="I173" s="2">
        <f>WeaponsExport[[#This Row],[Column1.Endurance]]</f>
        <v>0</v>
      </c>
      <c r="J173" s="2">
        <f>WeaponsExport[[#This Row],[Column1.Agility]]</f>
        <v>0</v>
      </c>
      <c r="K173" s="2">
        <f>WeaponsExport[[#This Row],[Column1.Luck]]</f>
        <v>0</v>
      </c>
      <c r="L173" s="2">
        <f>WeaponsExport[[#This Row],[Column1.Price]]</f>
        <v>28600</v>
      </c>
      <c r="M173" s="2">
        <f>WeaponsExport[[#This Row],[Column1.SellPrice]]</f>
        <v>7150</v>
      </c>
    </row>
    <row r="174" spans="1:13" x14ac:dyDescent="0.25">
      <c r="A174">
        <f>LOG(WeaponsExport[[#This Row],[Column1.EquipID]],2)</f>
        <v>0</v>
      </c>
      <c r="B174" s="2">
        <f>WeaponsExport[[#This Row],[Column1.ModelID]]</f>
        <v>51</v>
      </c>
      <c r="C174" s="2">
        <f>MOD(Table5[[#This Row],[ModelID]],10)</f>
        <v>1</v>
      </c>
      <c r="D174" t="str">
        <f>WeaponNames__2[[#This Row],[Value]]</f>
        <v>Unused</v>
      </c>
      <c r="E174" s="2">
        <f>WeaponsExport[[#This Row],[Column1.Attack]]</f>
        <v>0</v>
      </c>
      <c r="F174" s="2">
        <f>WeaponsExport[[#This Row],[Column1.Accuracy]]</f>
        <v>0</v>
      </c>
      <c r="G174" s="2">
        <f>WeaponsExport[[#This Row],[Column1.Strength]]</f>
        <v>0</v>
      </c>
      <c r="H174" s="2">
        <f>WeaponsExport[[#This Row],[Column1.Magic]]</f>
        <v>0</v>
      </c>
      <c r="I174" s="2">
        <f>WeaponsExport[[#This Row],[Column1.Endurance]]</f>
        <v>0</v>
      </c>
      <c r="J174" s="2">
        <f>WeaponsExport[[#This Row],[Column1.Agility]]</f>
        <v>0</v>
      </c>
      <c r="K174" s="2">
        <f>WeaponsExport[[#This Row],[Column1.Luck]]</f>
        <v>0</v>
      </c>
      <c r="L174" s="2">
        <f>WeaponsExport[[#This Row],[Column1.Price]]</f>
        <v>0</v>
      </c>
      <c r="M174" s="2">
        <f>WeaponsExport[[#This Row],[Column1.SellPrice]]</f>
        <v>0</v>
      </c>
    </row>
    <row r="175" spans="1:13" x14ac:dyDescent="0.25">
      <c r="A175">
        <f>LOG(WeaponsExport[[#This Row],[Column1.EquipID]],2)</f>
        <v>5</v>
      </c>
      <c r="B175" s="2">
        <f>WeaponsExport[[#This Row],[Column1.ModelID]]</f>
        <v>55</v>
      </c>
      <c r="C175" s="2">
        <f>MOD(Table5[[#This Row],[ModelID]],10)</f>
        <v>5</v>
      </c>
      <c r="D175" t="str">
        <f>WeaponNames__2[[#This Row],[Value]]</f>
        <v>Erinys</v>
      </c>
      <c r="E175" s="2">
        <f>WeaponsExport[[#This Row],[Column1.Attack]]</f>
        <v>100</v>
      </c>
      <c r="F175" s="2">
        <f>WeaponsExport[[#This Row],[Column1.Accuracy]]</f>
        <v>85</v>
      </c>
      <c r="G175" s="2">
        <f>WeaponsExport[[#This Row],[Column1.Strength]]</f>
        <v>0</v>
      </c>
      <c r="H175" s="2">
        <f>WeaponsExport[[#This Row],[Column1.Magic]]</f>
        <v>0</v>
      </c>
      <c r="I175" s="2">
        <f>WeaponsExport[[#This Row],[Column1.Endurance]]</f>
        <v>0</v>
      </c>
      <c r="J175" s="2">
        <f>WeaponsExport[[#This Row],[Column1.Agility]]</f>
        <v>0</v>
      </c>
      <c r="K175" s="2">
        <f>WeaponsExport[[#This Row],[Column1.Luck]]</f>
        <v>0</v>
      </c>
      <c r="L175" s="2">
        <f>WeaponsExport[[#This Row],[Column1.Price]]</f>
        <v>21000</v>
      </c>
      <c r="M175" s="2">
        <f>WeaponsExport[[#This Row],[Column1.SellPrice]]</f>
        <v>5250</v>
      </c>
    </row>
    <row r="176" spans="1:13" x14ac:dyDescent="0.25">
      <c r="A176">
        <f>LOG(WeaponsExport[[#This Row],[Column1.EquipID]],2)</f>
        <v>0</v>
      </c>
      <c r="B176" s="2">
        <f>WeaponsExport[[#This Row],[Column1.ModelID]]</f>
        <v>0</v>
      </c>
      <c r="C176" s="2">
        <f>MOD(Table5[[#This Row],[ModelID]],10)</f>
        <v>0</v>
      </c>
      <c r="D176" t="str">
        <f>WeaponNames__2[[#This Row],[Value]]</f>
        <v>Unused</v>
      </c>
      <c r="E176" s="2">
        <f>WeaponsExport[[#This Row],[Column1.Attack]]</f>
        <v>0</v>
      </c>
      <c r="F176" s="2">
        <f>WeaponsExport[[#This Row],[Column1.Accuracy]]</f>
        <v>0</v>
      </c>
      <c r="G176" s="2">
        <f>WeaponsExport[[#This Row],[Column1.Strength]]</f>
        <v>0</v>
      </c>
      <c r="H176" s="2">
        <f>WeaponsExport[[#This Row],[Column1.Magic]]</f>
        <v>0</v>
      </c>
      <c r="I176" s="2">
        <f>WeaponsExport[[#This Row],[Column1.Endurance]]</f>
        <v>0</v>
      </c>
      <c r="J176" s="2">
        <f>WeaponsExport[[#This Row],[Column1.Agility]]</f>
        <v>0</v>
      </c>
      <c r="K176" s="2">
        <f>WeaponsExport[[#This Row],[Column1.Luck]]</f>
        <v>0</v>
      </c>
      <c r="L176" s="2">
        <f>WeaponsExport[[#This Row],[Column1.Price]]</f>
        <v>0</v>
      </c>
      <c r="M176" s="2">
        <f>WeaponsExport[[#This Row],[Column1.SellPrice]]</f>
        <v>0</v>
      </c>
    </row>
    <row r="177" spans="1:13" x14ac:dyDescent="0.25">
      <c r="A177">
        <f>LOG(WeaponsExport[[#This Row],[Column1.EquipID]],2)</f>
        <v>0</v>
      </c>
      <c r="B177" s="2">
        <f>WeaponsExport[[#This Row],[Column1.ModelID]]</f>
        <v>0</v>
      </c>
      <c r="C177" s="2">
        <f>MOD(Table5[[#This Row],[ModelID]],10)</f>
        <v>0</v>
      </c>
      <c r="D177" t="str">
        <f>WeaponNames__2[[#This Row],[Value]]</f>
        <v>Unused</v>
      </c>
      <c r="E177" s="2">
        <f>WeaponsExport[[#This Row],[Column1.Attack]]</f>
        <v>0</v>
      </c>
      <c r="F177" s="2">
        <f>WeaponsExport[[#This Row],[Column1.Accuracy]]</f>
        <v>0</v>
      </c>
      <c r="G177" s="2">
        <f>WeaponsExport[[#This Row],[Column1.Strength]]</f>
        <v>0</v>
      </c>
      <c r="H177" s="2">
        <f>WeaponsExport[[#This Row],[Column1.Magic]]</f>
        <v>0</v>
      </c>
      <c r="I177" s="2">
        <f>WeaponsExport[[#This Row],[Column1.Endurance]]</f>
        <v>0</v>
      </c>
      <c r="J177" s="2">
        <f>WeaponsExport[[#This Row],[Column1.Agility]]</f>
        <v>0</v>
      </c>
      <c r="K177" s="2">
        <f>WeaponsExport[[#This Row],[Column1.Luck]]</f>
        <v>0</v>
      </c>
      <c r="L177" s="2">
        <f>WeaponsExport[[#This Row],[Column1.Price]]</f>
        <v>0</v>
      </c>
      <c r="M177" s="2">
        <f>WeaponsExport[[#This Row],[Column1.SellPrice]]</f>
        <v>0</v>
      </c>
    </row>
    <row r="178" spans="1:13" x14ac:dyDescent="0.25">
      <c r="A178">
        <f>LOG(WeaponsExport[[#This Row],[Column1.EquipID]],2)</f>
        <v>7</v>
      </c>
      <c r="B178" s="2">
        <f>WeaponsExport[[#This Row],[Column1.ModelID]]</f>
        <v>326</v>
      </c>
      <c r="C178" s="2">
        <f>MOD(Table5[[#This Row],[ModelID]],10)</f>
        <v>6</v>
      </c>
      <c r="D178" t="str">
        <f>WeaponNames__2[[#This Row],[Value]]</f>
        <v>Albireo</v>
      </c>
      <c r="E178" s="2">
        <f>WeaponsExport[[#This Row],[Column1.Attack]]</f>
        <v>110</v>
      </c>
      <c r="F178" s="2">
        <f>WeaponsExport[[#This Row],[Column1.Accuracy]]</f>
        <v>93</v>
      </c>
      <c r="G178" s="2">
        <f>WeaponsExport[[#This Row],[Column1.Strength]]</f>
        <v>0</v>
      </c>
      <c r="H178" s="2">
        <f>WeaponsExport[[#This Row],[Column1.Magic]]</f>
        <v>0</v>
      </c>
      <c r="I178" s="2">
        <f>WeaponsExport[[#This Row],[Column1.Endurance]]</f>
        <v>0</v>
      </c>
      <c r="J178" s="2">
        <f>WeaponsExport[[#This Row],[Column1.Agility]]</f>
        <v>0</v>
      </c>
      <c r="K178" s="2">
        <f>WeaponsExport[[#This Row],[Column1.Luck]]</f>
        <v>0</v>
      </c>
      <c r="L178" s="2">
        <f>WeaponsExport[[#This Row],[Column1.Price]]</f>
        <v>10000</v>
      </c>
      <c r="M178" s="2">
        <f>WeaponsExport[[#This Row],[Column1.SellPrice]]</f>
        <v>2500</v>
      </c>
    </row>
    <row r="179" spans="1:13" x14ac:dyDescent="0.25">
      <c r="A179">
        <f>LOG(WeaponsExport[[#This Row],[Column1.EquipID]],2)</f>
        <v>7</v>
      </c>
      <c r="B179" s="2">
        <f>WeaponsExport[[#This Row],[Column1.ModelID]]</f>
        <v>326</v>
      </c>
      <c r="C179" s="2">
        <f>MOD(Table5[[#This Row],[ModelID]],10)</f>
        <v>6</v>
      </c>
      <c r="D179" t="str">
        <f>WeaponNames__2[[#This Row],[Value]]</f>
        <v>Six-Shot</v>
      </c>
      <c r="E179" s="2">
        <f>WeaponsExport[[#This Row],[Column1.Attack]]</f>
        <v>145</v>
      </c>
      <c r="F179" s="2">
        <f>WeaponsExport[[#This Row],[Column1.Accuracy]]</f>
        <v>93</v>
      </c>
      <c r="G179" s="2">
        <f>WeaponsExport[[#This Row],[Column1.Strength]]</f>
        <v>0</v>
      </c>
      <c r="H179" s="2">
        <f>WeaponsExport[[#This Row],[Column1.Magic]]</f>
        <v>0</v>
      </c>
      <c r="I179" s="2">
        <f>WeaponsExport[[#This Row],[Column1.Endurance]]</f>
        <v>0</v>
      </c>
      <c r="J179" s="2">
        <f>WeaponsExport[[#This Row],[Column1.Agility]]</f>
        <v>0</v>
      </c>
      <c r="K179" s="2">
        <f>WeaponsExport[[#This Row],[Column1.Luck]]</f>
        <v>0</v>
      </c>
      <c r="L179" s="2">
        <f>WeaponsExport[[#This Row],[Column1.Price]]</f>
        <v>14500</v>
      </c>
      <c r="M179" s="2">
        <f>WeaponsExport[[#This Row],[Column1.SellPrice]]</f>
        <v>3630</v>
      </c>
    </row>
    <row r="180" spans="1:13" x14ac:dyDescent="0.25">
      <c r="A180">
        <f>LOG(WeaponsExport[[#This Row],[Column1.EquipID]],2)</f>
        <v>7</v>
      </c>
      <c r="B180" s="2">
        <f>WeaponsExport[[#This Row],[Column1.ModelID]]</f>
        <v>586</v>
      </c>
      <c r="C180" s="2">
        <f>MOD(Table5[[#This Row],[ModelID]],10)</f>
        <v>6</v>
      </c>
      <c r="D180" t="str">
        <f>WeaponNames__2[[#This Row],[Value]]</f>
        <v>Grenade Launcher</v>
      </c>
      <c r="E180" s="2">
        <f>WeaponsExport[[#This Row],[Column1.Attack]]</f>
        <v>125</v>
      </c>
      <c r="F180" s="2">
        <f>WeaponsExport[[#This Row],[Column1.Accuracy]]</f>
        <v>93</v>
      </c>
      <c r="G180" s="2">
        <f>WeaponsExport[[#This Row],[Column1.Strength]]</f>
        <v>0</v>
      </c>
      <c r="H180" s="2">
        <f>WeaponsExport[[#This Row],[Column1.Magic]]</f>
        <v>0</v>
      </c>
      <c r="I180" s="2">
        <f>WeaponsExport[[#This Row],[Column1.Endurance]]</f>
        <v>0</v>
      </c>
      <c r="J180" s="2">
        <f>WeaponsExport[[#This Row],[Column1.Agility]]</f>
        <v>0</v>
      </c>
      <c r="K180" s="2">
        <f>WeaponsExport[[#This Row],[Column1.Luck]]</f>
        <v>0</v>
      </c>
      <c r="L180" s="2">
        <f>WeaponsExport[[#This Row],[Column1.Price]]</f>
        <v>11750</v>
      </c>
      <c r="M180" s="2">
        <f>WeaponsExport[[#This Row],[Column1.SellPrice]]</f>
        <v>2940</v>
      </c>
    </row>
    <row r="181" spans="1:13" x14ac:dyDescent="0.25">
      <c r="A181">
        <f>LOG(WeaponsExport[[#This Row],[Column1.EquipID]],2)</f>
        <v>7</v>
      </c>
      <c r="B181" s="2">
        <f>WeaponsExport[[#This Row],[Column1.ModelID]]</f>
        <v>584</v>
      </c>
      <c r="C181" s="2">
        <f>MOD(Table5[[#This Row],[ModelID]],10)</f>
        <v>4</v>
      </c>
      <c r="D181" t="str">
        <f>WeaponNames__2[[#This Row],[Value]]</f>
        <v>Orgone Rifle</v>
      </c>
      <c r="E181" s="2">
        <f>WeaponsExport[[#This Row],[Column1.Attack]]</f>
        <v>170</v>
      </c>
      <c r="F181" s="2">
        <f>WeaponsExport[[#This Row],[Column1.Accuracy]]</f>
        <v>93</v>
      </c>
      <c r="G181" s="2">
        <f>WeaponsExport[[#This Row],[Column1.Strength]]</f>
        <v>0</v>
      </c>
      <c r="H181" s="2">
        <f>WeaponsExport[[#This Row],[Column1.Magic]]</f>
        <v>0</v>
      </c>
      <c r="I181" s="2">
        <f>WeaponsExport[[#This Row],[Column1.Endurance]]</f>
        <v>0</v>
      </c>
      <c r="J181" s="2">
        <f>WeaponsExport[[#This Row],[Column1.Agility]]</f>
        <v>0</v>
      </c>
      <c r="K181" s="2">
        <f>WeaponsExport[[#This Row],[Column1.Luck]]</f>
        <v>0</v>
      </c>
      <c r="L181" s="2">
        <f>WeaponsExport[[#This Row],[Column1.Price]]</f>
        <v>20000</v>
      </c>
      <c r="M181" s="2">
        <f>WeaponsExport[[#This Row],[Column1.SellPrice]]</f>
        <v>5000</v>
      </c>
    </row>
    <row r="182" spans="1:13" x14ac:dyDescent="0.25">
      <c r="A182">
        <f>LOG(WeaponsExport[[#This Row],[Column1.EquipID]],2)</f>
        <v>7</v>
      </c>
      <c r="B182" s="2">
        <f>WeaponsExport[[#This Row],[Column1.ModelID]]</f>
        <v>586</v>
      </c>
      <c r="C182" s="2">
        <f>MOD(Table5[[#This Row],[ModelID]],10)</f>
        <v>6</v>
      </c>
      <c r="D182" t="str">
        <f>WeaponNames__2[[#This Row],[Value]]</f>
        <v>Heavy Cannon X</v>
      </c>
      <c r="E182" s="2">
        <f>WeaponsExport[[#This Row],[Column1.Attack]]</f>
        <v>156</v>
      </c>
      <c r="F182" s="2">
        <f>WeaponsExport[[#This Row],[Column1.Accuracy]]</f>
        <v>93</v>
      </c>
      <c r="G182" s="2">
        <f>WeaponsExport[[#This Row],[Column1.Strength]]</f>
        <v>3</v>
      </c>
      <c r="H182" s="2">
        <f>WeaponsExport[[#This Row],[Column1.Magic]]</f>
        <v>0</v>
      </c>
      <c r="I182" s="2">
        <f>WeaponsExport[[#This Row],[Column1.Endurance]]</f>
        <v>0</v>
      </c>
      <c r="J182" s="2">
        <f>WeaponsExport[[#This Row],[Column1.Agility]]</f>
        <v>0</v>
      </c>
      <c r="K182" s="2">
        <f>WeaponsExport[[#This Row],[Column1.Luck]]</f>
        <v>0</v>
      </c>
      <c r="L182" s="2">
        <f>WeaponsExport[[#This Row],[Column1.Price]]</f>
        <v>16500</v>
      </c>
      <c r="M182" s="2">
        <f>WeaponsExport[[#This Row],[Column1.SellPrice]]</f>
        <v>4130</v>
      </c>
    </row>
    <row r="183" spans="1:13" x14ac:dyDescent="0.25">
      <c r="A183">
        <f>LOG(WeaponsExport[[#This Row],[Column1.EquipID]],2)</f>
        <v>7</v>
      </c>
      <c r="B183" s="2">
        <f>WeaponsExport[[#This Row],[Column1.ModelID]]</f>
        <v>586</v>
      </c>
      <c r="C183" s="2">
        <f>MOD(Table5[[#This Row],[ModelID]],10)</f>
        <v>6</v>
      </c>
      <c r="D183" t="str">
        <f>WeaponNames__2[[#This Row],[Value]]</f>
        <v>Ingels Cannon</v>
      </c>
      <c r="E183" s="2">
        <f>WeaponsExport[[#This Row],[Column1.Attack]]</f>
        <v>196</v>
      </c>
      <c r="F183" s="2">
        <f>WeaponsExport[[#This Row],[Column1.Accuracy]]</f>
        <v>93</v>
      </c>
      <c r="G183" s="2">
        <f>WeaponsExport[[#This Row],[Column1.Strength]]</f>
        <v>0</v>
      </c>
      <c r="H183" s="2">
        <f>WeaponsExport[[#This Row],[Column1.Magic]]</f>
        <v>0</v>
      </c>
      <c r="I183" s="2">
        <f>WeaponsExport[[#This Row],[Column1.Endurance]]</f>
        <v>0</v>
      </c>
      <c r="J183" s="2">
        <f>WeaponsExport[[#This Row],[Column1.Agility]]</f>
        <v>0</v>
      </c>
      <c r="K183" s="2">
        <f>WeaponsExport[[#This Row],[Column1.Luck]]</f>
        <v>0</v>
      </c>
      <c r="L183" s="2">
        <f>WeaponsExport[[#This Row],[Column1.Price]]</f>
        <v>24600</v>
      </c>
      <c r="M183" s="2">
        <f>WeaponsExport[[#This Row],[Column1.SellPrice]]</f>
        <v>6150</v>
      </c>
    </row>
    <row r="184" spans="1:13" x14ac:dyDescent="0.25">
      <c r="A184">
        <f>LOG(WeaponsExport[[#This Row],[Column1.EquipID]],2)</f>
        <v>7</v>
      </c>
      <c r="B184" s="2">
        <f>WeaponsExport[[#This Row],[Column1.ModelID]]</f>
        <v>326</v>
      </c>
      <c r="C184" s="2">
        <f>MOD(Table5[[#This Row],[ModelID]],10)</f>
        <v>6</v>
      </c>
      <c r="D184" t="str">
        <f>WeaponNames__2[[#This Row],[Value]]</f>
        <v>Five-Barrel Medusa</v>
      </c>
      <c r="E184" s="2">
        <f>WeaponsExport[[#This Row],[Column1.Attack]]</f>
        <v>182</v>
      </c>
      <c r="F184" s="2">
        <f>WeaponsExport[[#This Row],[Column1.Accuracy]]</f>
        <v>93</v>
      </c>
      <c r="G184" s="2">
        <f>WeaponsExport[[#This Row],[Column1.Strength]]</f>
        <v>0</v>
      </c>
      <c r="H184" s="2">
        <f>WeaponsExport[[#This Row],[Column1.Magic]]</f>
        <v>0</v>
      </c>
      <c r="I184" s="2">
        <f>WeaponsExport[[#This Row],[Column1.Endurance]]</f>
        <v>0</v>
      </c>
      <c r="J184" s="2">
        <f>WeaponsExport[[#This Row],[Column1.Agility]]</f>
        <v>0</v>
      </c>
      <c r="K184" s="2">
        <f>WeaponsExport[[#This Row],[Column1.Luck]]</f>
        <v>0</v>
      </c>
      <c r="L184" s="2">
        <f>WeaponsExport[[#This Row],[Column1.Price]]</f>
        <v>22000</v>
      </c>
      <c r="M184" s="2">
        <f>WeaponsExport[[#This Row],[Column1.SellPrice]]</f>
        <v>5500</v>
      </c>
    </row>
    <row r="185" spans="1:13" x14ac:dyDescent="0.25">
      <c r="A185">
        <f>LOG(WeaponsExport[[#This Row],[Column1.EquipID]],2)</f>
        <v>7</v>
      </c>
      <c r="B185" s="2">
        <f>WeaponsExport[[#This Row],[Column1.ModelID]]</f>
        <v>587</v>
      </c>
      <c r="C185" s="2">
        <f>MOD(Table5[[#This Row],[ModelID]],10)</f>
        <v>7</v>
      </c>
      <c r="D185" t="str">
        <f>WeaponNames__2[[#This Row],[Value]]</f>
        <v>Railgun</v>
      </c>
      <c r="E185" s="2">
        <f>WeaponsExport[[#This Row],[Column1.Attack]]</f>
        <v>233</v>
      </c>
      <c r="F185" s="2">
        <f>WeaponsExport[[#This Row],[Column1.Accuracy]]</f>
        <v>93</v>
      </c>
      <c r="G185" s="2">
        <f>WeaponsExport[[#This Row],[Column1.Strength]]</f>
        <v>0</v>
      </c>
      <c r="H185" s="2">
        <f>WeaponsExport[[#This Row],[Column1.Magic]]</f>
        <v>0</v>
      </c>
      <c r="I185" s="2">
        <f>WeaponsExport[[#This Row],[Column1.Endurance]]</f>
        <v>0</v>
      </c>
      <c r="J185" s="2">
        <f>WeaponsExport[[#This Row],[Column1.Agility]]</f>
        <v>0</v>
      </c>
      <c r="K185" s="2">
        <f>WeaponsExport[[#This Row],[Column1.Luck]]</f>
        <v>0</v>
      </c>
      <c r="L185" s="2">
        <f>WeaponsExport[[#This Row],[Column1.Price]]</f>
        <v>31000</v>
      </c>
      <c r="M185" s="2">
        <f>WeaponsExport[[#This Row],[Column1.SellPrice]]</f>
        <v>7750</v>
      </c>
    </row>
    <row r="186" spans="1:13" x14ac:dyDescent="0.25">
      <c r="A186">
        <f>LOG(WeaponsExport[[#This Row],[Column1.EquipID]],2)</f>
        <v>7</v>
      </c>
      <c r="B186" s="2">
        <f>WeaponsExport[[#This Row],[Column1.ModelID]]</f>
        <v>327</v>
      </c>
      <c r="C186" s="2">
        <f>MOD(Table5[[#This Row],[ModelID]],10)</f>
        <v>7</v>
      </c>
      <c r="D186" t="str">
        <f>WeaponNames__2[[#This Row],[Value]]</f>
        <v>Supersonic Minigun</v>
      </c>
      <c r="E186" s="2">
        <f>WeaponsExport[[#This Row],[Column1.Attack]]</f>
        <v>213</v>
      </c>
      <c r="F186" s="2">
        <f>WeaponsExport[[#This Row],[Column1.Accuracy]]</f>
        <v>93</v>
      </c>
      <c r="G186" s="2">
        <f>WeaponsExport[[#This Row],[Column1.Strength]]</f>
        <v>0</v>
      </c>
      <c r="H186" s="2">
        <f>WeaponsExport[[#This Row],[Column1.Magic]]</f>
        <v>0</v>
      </c>
      <c r="I186" s="2">
        <f>WeaponsExport[[#This Row],[Column1.Endurance]]</f>
        <v>0</v>
      </c>
      <c r="J186" s="2">
        <f>WeaponsExport[[#This Row],[Column1.Agility]]</f>
        <v>3</v>
      </c>
      <c r="K186" s="2">
        <f>WeaponsExport[[#This Row],[Column1.Luck]]</f>
        <v>0</v>
      </c>
      <c r="L186" s="2">
        <f>WeaponsExport[[#This Row],[Column1.Price]]</f>
        <v>26700</v>
      </c>
      <c r="M186" s="2">
        <f>WeaponsExport[[#This Row],[Column1.SellPrice]]</f>
        <v>6680</v>
      </c>
    </row>
    <row r="187" spans="1:13" x14ac:dyDescent="0.25">
      <c r="A187">
        <f>LOG(WeaponsExport[[#This Row],[Column1.EquipID]],2)</f>
        <v>7</v>
      </c>
      <c r="B187" s="2">
        <f>WeaponsExport[[#This Row],[Column1.ModelID]]</f>
        <v>588</v>
      </c>
      <c r="C187" s="2">
        <f>MOD(Table5[[#This Row],[ModelID]],10)</f>
        <v>8</v>
      </c>
      <c r="D187" t="str">
        <f>WeaponNames__2[[#This Row],[Value]]</f>
        <v>Rocket Punch</v>
      </c>
      <c r="E187" s="2">
        <f>WeaponsExport[[#This Row],[Column1.Attack]]</f>
        <v>200</v>
      </c>
      <c r="F187" s="2">
        <f>WeaponsExport[[#This Row],[Column1.Accuracy]]</f>
        <v>85</v>
      </c>
      <c r="G187" s="2">
        <f>WeaponsExport[[#This Row],[Column1.Strength]]</f>
        <v>0</v>
      </c>
      <c r="H187" s="2">
        <f>WeaponsExport[[#This Row],[Column1.Magic]]</f>
        <v>0</v>
      </c>
      <c r="I187" s="2">
        <f>WeaponsExport[[#This Row],[Column1.Endurance]]</f>
        <v>0</v>
      </c>
      <c r="J187" s="2">
        <f>WeaponsExport[[#This Row],[Column1.Agility]]</f>
        <v>0</v>
      </c>
      <c r="K187" s="2">
        <f>WeaponsExport[[#This Row],[Column1.Luck]]</f>
        <v>0</v>
      </c>
      <c r="L187" s="2">
        <f>WeaponsExport[[#This Row],[Column1.Price]]</f>
        <v>25200</v>
      </c>
      <c r="M187" s="2">
        <f>WeaponsExport[[#This Row],[Column1.SellPrice]]</f>
        <v>6300</v>
      </c>
    </row>
    <row r="188" spans="1:13" x14ac:dyDescent="0.25">
      <c r="A188">
        <f>LOG(WeaponsExport[[#This Row],[Column1.EquipID]],2)</f>
        <v>7</v>
      </c>
      <c r="B188" s="2">
        <f>WeaponsExport[[#This Row],[Column1.ModelID]]</f>
        <v>585</v>
      </c>
      <c r="C188" s="2">
        <f>MOD(Table5[[#This Row],[ModelID]],10)</f>
        <v>5</v>
      </c>
      <c r="D188" t="str">
        <f>WeaponNames__2[[#This Row],[Value]]</f>
        <v>Maxima Sniper</v>
      </c>
      <c r="E188" s="2">
        <f>WeaponsExport[[#This Row],[Column1.Attack]]</f>
        <v>267</v>
      </c>
      <c r="F188" s="2">
        <f>WeaponsExport[[#This Row],[Column1.Accuracy]]</f>
        <v>93</v>
      </c>
      <c r="G188" s="2">
        <f>WeaponsExport[[#This Row],[Column1.Strength]]</f>
        <v>0</v>
      </c>
      <c r="H188" s="2">
        <f>WeaponsExport[[#This Row],[Column1.Magic]]</f>
        <v>0</v>
      </c>
      <c r="I188" s="2">
        <f>WeaponsExport[[#This Row],[Column1.Endurance]]</f>
        <v>0</v>
      </c>
      <c r="J188" s="2">
        <f>WeaponsExport[[#This Row],[Column1.Agility]]</f>
        <v>0</v>
      </c>
      <c r="K188" s="2">
        <f>WeaponsExport[[#This Row],[Column1.Luck]]</f>
        <v>0</v>
      </c>
      <c r="L188" s="2">
        <f>WeaponsExport[[#This Row],[Column1.Price]]</f>
        <v>37300</v>
      </c>
      <c r="M188" s="2">
        <f>WeaponsExport[[#This Row],[Column1.SellPrice]]</f>
        <v>9330</v>
      </c>
    </row>
    <row r="189" spans="1:13" x14ac:dyDescent="0.25">
      <c r="A189">
        <f>LOG(WeaponsExport[[#This Row],[Column1.EquipID]],2)</f>
        <v>7</v>
      </c>
      <c r="B189" s="2">
        <f>WeaponsExport[[#This Row],[Column1.ModelID]]</f>
        <v>585</v>
      </c>
      <c r="C189" s="2">
        <f>MOD(Table5[[#This Row],[ModelID]],10)</f>
        <v>5</v>
      </c>
      <c r="D189" t="str">
        <f>WeaponNames__2[[#This Row],[Value]]</f>
        <v>Angel Shot</v>
      </c>
      <c r="E189" s="2">
        <f>WeaponsExport[[#This Row],[Column1.Attack]]</f>
        <v>245</v>
      </c>
      <c r="F189" s="2">
        <f>WeaponsExport[[#This Row],[Column1.Accuracy]]</f>
        <v>93</v>
      </c>
      <c r="G189" s="2">
        <f>WeaponsExport[[#This Row],[Column1.Strength]]</f>
        <v>0</v>
      </c>
      <c r="H189" s="2">
        <f>WeaponsExport[[#This Row],[Column1.Magic]]</f>
        <v>0</v>
      </c>
      <c r="I189" s="2">
        <f>WeaponsExport[[#This Row],[Column1.Endurance]]</f>
        <v>0</v>
      </c>
      <c r="J189" s="2">
        <f>WeaponsExport[[#This Row],[Column1.Agility]]</f>
        <v>0</v>
      </c>
      <c r="K189" s="2">
        <f>WeaponsExport[[#This Row],[Column1.Luck]]</f>
        <v>0</v>
      </c>
      <c r="L189" s="2">
        <f>WeaponsExport[[#This Row],[Column1.Price]]</f>
        <v>32700</v>
      </c>
      <c r="M189" s="2">
        <f>WeaponsExport[[#This Row],[Column1.SellPrice]]</f>
        <v>8180</v>
      </c>
    </row>
    <row r="190" spans="1:13" x14ac:dyDescent="0.25">
      <c r="A190">
        <f>LOG(WeaponsExport[[#This Row],[Column1.EquipID]],2)</f>
        <v>7</v>
      </c>
      <c r="B190" s="2">
        <f>WeaponsExport[[#This Row],[Column1.ModelID]]</f>
        <v>585</v>
      </c>
      <c r="C190" s="2">
        <f>MOD(Table5[[#This Row],[ModelID]],10)</f>
        <v>5</v>
      </c>
      <c r="D190" t="str">
        <f>WeaponNames__2[[#This Row],[Value]]</f>
        <v>Infanterie</v>
      </c>
      <c r="E190" s="2">
        <f>WeaponsExport[[#This Row],[Column1.Attack]]</f>
        <v>308</v>
      </c>
      <c r="F190" s="2">
        <f>WeaponsExport[[#This Row],[Column1.Accuracy]]</f>
        <v>93</v>
      </c>
      <c r="G190" s="2">
        <f>WeaponsExport[[#This Row],[Column1.Strength]]</f>
        <v>1</v>
      </c>
      <c r="H190" s="2">
        <f>WeaponsExport[[#This Row],[Column1.Magic]]</f>
        <v>1</v>
      </c>
      <c r="I190" s="2">
        <f>WeaponsExport[[#This Row],[Column1.Endurance]]</f>
        <v>1</v>
      </c>
      <c r="J190" s="2">
        <f>WeaponsExport[[#This Row],[Column1.Agility]]</f>
        <v>1</v>
      </c>
      <c r="K190" s="2">
        <f>WeaponsExport[[#This Row],[Column1.Luck]]</f>
        <v>1</v>
      </c>
      <c r="L190" s="2">
        <f>WeaponsExport[[#This Row],[Column1.Price]]</f>
        <v>45200</v>
      </c>
      <c r="M190" s="2">
        <f>WeaponsExport[[#This Row],[Column1.SellPrice]]</f>
        <v>11300</v>
      </c>
    </row>
    <row r="191" spans="1:13" x14ac:dyDescent="0.25">
      <c r="A191">
        <f>LOG(WeaponsExport[[#This Row],[Column1.EquipID]],2)</f>
        <v>7</v>
      </c>
      <c r="B191" s="2">
        <f>WeaponsExport[[#This Row],[Column1.ModelID]]</f>
        <v>585</v>
      </c>
      <c r="C191" s="2">
        <f>MOD(Table5[[#This Row],[ModelID]],10)</f>
        <v>5</v>
      </c>
      <c r="D191" t="str">
        <f>WeaponNames__2[[#This Row],[Value]]</f>
        <v>Megido Fire</v>
      </c>
      <c r="E191" s="2">
        <f>WeaponsExport[[#This Row],[Column1.Attack]]</f>
        <v>335</v>
      </c>
      <c r="F191" s="2">
        <f>WeaponsExport[[#This Row],[Column1.Accuracy]]</f>
        <v>93</v>
      </c>
      <c r="G191" s="2">
        <f>WeaponsExport[[#This Row],[Column1.Strength]]</f>
        <v>0</v>
      </c>
      <c r="H191" s="2">
        <f>WeaponsExport[[#This Row],[Column1.Magic]]</f>
        <v>0</v>
      </c>
      <c r="I191" s="2">
        <f>WeaponsExport[[#This Row],[Column1.Endurance]]</f>
        <v>0</v>
      </c>
      <c r="J191" s="2">
        <f>WeaponsExport[[#This Row],[Column1.Agility]]</f>
        <v>0</v>
      </c>
      <c r="K191" s="2">
        <f>WeaponsExport[[#This Row],[Column1.Luck]]</f>
        <v>0</v>
      </c>
      <c r="L191" s="2">
        <f>WeaponsExport[[#This Row],[Column1.Price]]</f>
        <v>50500</v>
      </c>
      <c r="M191" s="2">
        <f>WeaponsExport[[#This Row],[Column1.SellPrice]]</f>
        <v>12630</v>
      </c>
    </row>
    <row r="192" spans="1:13" x14ac:dyDescent="0.25">
      <c r="A192">
        <f>LOG(WeaponsExport[[#This Row],[Column1.EquipID]],2)</f>
        <v>7</v>
      </c>
      <c r="B192" s="2">
        <f>WeaponsExport[[#This Row],[Column1.ModelID]]</f>
        <v>587</v>
      </c>
      <c r="C192" s="2">
        <f>MOD(Table5[[#This Row],[ModelID]],10)</f>
        <v>7</v>
      </c>
      <c r="D192" t="str">
        <f>WeaponNames__2[[#This Row],[Value]]</f>
        <v>Antimatter Cannon</v>
      </c>
      <c r="E192" s="2">
        <f>WeaponsExport[[#This Row],[Column1.Attack]]</f>
        <v>345</v>
      </c>
      <c r="F192" s="2">
        <f>WeaponsExport[[#This Row],[Column1.Accuracy]]</f>
        <v>93</v>
      </c>
      <c r="G192" s="2">
        <f>WeaponsExport[[#This Row],[Column1.Strength]]</f>
        <v>0</v>
      </c>
      <c r="H192" s="2">
        <f>WeaponsExport[[#This Row],[Column1.Magic]]</f>
        <v>0</v>
      </c>
      <c r="I192" s="2">
        <f>WeaponsExport[[#This Row],[Column1.Endurance]]</f>
        <v>0</v>
      </c>
      <c r="J192" s="2">
        <f>WeaponsExport[[#This Row],[Column1.Agility]]</f>
        <v>0</v>
      </c>
      <c r="K192" s="2">
        <f>WeaponsExport[[#This Row],[Column1.Luck]]</f>
        <v>0</v>
      </c>
      <c r="L192" s="2">
        <f>WeaponsExport[[#This Row],[Column1.Price]]</f>
        <v>53100</v>
      </c>
      <c r="M192" s="2">
        <f>WeaponsExport[[#This Row],[Column1.SellPrice]]</f>
        <v>13280</v>
      </c>
    </row>
    <row r="193" spans="1:13" x14ac:dyDescent="0.25">
      <c r="A193">
        <f>LOG(WeaponsExport[[#This Row],[Column1.EquipID]],2)</f>
        <v>7</v>
      </c>
      <c r="B193" s="2">
        <f>WeaponsExport[[#This Row],[Column1.ModelID]]</f>
        <v>589</v>
      </c>
      <c r="C193" s="2">
        <f>MOD(Table5[[#This Row],[ModelID]],10)</f>
        <v>9</v>
      </c>
      <c r="D193" t="str">
        <f>WeaponNames__2[[#This Row],[Value]]</f>
        <v>Metatronius</v>
      </c>
      <c r="E193" s="2">
        <f>WeaponsExport[[#This Row],[Column1.Attack]]</f>
        <v>450</v>
      </c>
      <c r="F193" s="2">
        <f>WeaponsExport[[#This Row],[Column1.Accuracy]]</f>
        <v>93</v>
      </c>
      <c r="G193" s="2">
        <f>WeaponsExport[[#This Row],[Column1.Strength]]</f>
        <v>5</v>
      </c>
      <c r="H193" s="2">
        <f>WeaponsExport[[#This Row],[Column1.Magic]]</f>
        <v>5</v>
      </c>
      <c r="I193" s="2">
        <f>WeaponsExport[[#This Row],[Column1.Endurance]]</f>
        <v>5</v>
      </c>
      <c r="J193" s="2">
        <f>WeaponsExport[[#This Row],[Column1.Agility]]</f>
        <v>5</v>
      </c>
      <c r="K193" s="2">
        <f>WeaponsExport[[#This Row],[Column1.Luck]]</f>
        <v>5</v>
      </c>
      <c r="L193" s="2">
        <f>WeaponsExport[[#This Row],[Column1.Price]]</f>
        <v>73000</v>
      </c>
      <c r="M193" s="2">
        <f>WeaponsExport[[#This Row],[Column1.SellPrice]]</f>
        <v>18250</v>
      </c>
    </row>
    <row r="194" spans="1:13" x14ac:dyDescent="0.25">
      <c r="A194">
        <f>LOG(WeaponsExport[[#This Row],[Column1.EquipID]],2)</f>
        <v>7</v>
      </c>
      <c r="B194" s="2">
        <f>WeaponsExport[[#This Row],[Column1.ModelID]]</f>
        <v>587</v>
      </c>
      <c r="C194" s="2">
        <f>MOD(Table5[[#This Row],[ModelID]],10)</f>
        <v>7</v>
      </c>
      <c r="D194" t="str">
        <f>WeaponNames__2[[#This Row],[Value]]</f>
        <v>Flash Grenade</v>
      </c>
      <c r="E194" s="2">
        <f>WeaponsExport[[#This Row],[Column1.Attack]]</f>
        <v>177</v>
      </c>
      <c r="F194" s="2">
        <f>WeaponsExport[[#This Row],[Column1.Accuracy]]</f>
        <v>90</v>
      </c>
      <c r="G194" s="2">
        <f>WeaponsExport[[#This Row],[Column1.Strength]]</f>
        <v>0</v>
      </c>
      <c r="H194" s="2">
        <f>WeaponsExport[[#This Row],[Column1.Magic]]</f>
        <v>0</v>
      </c>
      <c r="I194" s="2">
        <f>WeaponsExport[[#This Row],[Column1.Endurance]]</f>
        <v>0</v>
      </c>
      <c r="J194" s="2">
        <f>WeaponsExport[[#This Row],[Column1.Agility]]</f>
        <v>0</v>
      </c>
      <c r="K194" s="2">
        <f>WeaponsExport[[#This Row],[Column1.Luck]]</f>
        <v>0</v>
      </c>
      <c r="L194" s="2">
        <f>WeaponsExport[[#This Row],[Column1.Price]]</f>
        <v>21000</v>
      </c>
      <c r="M194" s="2">
        <f>WeaponsExport[[#This Row],[Column1.SellPrice]]</f>
        <v>5250</v>
      </c>
    </row>
    <row r="195" spans="1:13" x14ac:dyDescent="0.25">
      <c r="A195">
        <f>LOG(WeaponsExport[[#This Row],[Column1.EquipID]],2)</f>
        <v>7</v>
      </c>
      <c r="B195" s="2">
        <f>WeaponsExport[[#This Row],[Column1.ModelID]]</f>
        <v>585</v>
      </c>
      <c r="C195" s="2">
        <f>MOD(Table5[[#This Row],[ModelID]],10)</f>
        <v>5</v>
      </c>
      <c r="D195" t="str">
        <f>WeaponNames__2[[#This Row],[Value]]</f>
        <v>Kiss of Athena</v>
      </c>
      <c r="E195" s="2">
        <f>WeaponsExport[[#This Row],[Column1.Attack]]</f>
        <v>295</v>
      </c>
      <c r="F195" s="2">
        <f>WeaponsExport[[#This Row],[Column1.Accuracy]]</f>
        <v>93</v>
      </c>
      <c r="G195" s="2">
        <f>WeaponsExport[[#This Row],[Column1.Strength]]</f>
        <v>0</v>
      </c>
      <c r="H195" s="2">
        <f>WeaponsExport[[#This Row],[Column1.Magic]]</f>
        <v>0</v>
      </c>
      <c r="I195" s="2">
        <f>WeaponsExport[[#This Row],[Column1.Endurance]]</f>
        <v>0</v>
      </c>
      <c r="J195" s="2">
        <f>WeaponsExport[[#This Row],[Column1.Agility]]</f>
        <v>0</v>
      </c>
      <c r="K195" s="2">
        <f>WeaponsExport[[#This Row],[Column1.Luck]]</f>
        <v>0</v>
      </c>
      <c r="L195" s="2">
        <f>WeaponsExport[[#This Row],[Column1.Price]]</f>
        <v>43650</v>
      </c>
      <c r="M195" s="2">
        <f>WeaponsExport[[#This Row],[Column1.SellPrice]]</f>
        <v>10910</v>
      </c>
    </row>
    <row r="196" spans="1:13" x14ac:dyDescent="0.25">
      <c r="A196">
        <f>LOG(WeaponsExport[[#This Row],[Column1.EquipID]],2)</f>
        <v>7</v>
      </c>
      <c r="B196" s="2">
        <f>WeaponsExport[[#This Row],[Column1.ModelID]]</f>
        <v>587</v>
      </c>
      <c r="C196" s="2">
        <f>MOD(Table5[[#This Row],[ModelID]],10)</f>
        <v>7</v>
      </c>
      <c r="D196" t="str">
        <f>WeaponNames__2[[#This Row],[Value]]</f>
        <v>Frigid Grenade</v>
      </c>
      <c r="E196" s="2">
        <f>WeaponsExport[[#This Row],[Column1.Attack]]</f>
        <v>274</v>
      </c>
      <c r="F196" s="2">
        <f>WeaponsExport[[#This Row],[Column1.Accuracy]]</f>
        <v>93</v>
      </c>
      <c r="G196" s="2">
        <f>WeaponsExport[[#This Row],[Column1.Strength]]</f>
        <v>0</v>
      </c>
      <c r="H196" s="2">
        <f>WeaponsExport[[#This Row],[Column1.Magic]]</f>
        <v>0</v>
      </c>
      <c r="I196" s="2">
        <f>WeaponsExport[[#This Row],[Column1.Endurance]]</f>
        <v>0</v>
      </c>
      <c r="J196" s="2">
        <f>WeaponsExport[[#This Row],[Column1.Agility]]</f>
        <v>0</v>
      </c>
      <c r="K196" s="2">
        <f>WeaponsExport[[#This Row],[Column1.Luck]]</f>
        <v>0</v>
      </c>
      <c r="L196" s="2">
        <f>WeaponsExport[[#This Row],[Column1.Price]]</f>
        <v>38800</v>
      </c>
      <c r="M196" s="2">
        <f>WeaponsExport[[#This Row],[Column1.SellPrice]]</f>
        <v>9700</v>
      </c>
    </row>
    <row r="197" spans="1:13" x14ac:dyDescent="0.25">
      <c r="A197">
        <f>LOG(WeaponsExport[[#This Row],[Column1.EquipID]],2)</f>
        <v>7</v>
      </c>
      <c r="B197" s="2">
        <f>WeaponsExport[[#This Row],[Column1.ModelID]]</f>
        <v>585</v>
      </c>
      <c r="C197" s="2">
        <f>MOD(Table5[[#This Row],[ModelID]],10)</f>
        <v>5</v>
      </c>
      <c r="D197" t="str">
        <f>WeaponNames__2[[#This Row],[Value]]</f>
        <v>Blast Magnum</v>
      </c>
      <c r="E197" s="2">
        <f>WeaponsExport[[#This Row],[Column1.Attack]]</f>
        <v>230</v>
      </c>
      <c r="F197" s="2">
        <f>WeaponsExport[[#This Row],[Column1.Accuracy]]</f>
        <v>90</v>
      </c>
      <c r="G197" s="2">
        <f>WeaponsExport[[#This Row],[Column1.Strength]]</f>
        <v>0</v>
      </c>
      <c r="H197" s="2">
        <f>WeaponsExport[[#This Row],[Column1.Magic]]</f>
        <v>0</v>
      </c>
      <c r="I197" s="2">
        <f>WeaponsExport[[#This Row],[Column1.Endurance]]</f>
        <v>0</v>
      </c>
      <c r="J197" s="2">
        <f>WeaponsExport[[#This Row],[Column1.Agility]]</f>
        <v>0</v>
      </c>
      <c r="K197" s="2">
        <f>WeaponsExport[[#This Row],[Column1.Luck]]</f>
        <v>0</v>
      </c>
      <c r="L197" s="2">
        <f>WeaponsExport[[#This Row],[Column1.Price]]</f>
        <v>28700</v>
      </c>
      <c r="M197" s="2">
        <f>WeaponsExport[[#This Row],[Column1.SellPrice]]</f>
        <v>7180</v>
      </c>
    </row>
    <row r="198" spans="1:13" x14ac:dyDescent="0.25">
      <c r="A198">
        <f>LOG(WeaponsExport[[#This Row],[Column1.EquipID]],2)</f>
        <v>7</v>
      </c>
      <c r="B198" s="2">
        <f>WeaponsExport[[#This Row],[Column1.ModelID]]</f>
        <v>585</v>
      </c>
      <c r="C198" s="2">
        <f>MOD(Table5[[#This Row],[ModelID]],10)</f>
        <v>5</v>
      </c>
      <c r="D198" t="str">
        <f>WeaponNames__2[[#This Row],[Value]]</f>
        <v>Pandemonium</v>
      </c>
      <c r="E198" s="2">
        <f>WeaponsExport[[#This Row],[Column1.Attack]]</f>
        <v>400</v>
      </c>
      <c r="F198" s="2">
        <f>WeaponsExport[[#This Row],[Column1.Accuracy]]</f>
        <v>93</v>
      </c>
      <c r="G198" s="2">
        <f>WeaponsExport[[#This Row],[Column1.Strength]]</f>
        <v>0</v>
      </c>
      <c r="H198" s="2">
        <f>WeaponsExport[[#This Row],[Column1.Magic]]</f>
        <v>0</v>
      </c>
      <c r="I198" s="2">
        <f>WeaponsExport[[#This Row],[Column1.Endurance]]</f>
        <v>0</v>
      </c>
      <c r="J198" s="2">
        <f>WeaponsExport[[#This Row],[Column1.Agility]]</f>
        <v>7</v>
      </c>
      <c r="K198" s="2">
        <f>WeaponsExport[[#This Row],[Column1.Luck]]</f>
        <v>0</v>
      </c>
      <c r="L198" s="2">
        <f>WeaponsExport[[#This Row],[Column1.Price]]</f>
        <v>68100</v>
      </c>
      <c r="M198" s="2">
        <f>WeaponsExport[[#This Row],[Column1.SellPrice]]</f>
        <v>17030</v>
      </c>
    </row>
    <row r="199" spans="1:13" x14ac:dyDescent="0.25">
      <c r="A199">
        <f>LOG(WeaponsExport[[#This Row],[Column1.EquipID]],2)</f>
        <v>7</v>
      </c>
      <c r="B199" s="2">
        <f>WeaponsExport[[#This Row],[Column1.ModelID]]</f>
        <v>584</v>
      </c>
      <c r="C199" s="2">
        <f>MOD(Table5[[#This Row],[ModelID]],10)</f>
        <v>4</v>
      </c>
      <c r="D199" t="str">
        <f>WeaponNames__2[[#This Row],[Value]]</f>
        <v>Nucleus Rifle</v>
      </c>
      <c r="E199" s="2">
        <f>WeaponsExport[[#This Row],[Column1.Attack]]</f>
        <v>170</v>
      </c>
      <c r="F199" s="2">
        <f>WeaponsExport[[#This Row],[Column1.Accuracy]]</f>
        <v>99</v>
      </c>
      <c r="G199" s="2">
        <f>WeaponsExport[[#This Row],[Column1.Strength]]</f>
        <v>0</v>
      </c>
      <c r="H199" s="2">
        <f>WeaponsExport[[#This Row],[Column1.Magic]]</f>
        <v>0</v>
      </c>
      <c r="I199" s="2">
        <f>WeaponsExport[[#This Row],[Column1.Endurance]]</f>
        <v>0</v>
      </c>
      <c r="J199" s="2">
        <f>WeaponsExport[[#This Row],[Column1.Agility]]</f>
        <v>0</v>
      </c>
      <c r="K199" s="2">
        <f>WeaponsExport[[#This Row],[Column1.Luck]]</f>
        <v>0</v>
      </c>
      <c r="L199" s="2">
        <f>WeaponsExport[[#This Row],[Column1.Price]]</f>
        <v>20500</v>
      </c>
      <c r="M199" s="2">
        <f>WeaponsExport[[#This Row],[Column1.SellPrice]]</f>
        <v>5130</v>
      </c>
    </row>
    <row r="200" spans="1:13" x14ac:dyDescent="0.25">
      <c r="A200">
        <f>LOG(WeaponsExport[[#This Row],[Column1.EquipID]],2)</f>
        <v>0</v>
      </c>
      <c r="B200" s="2">
        <f>WeaponsExport[[#This Row],[Column1.ModelID]]</f>
        <v>326</v>
      </c>
      <c r="C200" s="2">
        <f>MOD(Table5[[#This Row],[ModelID]],10)</f>
        <v>6</v>
      </c>
      <c r="D200" t="str">
        <f>WeaponNames__2[[#This Row],[Value]]</f>
        <v>Unused</v>
      </c>
      <c r="E200" s="2">
        <f>WeaponsExport[[#This Row],[Column1.Attack]]</f>
        <v>0</v>
      </c>
      <c r="F200" s="2">
        <f>WeaponsExport[[#This Row],[Column1.Accuracy]]</f>
        <v>0</v>
      </c>
      <c r="G200" s="2">
        <f>WeaponsExport[[#This Row],[Column1.Strength]]</f>
        <v>0</v>
      </c>
      <c r="H200" s="2">
        <f>WeaponsExport[[#This Row],[Column1.Magic]]</f>
        <v>0</v>
      </c>
      <c r="I200" s="2">
        <f>WeaponsExport[[#This Row],[Column1.Endurance]]</f>
        <v>0</v>
      </c>
      <c r="J200" s="2">
        <f>WeaponsExport[[#This Row],[Column1.Agility]]</f>
        <v>0</v>
      </c>
      <c r="K200" s="2">
        <f>WeaponsExport[[#This Row],[Column1.Luck]]</f>
        <v>0</v>
      </c>
      <c r="L200" s="2">
        <f>WeaponsExport[[#This Row],[Column1.Price]]</f>
        <v>0</v>
      </c>
      <c r="M200" s="2">
        <f>WeaponsExport[[#This Row],[Column1.SellPrice]]</f>
        <v>0</v>
      </c>
    </row>
    <row r="201" spans="1:13" x14ac:dyDescent="0.25">
      <c r="A201">
        <f>LOG(WeaponsExport[[#This Row],[Column1.EquipID]],2)</f>
        <v>0</v>
      </c>
      <c r="B201" s="2">
        <f>WeaponsExport[[#This Row],[Column1.ModelID]]</f>
        <v>586</v>
      </c>
      <c r="C201" s="2">
        <f>MOD(Table5[[#This Row],[ModelID]],10)</f>
        <v>6</v>
      </c>
      <c r="D201" t="str">
        <f>WeaponNames__2[[#This Row],[Value]]</f>
        <v>Unused</v>
      </c>
      <c r="E201" s="2">
        <f>WeaponsExport[[#This Row],[Column1.Attack]]</f>
        <v>0</v>
      </c>
      <c r="F201" s="2">
        <f>WeaponsExport[[#This Row],[Column1.Accuracy]]</f>
        <v>0</v>
      </c>
      <c r="G201" s="2">
        <f>WeaponsExport[[#This Row],[Column1.Strength]]</f>
        <v>0</v>
      </c>
      <c r="H201" s="2">
        <f>WeaponsExport[[#This Row],[Column1.Magic]]</f>
        <v>0</v>
      </c>
      <c r="I201" s="2">
        <f>WeaponsExport[[#This Row],[Column1.Endurance]]</f>
        <v>0</v>
      </c>
      <c r="J201" s="2">
        <f>WeaponsExport[[#This Row],[Column1.Agility]]</f>
        <v>0</v>
      </c>
      <c r="K201" s="2">
        <f>WeaponsExport[[#This Row],[Column1.Luck]]</f>
        <v>0</v>
      </c>
      <c r="L201" s="2">
        <f>WeaponsExport[[#This Row],[Column1.Price]]</f>
        <v>0</v>
      </c>
      <c r="M201" s="2">
        <f>WeaponsExport[[#This Row],[Column1.SellPrice]]</f>
        <v>0</v>
      </c>
    </row>
    <row r="202" spans="1:13" x14ac:dyDescent="0.25">
      <c r="A202">
        <f>LOG(WeaponsExport[[#This Row],[Column1.EquipID]],2)</f>
        <v>7</v>
      </c>
      <c r="B202" s="2">
        <f>WeaponsExport[[#This Row],[Column1.ModelID]]</f>
        <v>585</v>
      </c>
      <c r="C202" s="2">
        <f>MOD(Table5[[#This Row],[ModelID]],10)</f>
        <v>5</v>
      </c>
      <c r="D202" t="str">
        <f>WeaponNames__2[[#This Row],[Value]]</f>
        <v>Kyriotes</v>
      </c>
      <c r="E202" s="2">
        <f>WeaponsExport[[#This Row],[Column1.Attack]]</f>
        <v>270</v>
      </c>
      <c r="F202" s="2">
        <f>WeaponsExport[[#This Row],[Column1.Accuracy]]</f>
        <v>90</v>
      </c>
      <c r="G202" s="2">
        <f>WeaponsExport[[#This Row],[Column1.Strength]]</f>
        <v>0</v>
      </c>
      <c r="H202" s="2">
        <f>WeaponsExport[[#This Row],[Column1.Magic]]</f>
        <v>0</v>
      </c>
      <c r="I202" s="2">
        <f>WeaponsExport[[#This Row],[Column1.Endurance]]</f>
        <v>0</v>
      </c>
      <c r="J202" s="2">
        <f>WeaponsExport[[#This Row],[Column1.Agility]]</f>
        <v>0</v>
      </c>
      <c r="K202" s="2">
        <f>WeaponsExport[[#This Row],[Column1.Luck]]</f>
        <v>0</v>
      </c>
      <c r="L202" s="2">
        <f>WeaponsExport[[#This Row],[Column1.Price]]</f>
        <v>38100</v>
      </c>
      <c r="M202" s="2">
        <f>WeaponsExport[[#This Row],[Column1.SellPrice]]</f>
        <v>9530</v>
      </c>
    </row>
    <row r="203" spans="1:13" x14ac:dyDescent="0.25">
      <c r="A203">
        <f>LOG(WeaponsExport[[#This Row],[Column1.EquipID]],2)</f>
        <v>9</v>
      </c>
      <c r="B203" s="2">
        <f>WeaponsExport[[#This Row],[Column1.ModelID]]</f>
        <v>90</v>
      </c>
      <c r="C203" s="2">
        <f>MOD(Table5[[#This Row],[ModelID]],10)</f>
        <v>0</v>
      </c>
      <c r="D203" t="str">
        <f>WeaponNames__2[[#This Row],[Value]]</f>
        <v>SEES Knife</v>
      </c>
      <c r="E203" s="2">
        <f>WeaponsExport[[#This Row],[Column1.Attack]]</f>
        <v>125</v>
      </c>
      <c r="F203" s="2">
        <f>WeaponsExport[[#This Row],[Column1.Accuracy]]</f>
        <v>96</v>
      </c>
      <c r="G203" s="2">
        <f>WeaponsExport[[#This Row],[Column1.Strength]]</f>
        <v>0</v>
      </c>
      <c r="H203" s="2">
        <f>WeaponsExport[[#This Row],[Column1.Magic]]</f>
        <v>0</v>
      </c>
      <c r="I203" s="2">
        <f>WeaponsExport[[#This Row],[Column1.Endurance]]</f>
        <v>0</v>
      </c>
      <c r="J203" s="2">
        <f>WeaponsExport[[#This Row],[Column1.Agility]]</f>
        <v>0</v>
      </c>
      <c r="K203" s="2">
        <f>WeaponsExport[[#This Row],[Column1.Luck]]</f>
        <v>0</v>
      </c>
      <c r="L203" s="2">
        <f>WeaponsExport[[#This Row],[Column1.Price]]</f>
        <v>400</v>
      </c>
      <c r="M203" s="2">
        <f>WeaponsExport[[#This Row],[Column1.SellPrice]]</f>
        <v>100</v>
      </c>
    </row>
    <row r="204" spans="1:13" x14ac:dyDescent="0.25">
      <c r="A204">
        <f>LOG(WeaponsExport[[#This Row],[Column1.EquipID]],2)</f>
        <v>9</v>
      </c>
      <c r="B204" s="2">
        <f>WeaponsExport[[#This Row],[Column1.ModelID]]</f>
        <v>96</v>
      </c>
      <c r="C204" s="2">
        <f>MOD(Table5[[#This Row],[ModelID]],10)</f>
        <v>6</v>
      </c>
      <c r="D204" t="str">
        <f>WeaponNames__2[[#This Row],[Value]]</f>
        <v>Bone</v>
      </c>
      <c r="E204" s="2">
        <f>WeaponsExport[[#This Row],[Column1.Attack]]</f>
        <v>250</v>
      </c>
      <c r="F204" s="2">
        <f>WeaponsExport[[#This Row],[Column1.Accuracy]]</f>
        <v>90</v>
      </c>
      <c r="G204" s="2">
        <f>WeaponsExport[[#This Row],[Column1.Strength]]</f>
        <v>0</v>
      </c>
      <c r="H204" s="2">
        <f>WeaponsExport[[#This Row],[Column1.Magic]]</f>
        <v>0</v>
      </c>
      <c r="I204" s="2">
        <f>WeaponsExport[[#This Row],[Column1.Endurance]]</f>
        <v>0</v>
      </c>
      <c r="J204" s="2">
        <f>WeaponsExport[[#This Row],[Column1.Agility]]</f>
        <v>0</v>
      </c>
      <c r="K204" s="2">
        <f>WeaponsExport[[#This Row],[Column1.Luck]]</f>
        <v>0</v>
      </c>
      <c r="L204" s="2">
        <f>WeaponsExport[[#This Row],[Column1.Price]]</f>
        <v>400</v>
      </c>
      <c r="M204" s="2">
        <f>WeaponsExport[[#This Row],[Column1.SellPrice]]</f>
        <v>100</v>
      </c>
    </row>
    <row r="205" spans="1:13" x14ac:dyDescent="0.25">
      <c r="A205">
        <f>LOG(WeaponsExport[[#This Row],[Column1.EquipID]],2)</f>
        <v>9</v>
      </c>
      <c r="B205" s="2">
        <f>WeaponsExport[[#This Row],[Column1.ModelID]]</f>
        <v>92</v>
      </c>
      <c r="C205" s="2">
        <f>MOD(Table5[[#This Row],[ModelID]],10)</f>
        <v>2</v>
      </c>
      <c r="D205" t="str">
        <f>WeaponNames__2[[#This Row],[Value]]</f>
        <v>Blitz Kunai</v>
      </c>
      <c r="E205" s="2">
        <f>WeaponsExport[[#This Row],[Column1.Attack]]</f>
        <v>162</v>
      </c>
      <c r="F205" s="2">
        <f>WeaponsExport[[#This Row],[Column1.Accuracy]]</f>
        <v>96</v>
      </c>
      <c r="G205" s="2">
        <f>WeaponsExport[[#This Row],[Column1.Strength]]</f>
        <v>0</v>
      </c>
      <c r="H205" s="2">
        <f>WeaponsExport[[#This Row],[Column1.Magic]]</f>
        <v>0</v>
      </c>
      <c r="I205" s="2">
        <f>WeaponsExport[[#This Row],[Column1.Endurance]]</f>
        <v>0</v>
      </c>
      <c r="J205" s="2">
        <f>WeaponsExport[[#This Row],[Column1.Agility]]</f>
        <v>0</v>
      </c>
      <c r="K205" s="2">
        <f>WeaponsExport[[#This Row],[Column1.Luck]]</f>
        <v>0</v>
      </c>
      <c r="L205" s="2">
        <f>WeaponsExport[[#This Row],[Column1.Price]]</f>
        <v>17000</v>
      </c>
      <c r="M205" s="2">
        <f>WeaponsExport[[#This Row],[Column1.SellPrice]]</f>
        <v>4250</v>
      </c>
    </row>
    <row r="206" spans="1:13" x14ac:dyDescent="0.25">
      <c r="A206">
        <f>LOG(WeaponsExport[[#This Row],[Column1.EquipID]],2)</f>
        <v>9</v>
      </c>
      <c r="B206" s="2">
        <f>WeaponsExport[[#This Row],[Column1.ModelID]]</f>
        <v>91</v>
      </c>
      <c r="C206" s="2">
        <f>MOD(Table5[[#This Row],[ModelID]],10)</f>
        <v>1</v>
      </c>
      <c r="D206" t="str">
        <f>WeaponNames__2[[#This Row],[Value]]</f>
        <v>Lucky Knife</v>
      </c>
      <c r="E206" s="2">
        <f>WeaponsExport[[#This Row],[Column1.Attack]]</f>
        <v>146</v>
      </c>
      <c r="F206" s="2">
        <f>WeaponsExport[[#This Row],[Column1.Accuracy]]</f>
        <v>96</v>
      </c>
      <c r="G206" s="2">
        <f>WeaponsExport[[#This Row],[Column1.Strength]]</f>
        <v>0</v>
      </c>
      <c r="H206" s="2">
        <f>WeaponsExport[[#This Row],[Column1.Magic]]</f>
        <v>0</v>
      </c>
      <c r="I206" s="2">
        <f>WeaponsExport[[#This Row],[Column1.Endurance]]</f>
        <v>0</v>
      </c>
      <c r="J206" s="2">
        <f>WeaponsExport[[#This Row],[Column1.Agility]]</f>
        <v>0</v>
      </c>
      <c r="K206" s="2">
        <f>WeaponsExport[[#This Row],[Column1.Luck]]</f>
        <v>3</v>
      </c>
      <c r="L206" s="2">
        <f>WeaponsExport[[#This Row],[Column1.Price]]</f>
        <v>14350</v>
      </c>
      <c r="M206" s="2">
        <f>WeaponsExport[[#This Row],[Column1.SellPrice]]</f>
        <v>3590</v>
      </c>
    </row>
    <row r="207" spans="1:13" x14ac:dyDescent="0.25">
      <c r="A207">
        <f>LOG(WeaponsExport[[#This Row],[Column1.EquipID]],2)</f>
        <v>9</v>
      </c>
      <c r="B207" s="2">
        <f>WeaponsExport[[#This Row],[Column1.ModelID]]</f>
        <v>94</v>
      </c>
      <c r="C207" s="2">
        <f>MOD(Table5[[#This Row],[ModelID]],10)</f>
        <v>4</v>
      </c>
      <c r="D207" t="str">
        <f>WeaponNames__2[[#This Row],[Value]]</f>
        <v>Silver Moon</v>
      </c>
      <c r="E207" s="2">
        <f>WeaponsExport[[#This Row],[Column1.Attack]]</f>
        <v>181</v>
      </c>
      <c r="F207" s="2">
        <f>WeaponsExport[[#This Row],[Column1.Accuracy]]</f>
        <v>96</v>
      </c>
      <c r="G207" s="2">
        <f>WeaponsExport[[#This Row],[Column1.Strength]]</f>
        <v>0</v>
      </c>
      <c r="H207" s="2">
        <f>WeaponsExport[[#This Row],[Column1.Magic]]</f>
        <v>0</v>
      </c>
      <c r="I207" s="2">
        <f>WeaponsExport[[#This Row],[Column1.Endurance]]</f>
        <v>0</v>
      </c>
      <c r="J207" s="2">
        <f>WeaponsExport[[#This Row],[Column1.Agility]]</f>
        <v>0</v>
      </c>
      <c r="K207" s="2">
        <f>WeaponsExport[[#This Row],[Column1.Luck]]</f>
        <v>0</v>
      </c>
      <c r="L207" s="2">
        <f>WeaponsExport[[#This Row],[Column1.Price]]</f>
        <v>20850</v>
      </c>
      <c r="M207" s="2">
        <f>WeaponsExport[[#This Row],[Column1.SellPrice]]</f>
        <v>5210</v>
      </c>
    </row>
    <row r="208" spans="1:13" x14ac:dyDescent="0.25">
      <c r="A208">
        <f>LOG(WeaponsExport[[#This Row],[Column1.EquipID]],2)</f>
        <v>9</v>
      </c>
      <c r="B208" s="2">
        <f>WeaponsExport[[#This Row],[Column1.ModelID]]</f>
        <v>92</v>
      </c>
      <c r="C208" s="2">
        <f>MOD(Table5[[#This Row],[ModelID]],10)</f>
        <v>2</v>
      </c>
      <c r="D208" t="str">
        <f>WeaponNames__2[[#This Row],[Value]]</f>
        <v>Karasu-maru</v>
      </c>
      <c r="E208" s="2">
        <f>WeaponsExport[[#This Row],[Column1.Attack]]</f>
        <v>168</v>
      </c>
      <c r="F208" s="2">
        <f>WeaponsExport[[#This Row],[Column1.Accuracy]]</f>
        <v>96</v>
      </c>
      <c r="G208" s="2">
        <f>WeaponsExport[[#This Row],[Column1.Strength]]</f>
        <v>0</v>
      </c>
      <c r="H208" s="2">
        <f>WeaponsExport[[#This Row],[Column1.Magic]]</f>
        <v>0</v>
      </c>
      <c r="I208" s="2">
        <f>WeaponsExport[[#This Row],[Column1.Endurance]]</f>
        <v>0</v>
      </c>
      <c r="J208" s="2">
        <f>WeaponsExport[[#This Row],[Column1.Agility]]</f>
        <v>0</v>
      </c>
      <c r="K208" s="2">
        <f>WeaponsExport[[#This Row],[Column1.Luck]]</f>
        <v>0</v>
      </c>
      <c r="L208" s="2">
        <f>WeaponsExport[[#This Row],[Column1.Price]]</f>
        <v>18600</v>
      </c>
      <c r="M208" s="2">
        <f>WeaponsExport[[#This Row],[Column1.SellPrice]]</f>
        <v>4650</v>
      </c>
    </row>
    <row r="209" spans="1:13" x14ac:dyDescent="0.25">
      <c r="A209">
        <f>LOG(WeaponsExport[[#This Row],[Column1.EquipID]],2)</f>
        <v>9</v>
      </c>
      <c r="B209" s="2">
        <f>WeaponsExport[[#This Row],[Column1.ModelID]]</f>
        <v>91</v>
      </c>
      <c r="C209" s="2">
        <f>MOD(Table5[[#This Row],[ModelID]],10)</f>
        <v>1</v>
      </c>
      <c r="D209" t="str">
        <f>WeaponNames__2[[#This Row],[Value]]</f>
        <v>Sword Breaker</v>
      </c>
      <c r="E209" s="2">
        <f>WeaponsExport[[#This Row],[Column1.Attack]]</f>
        <v>215</v>
      </c>
      <c r="F209" s="2">
        <f>WeaponsExport[[#This Row],[Column1.Accuracy]]</f>
        <v>96</v>
      </c>
      <c r="G209" s="2">
        <f>WeaponsExport[[#This Row],[Column1.Strength]]</f>
        <v>0</v>
      </c>
      <c r="H209" s="2">
        <f>WeaponsExport[[#This Row],[Column1.Magic]]</f>
        <v>0</v>
      </c>
      <c r="I209" s="2">
        <f>WeaponsExport[[#This Row],[Column1.Endurance]]</f>
        <v>0</v>
      </c>
      <c r="J209" s="2">
        <f>WeaponsExport[[#This Row],[Column1.Agility]]</f>
        <v>0</v>
      </c>
      <c r="K209" s="2">
        <f>WeaponsExport[[#This Row],[Column1.Luck]]</f>
        <v>0</v>
      </c>
      <c r="L209" s="2">
        <f>WeaponsExport[[#This Row],[Column1.Price]]</f>
        <v>26150</v>
      </c>
      <c r="M209" s="2">
        <f>WeaponsExport[[#This Row],[Column1.SellPrice]]</f>
        <v>6540</v>
      </c>
    </row>
    <row r="210" spans="1:13" x14ac:dyDescent="0.25">
      <c r="A210">
        <f>LOG(WeaponsExport[[#This Row],[Column1.EquipID]],2)</f>
        <v>9</v>
      </c>
      <c r="B210" s="2">
        <f>WeaponsExport[[#This Row],[Column1.ModelID]]</f>
        <v>92</v>
      </c>
      <c r="C210" s="2">
        <f>MOD(Table5[[#This Row],[ModelID]],10)</f>
        <v>2</v>
      </c>
      <c r="D210" t="str">
        <f>WeaponNames__2[[#This Row],[Value]]</f>
        <v>Raven Claw</v>
      </c>
      <c r="E210" s="2">
        <f>WeaponsExport[[#This Row],[Column1.Attack]]</f>
        <v>193</v>
      </c>
      <c r="F210" s="2">
        <f>WeaponsExport[[#This Row],[Column1.Accuracy]]</f>
        <v>96</v>
      </c>
      <c r="G210" s="2">
        <f>WeaponsExport[[#This Row],[Column1.Strength]]</f>
        <v>0</v>
      </c>
      <c r="H210" s="2">
        <f>WeaponsExport[[#This Row],[Column1.Magic]]</f>
        <v>0</v>
      </c>
      <c r="I210" s="2">
        <f>WeaponsExport[[#This Row],[Column1.Endurance]]</f>
        <v>0</v>
      </c>
      <c r="J210" s="2">
        <f>WeaponsExport[[#This Row],[Column1.Agility]]</f>
        <v>0</v>
      </c>
      <c r="K210" s="2">
        <f>WeaponsExport[[#This Row],[Column1.Luck]]</f>
        <v>0</v>
      </c>
      <c r="L210" s="2">
        <f>WeaponsExport[[#This Row],[Column1.Price]]</f>
        <v>22300</v>
      </c>
      <c r="M210" s="2">
        <f>WeaponsExport[[#This Row],[Column1.SellPrice]]</f>
        <v>5580</v>
      </c>
    </row>
    <row r="211" spans="1:13" x14ac:dyDescent="0.25">
      <c r="A211">
        <f>LOG(WeaponsExport[[#This Row],[Column1.EquipID]],2)</f>
        <v>9</v>
      </c>
      <c r="B211" s="2">
        <f>WeaponsExport[[#This Row],[Column1.ModelID]]</f>
        <v>93</v>
      </c>
      <c r="C211" s="2">
        <f>MOD(Table5[[#This Row],[ModelID]],10)</f>
        <v>3</v>
      </c>
      <c r="D211" t="str">
        <f>WeaponNames__2[[#This Row],[Value]]</f>
        <v>Shadowrend</v>
      </c>
      <c r="E211" s="2">
        <f>WeaponsExport[[#This Row],[Column1.Attack]]</f>
        <v>250</v>
      </c>
      <c r="F211" s="2">
        <f>WeaponsExport[[#This Row],[Column1.Accuracy]]</f>
        <v>96</v>
      </c>
      <c r="G211" s="2">
        <f>WeaponsExport[[#This Row],[Column1.Strength]]</f>
        <v>0</v>
      </c>
      <c r="H211" s="2">
        <f>WeaponsExport[[#This Row],[Column1.Magic]]</f>
        <v>0</v>
      </c>
      <c r="I211" s="2">
        <f>WeaponsExport[[#This Row],[Column1.Endurance]]</f>
        <v>0</v>
      </c>
      <c r="J211" s="2">
        <f>WeaponsExport[[#This Row],[Column1.Agility]]</f>
        <v>0</v>
      </c>
      <c r="K211" s="2">
        <f>WeaponsExport[[#This Row],[Column1.Luck]]</f>
        <v>0</v>
      </c>
      <c r="L211" s="2">
        <f>WeaponsExport[[#This Row],[Column1.Price]]</f>
        <v>31000</v>
      </c>
      <c r="M211" s="2">
        <f>WeaponsExport[[#This Row],[Column1.SellPrice]]</f>
        <v>7750</v>
      </c>
    </row>
    <row r="212" spans="1:13" x14ac:dyDescent="0.25">
      <c r="A212">
        <f>LOG(WeaponsExport[[#This Row],[Column1.EquipID]],2)</f>
        <v>9</v>
      </c>
      <c r="B212" s="2">
        <f>WeaponsExport[[#This Row],[Column1.ModelID]]</f>
        <v>91</v>
      </c>
      <c r="C212" s="2">
        <f>MOD(Table5[[#This Row],[ModelID]],10)</f>
        <v>1</v>
      </c>
      <c r="D212" t="str">
        <f>WeaponNames__2[[#This Row],[Value]]</f>
        <v>Pesh Kabz</v>
      </c>
      <c r="E212" s="2">
        <f>WeaponsExport[[#This Row],[Column1.Attack]]</f>
        <v>235</v>
      </c>
      <c r="F212" s="2">
        <f>WeaponsExport[[#This Row],[Column1.Accuracy]]</f>
        <v>96</v>
      </c>
      <c r="G212" s="2">
        <f>WeaponsExport[[#This Row],[Column1.Strength]]</f>
        <v>0</v>
      </c>
      <c r="H212" s="2">
        <f>WeaponsExport[[#This Row],[Column1.Magic]]</f>
        <v>0</v>
      </c>
      <c r="I212" s="2">
        <f>WeaponsExport[[#This Row],[Column1.Endurance]]</f>
        <v>0</v>
      </c>
      <c r="J212" s="2">
        <f>WeaponsExport[[#This Row],[Column1.Agility]]</f>
        <v>3</v>
      </c>
      <c r="K212" s="2">
        <f>WeaponsExport[[#This Row],[Column1.Luck]]</f>
        <v>0</v>
      </c>
      <c r="L212" s="2">
        <f>WeaponsExport[[#This Row],[Column1.Price]]</f>
        <v>27800</v>
      </c>
      <c r="M212" s="2">
        <f>WeaponsExport[[#This Row],[Column1.SellPrice]]</f>
        <v>6950</v>
      </c>
    </row>
    <row r="213" spans="1:13" x14ac:dyDescent="0.25">
      <c r="A213">
        <f>LOG(WeaponsExport[[#This Row],[Column1.EquipID]],2)</f>
        <v>9</v>
      </c>
      <c r="B213" s="2">
        <f>WeaponsExport[[#This Row],[Column1.ModelID]]</f>
        <v>95</v>
      </c>
      <c r="C213" s="2">
        <f>MOD(Table5[[#This Row],[ModelID]],10)</f>
        <v>5</v>
      </c>
      <c r="D213" t="str">
        <f>WeaponNames__2[[#This Row],[Value]]</f>
        <v>Howl</v>
      </c>
      <c r="E213" s="2">
        <f>WeaponsExport[[#This Row],[Column1.Attack]]</f>
        <v>272</v>
      </c>
      <c r="F213" s="2">
        <f>WeaponsExport[[#This Row],[Column1.Accuracy]]</f>
        <v>96</v>
      </c>
      <c r="G213" s="2">
        <f>WeaponsExport[[#This Row],[Column1.Strength]]</f>
        <v>0</v>
      </c>
      <c r="H213" s="2">
        <f>WeaponsExport[[#This Row],[Column1.Magic]]</f>
        <v>0</v>
      </c>
      <c r="I213" s="2">
        <f>WeaponsExport[[#This Row],[Column1.Endurance]]</f>
        <v>0</v>
      </c>
      <c r="J213" s="2">
        <f>WeaponsExport[[#This Row],[Column1.Agility]]</f>
        <v>0</v>
      </c>
      <c r="K213" s="2">
        <f>WeaponsExport[[#This Row],[Column1.Luck]]</f>
        <v>0</v>
      </c>
      <c r="L213" s="2">
        <f>WeaponsExport[[#This Row],[Column1.Price]]</f>
        <v>36400</v>
      </c>
      <c r="M213" s="2">
        <f>WeaponsExport[[#This Row],[Column1.SellPrice]]</f>
        <v>9100</v>
      </c>
    </row>
    <row r="214" spans="1:13" x14ac:dyDescent="0.25">
      <c r="A214">
        <f>LOG(WeaponsExport[[#This Row],[Column1.EquipID]],2)</f>
        <v>9</v>
      </c>
      <c r="B214" s="2">
        <f>WeaponsExport[[#This Row],[Column1.ModelID]]</f>
        <v>91</v>
      </c>
      <c r="C214" s="2">
        <f>MOD(Table5[[#This Row],[ModelID]],10)</f>
        <v>1</v>
      </c>
      <c r="D214" t="str">
        <f>WeaponNames__2[[#This Row],[Value]]</f>
        <v>Athame</v>
      </c>
      <c r="E214" s="2">
        <f>WeaponsExport[[#This Row],[Column1.Attack]]</f>
        <v>305</v>
      </c>
      <c r="F214" s="2">
        <f>WeaponsExport[[#This Row],[Column1.Accuracy]]</f>
        <v>96</v>
      </c>
      <c r="G214" s="2">
        <f>WeaponsExport[[#This Row],[Column1.Strength]]</f>
        <v>0</v>
      </c>
      <c r="H214" s="2">
        <f>WeaponsExport[[#This Row],[Column1.Magic]]</f>
        <v>0</v>
      </c>
      <c r="I214" s="2">
        <f>WeaponsExport[[#This Row],[Column1.Endurance]]</f>
        <v>0</v>
      </c>
      <c r="J214" s="2">
        <f>WeaponsExport[[#This Row],[Column1.Agility]]</f>
        <v>0</v>
      </c>
      <c r="K214" s="2">
        <f>WeaponsExport[[#This Row],[Column1.Luck]]</f>
        <v>0</v>
      </c>
      <c r="L214" s="2">
        <f>WeaponsExport[[#This Row],[Column1.Price]]</f>
        <v>42600</v>
      </c>
      <c r="M214" s="2">
        <f>WeaponsExport[[#This Row],[Column1.SellPrice]]</f>
        <v>10650</v>
      </c>
    </row>
    <row r="215" spans="1:13" x14ac:dyDescent="0.25">
      <c r="A215">
        <f>LOG(WeaponsExport[[#This Row],[Column1.EquipID]],2)</f>
        <v>9</v>
      </c>
      <c r="B215" s="2">
        <f>WeaponsExport[[#This Row],[Column1.ModelID]]</f>
        <v>93</v>
      </c>
      <c r="C215" s="2">
        <f>MOD(Table5[[#This Row],[ModelID]],10)</f>
        <v>3</v>
      </c>
      <c r="D215" t="str">
        <f>WeaponNames__2[[#This Row],[Value]]</f>
        <v>Full Moon Kunai</v>
      </c>
      <c r="E215" s="2">
        <f>WeaponsExport[[#This Row],[Column1.Attack]]</f>
        <v>288</v>
      </c>
      <c r="F215" s="2">
        <f>WeaponsExport[[#This Row],[Column1.Accuracy]]</f>
        <v>96</v>
      </c>
      <c r="G215" s="2">
        <f>WeaponsExport[[#This Row],[Column1.Strength]]</f>
        <v>0</v>
      </c>
      <c r="H215" s="2">
        <f>WeaponsExport[[#This Row],[Column1.Magic]]</f>
        <v>0</v>
      </c>
      <c r="I215" s="2">
        <f>WeaponsExport[[#This Row],[Column1.Endurance]]</f>
        <v>0</v>
      </c>
      <c r="J215" s="2">
        <f>WeaponsExport[[#This Row],[Column1.Agility]]</f>
        <v>0</v>
      </c>
      <c r="K215" s="2">
        <f>WeaponsExport[[#This Row],[Column1.Luck]]</f>
        <v>0</v>
      </c>
      <c r="L215" s="2">
        <f>WeaponsExport[[#This Row],[Column1.Price]]</f>
        <v>38100</v>
      </c>
      <c r="M215" s="2">
        <f>WeaponsExport[[#This Row],[Column1.SellPrice]]</f>
        <v>9530</v>
      </c>
    </row>
    <row r="216" spans="1:13" x14ac:dyDescent="0.25">
      <c r="A216">
        <f>LOG(WeaponsExport[[#This Row],[Column1.EquipID]],2)</f>
        <v>9</v>
      </c>
      <c r="B216" s="2">
        <f>WeaponsExport[[#This Row],[Column1.ModelID]]</f>
        <v>95</v>
      </c>
      <c r="C216" s="2">
        <f>MOD(Table5[[#This Row],[ModelID]],10)</f>
        <v>5</v>
      </c>
      <c r="D216" t="str">
        <f>WeaponNames__2[[#This Row],[Value]]</f>
        <v>Grand Slasher</v>
      </c>
      <c r="E216" s="2">
        <f>WeaponsExport[[#This Row],[Column1.Attack]]</f>
        <v>192</v>
      </c>
      <c r="F216" s="2">
        <f>WeaponsExport[[#This Row],[Column1.Accuracy]]</f>
        <v>96</v>
      </c>
      <c r="G216" s="2">
        <f>WeaponsExport[[#This Row],[Column1.Strength]]</f>
        <v>0</v>
      </c>
      <c r="H216" s="2">
        <f>WeaponsExport[[#This Row],[Column1.Magic]]</f>
        <v>3</v>
      </c>
      <c r="I216" s="2">
        <f>WeaponsExport[[#This Row],[Column1.Endurance]]</f>
        <v>0</v>
      </c>
      <c r="J216" s="2">
        <f>WeaponsExport[[#This Row],[Column1.Agility]]</f>
        <v>0</v>
      </c>
      <c r="K216" s="2">
        <f>WeaponsExport[[#This Row],[Column1.Luck]]</f>
        <v>0</v>
      </c>
      <c r="L216" s="2">
        <f>WeaponsExport[[#This Row],[Column1.Price]]</f>
        <v>21400</v>
      </c>
      <c r="M216" s="2">
        <f>WeaponsExport[[#This Row],[Column1.SellPrice]]</f>
        <v>5350</v>
      </c>
    </row>
    <row r="217" spans="1:13" x14ac:dyDescent="0.25">
      <c r="A217">
        <f>LOG(WeaponsExport[[#This Row],[Column1.EquipID]],2)</f>
        <v>9</v>
      </c>
      <c r="B217" s="2">
        <f>WeaponsExport[[#This Row],[Column1.ModelID]]</f>
        <v>97</v>
      </c>
      <c r="C217" s="2">
        <f>MOD(Table5[[#This Row],[ModelID]],10)</f>
        <v>7</v>
      </c>
      <c r="D217" t="str">
        <f>WeaponNames__2[[#This Row],[Value]]</f>
        <v>Vajra</v>
      </c>
      <c r="E217" s="2">
        <f>WeaponsExport[[#This Row],[Column1.Attack]]</f>
        <v>410</v>
      </c>
      <c r="F217" s="2">
        <f>WeaponsExport[[#This Row],[Column1.Accuracy]]</f>
        <v>96</v>
      </c>
      <c r="G217" s="2">
        <f>WeaponsExport[[#This Row],[Column1.Strength]]</f>
        <v>9</v>
      </c>
      <c r="H217" s="2">
        <f>WeaponsExport[[#This Row],[Column1.Magic]]</f>
        <v>9</v>
      </c>
      <c r="I217" s="2">
        <f>WeaponsExport[[#This Row],[Column1.Endurance]]</f>
        <v>9</v>
      </c>
      <c r="J217" s="2">
        <f>WeaponsExport[[#This Row],[Column1.Agility]]</f>
        <v>9</v>
      </c>
      <c r="K217" s="2">
        <f>WeaponsExport[[#This Row],[Column1.Luck]]</f>
        <v>9</v>
      </c>
      <c r="L217" s="2">
        <f>WeaponsExport[[#This Row],[Column1.Price]]</f>
        <v>67400</v>
      </c>
      <c r="M217" s="2">
        <f>WeaponsExport[[#This Row],[Column1.SellPrice]]</f>
        <v>16850</v>
      </c>
    </row>
    <row r="218" spans="1:13" x14ac:dyDescent="0.25">
      <c r="A218">
        <f>LOG(WeaponsExport[[#This Row],[Column1.EquipID]],2)</f>
        <v>9</v>
      </c>
      <c r="B218" s="2">
        <f>WeaponsExport[[#This Row],[Column1.ModelID]]</f>
        <v>94</v>
      </c>
      <c r="C218" s="2">
        <f>MOD(Table5[[#This Row],[ModelID]],10)</f>
        <v>4</v>
      </c>
      <c r="D218" t="str">
        <f>WeaponNames__2[[#This Row],[Value]]</f>
        <v>Elementary Mask</v>
      </c>
      <c r="E218" s="2">
        <f>WeaponsExport[[#This Row],[Column1.Attack]]</f>
        <v>240</v>
      </c>
      <c r="F218" s="2">
        <f>WeaponsExport[[#This Row],[Column1.Accuracy]]</f>
        <v>96</v>
      </c>
      <c r="G218" s="2">
        <f>WeaponsExport[[#This Row],[Column1.Strength]]</f>
        <v>0</v>
      </c>
      <c r="H218" s="2">
        <f>WeaponsExport[[#This Row],[Column1.Magic]]</f>
        <v>0</v>
      </c>
      <c r="I218" s="2">
        <f>WeaponsExport[[#This Row],[Column1.Endurance]]</f>
        <v>0</v>
      </c>
      <c r="J218" s="2">
        <f>WeaponsExport[[#This Row],[Column1.Agility]]</f>
        <v>5</v>
      </c>
      <c r="K218" s="2">
        <f>WeaponsExport[[#This Row],[Column1.Luck]]</f>
        <v>0</v>
      </c>
      <c r="L218" s="2">
        <f>WeaponsExport[[#This Row],[Column1.Price]]</f>
        <v>29800</v>
      </c>
      <c r="M218" s="2">
        <f>WeaponsExport[[#This Row],[Column1.SellPrice]]</f>
        <v>7450</v>
      </c>
    </row>
    <row r="219" spans="1:13" x14ac:dyDescent="0.25">
      <c r="A219">
        <f>LOG(WeaponsExport[[#This Row],[Column1.EquipID]],2)</f>
        <v>0</v>
      </c>
      <c r="B219" s="2">
        <f>WeaponsExport[[#This Row],[Column1.ModelID]]</f>
        <v>92</v>
      </c>
      <c r="C219" s="2">
        <f>MOD(Table5[[#This Row],[ModelID]],10)</f>
        <v>2</v>
      </c>
      <c r="D219" t="str">
        <f>WeaponNames__2[[#This Row],[Value]]</f>
        <v>Unused</v>
      </c>
      <c r="E219" s="2">
        <f>WeaponsExport[[#This Row],[Column1.Attack]]</f>
        <v>0</v>
      </c>
      <c r="F219" s="2">
        <f>WeaponsExport[[#This Row],[Column1.Accuracy]]</f>
        <v>0</v>
      </c>
      <c r="G219" s="2">
        <f>WeaponsExport[[#This Row],[Column1.Strength]]</f>
        <v>0</v>
      </c>
      <c r="H219" s="2">
        <f>WeaponsExport[[#This Row],[Column1.Magic]]</f>
        <v>0</v>
      </c>
      <c r="I219" s="2">
        <f>WeaponsExport[[#This Row],[Column1.Endurance]]</f>
        <v>0</v>
      </c>
      <c r="J219" s="2">
        <f>WeaponsExport[[#This Row],[Column1.Agility]]</f>
        <v>0</v>
      </c>
      <c r="K219" s="2">
        <f>WeaponsExport[[#This Row],[Column1.Luck]]</f>
        <v>0</v>
      </c>
      <c r="L219" s="2">
        <f>WeaponsExport[[#This Row],[Column1.Price]]</f>
        <v>0</v>
      </c>
      <c r="M219" s="2">
        <f>WeaponsExport[[#This Row],[Column1.SellPrice]]</f>
        <v>0</v>
      </c>
    </row>
    <row r="220" spans="1:13" x14ac:dyDescent="0.25">
      <c r="A220">
        <f>LOG(WeaponsExport[[#This Row],[Column1.EquipID]],2)</f>
        <v>0</v>
      </c>
      <c r="B220" s="2">
        <f>WeaponsExport[[#This Row],[Column1.ModelID]]</f>
        <v>90</v>
      </c>
      <c r="C220" s="2">
        <f>MOD(Table5[[#This Row],[ModelID]],10)</f>
        <v>0</v>
      </c>
      <c r="D220" t="str">
        <f>WeaponNames__2[[#This Row],[Value]]</f>
        <v>Unused</v>
      </c>
      <c r="E220" s="2">
        <f>WeaponsExport[[#This Row],[Column1.Attack]]</f>
        <v>0</v>
      </c>
      <c r="F220" s="2">
        <f>WeaponsExport[[#This Row],[Column1.Accuracy]]</f>
        <v>0</v>
      </c>
      <c r="G220" s="2">
        <f>WeaponsExport[[#This Row],[Column1.Strength]]</f>
        <v>0</v>
      </c>
      <c r="H220" s="2">
        <f>WeaponsExport[[#This Row],[Column1.Magic]]</f>
        <v>0</v>
      </c>
      <c r="I220" s="2">
        <f>WeaponsExport[[#This Row],[Column1.Endurance]]</f>
        <v>0</v>
      </c>
      <c r="J220" s="2">
        <f>WeaponsExport[[#This Row],[Column1.Agility]]</f>
        <v>0</v>
      </c>
      <c r="K220" s="2">
        <f>WeaponsExport[[#This Row],[Column1.Luck]]</f>
        <v>0</v>
      </c>
      <c r="L220" s="2">
        <f>WeaponsExport[[#This Row],[Column1.Price]]</f>
        <v>0</v>
      </c>
      <c r="M220" s="2">
        <f>WeaponsExport[[#This Row],[Column1.SellPrice]]</f>
        <v>0</v>
      </c>
    </row>
    <row r="221" spans="1:13" x14ac:dyDescent="0.25">
      <c r="A221">
        <f>LOG(WeaponsExport[[#This Row],[Column1.EquipID]],2)</f>
        <v>9</v>
      </c>
      <c r="B221" s="2">
        <f>WeaponsExport[[#This Row],[Column1.ModelID]]</f>
        <v>91</v>
      </c>
      <c r="C221" s="2">
        <f>MOD(Table5[[#This Row],[ModelID]],10)</f>
        <v>1</v>
      </c>
      <c r="D221" t="str">
        <f>WeaponNames__2[[#This Row],[Value]]</f>
        <v>Carnage Knife</v>
      </c>
      <c r="E221" s="2">
        <f>WeaponsExport[[#This Row],[Column1.Attack]]</f>
        <v>155</v>
      </c>
      <c r="F221" s="2">
        <f>WeaponsExport[[#This Row],[Column1.Accuracy]]</f>
        <v>90</v>
      </c>
      <c r="G221" s="2">
        <f>WeaponsExport[[#This Row],[Column1.Strength]]</f>
        <v>0</v>
      </c>
      <c r="H221" s="2">
        <f>WeaponsExport[[#This Row],[Column1.Magic]]</f>
        <v>0</v>
      </c>
      <c r="I221" s="2">
        <f>WeaponsExport[[#This Row],[Column1.Endurance]]</f>
        <v>0</v>
      </c>
      <c r="J221" s="2">
        <f>WeaponsExport[[#This Row],[Column1.Agility]]</f>
        <v>0</v>
      </c>
      <c r="K221" s="2">
        <f>WeaponsExport[[#This Row],[Column1.Luck]]</f>
        <v>0</v>
      </c>
      <c r="L221" s="2">
        <f>WeaponsExport[[#This Row],[Column1.Price]]</f>
        <v>16000</v>
      </c>
      <c r="M221" s="2">
        <f>WeaponsExport[[#This Row],[Column1.SellPrice]]</f>
        <v>4000</v>
      </c>
    </row>
    <row r="222" spans="1:13" x14ac:dyDescent="0.25">
      <c r="A222">
        <f>LOG(WeaponsExport[[#This Row],[Column1.EquipID]],2)</f>
        <v>9</v>
      </c>
      <c r="B222" s="2">
        <f>WeaponsExport[[#This Row],[Column1.ModelID]]</f>
        <v>91</v>
      </c>
      <c r="C222" s="2">
        <f>MOD(Table5[[#This Row],[ModelID]],10)</f>
        <v>1</v>
      </c>
      <c r="D222" t="str">
        <f>WeaponNames__2[[#This Row],[Value]]</f>
        <v>Dagger of Protection</v>
      </c>
      <c r="E222" s="2">
        <f>WeaponsExport[[#This Row],[Column1.Attack]]</f>
        <v>263</v>
      </c>
      <c r="F222" s="2">
        <f>WeaponsExport[[#This Row],[Column1.Accuracy]]</f>
        <v>96</v>
      </c>
      <c r="G222" s="2">
        <f>WeaponsExport[[#This Row],[Column1.Strength]]</f>
        <v>0</v>
      </c>
      <c r="H222" s="2">
        <f>WeaponsExport[[#This Row],[Column1.Magic]]</f>
        <v>0</v>
      </c>
      <c r="I222" s="2">
        <f>WeaponsExport[[#This Row],[Column1.Endurance]]</f>
        <v>3</v>
      </c>
      <c r="J222" s="2">
        <f>WeaponsExport[[#This Row],[Column1.Agility]]</f>
        <v>0</v>
      </c>
      <c r="K222" s="2">
        <f>WeaponsExport[[#This Row],[Column1.Luck]]</f>
        <v>0</v>
      </c>
      <c r="L222" s="2">
        <f>WeaponsExport[[#This Row],[Column1.Price]]</f>
        <v>32700</v>
      </c>
      <c r="M222" s="2">
        <f>WeaponsExport[[#This Row],[Column1.SellPrice]]</f>
        <v>8180</v>
      </c>
    </row>
    <row r="223" spans="1:13" x14ac:dyDescent="0.25">
      <c r="A223">
        <f>LOG(WeaponsExport[[#This Row],[Column1.EquipID]],2)</f>
        <v>9</v>
      </c>
      <c r="B223" s="2">
        <f>WeaponsExport[[#This Row],[Column1.ModelID]]</f>
        <v>91</v>
      </c>
      <c r="C223" s="2">
        <f>MOD(Table5[[#This Row],[ModelID]],10)</f>
        <v>1</v>
      </c>
      <c r="D223" t="str">
        <f>WeaponNames__2[[#This Row],[Value]]</f>
        <v>Rai Kunimitsu</v>
      </c>
      <c r="E223" s="2">
        <f>WeaponsExport[[#This Row],[Column1.Attack]]</f>
        <v>266</v>
      </c>
      <c r="F223" s="2">
        <f>WeaponsExport[[#This Row],[Column1.Accuracy]]</f>
        <v>90</v>
      </c>
      <c r="G223" s="2">
        <f>WeaponsExport[[#This Row],[Column1.Strength]]</f>
        <v>0</v>
      </c>
      <c r="H223" s="2">
        <f>WeaponsExport[[#This Row],[Column1.Magic]]</f>
        <v>0</v>
      </c>
      <c r="I223" s="2">
        <f>WeaponsExport[[#This Row],[Column1.Endurance]]</f>
        <v>0</v>
      </c>
      <c r="J223" s="2">
        <f>WeaponsExport[[#This Row],[Column1.Agility]]</f>
        <v>0</v>
      </c>
      <c r="K223" s="2">
        <f>WeaponsExport[[#This Row],[Column1.Luck]]</f>
        <v>0</v>
      </c>
      <c r="L223" s="2">
        <f>WeaponsExport[[#This Row],[Column1.Price]]</f>
        <v>400</v>
      </c>
      <c r="M223" s="2">
        <f>WeaponsExport[[#This Row],[Column1.SellPrice]]</f>
        <v>100</v>
      </c>
    </row>
    <row r="224" spans="1:13" x14ac:dyDescent="0.25">
      <c r="A224">
        <f>LOG(WeaponsExport[[#This Row],[Column1.EquipID]],2)</f>
        <v>9</v>
      </c>
      <c r="B224" s="2">
        <f>WeaponsExport[[#This Row],[Column1.ModelID]]</f>
        <v>93</v>
      </c>
      <c r="C224" s="2">
        <f>MOD(Table5[[#This Row],[ModelID]],10)</f>
        <v>3</v>
      </c>
      <c r="D224" t="str">
        <f>WeaponNames__2[[#This Row],[Value]]</f>
        <v>Underworld Kunai</v>
      </c>
      <c r="E224" s="2">
        <f>WeaponsExport[[#This Row],[Column1.Attack]]</f>
        <v>330</v>
      </c>
      <c r="F224" s="2">
        <f>WeaponsExport[[#This Row],[Column1.Accuracy]]</f>
        <v>96</v>
      </c>
      <c r="G224" s="2">
        <f>WeaponsExport[[#This Row],[Column1.Strength]]</f>
        <v>0</v>
      </c>
      <c r="H224" s="2">
        <f>WeaponsExport[[#This Row],[Column1.Magic]]</f>
        <v>5</v>
      </c>
      <c r="I224" s="2">
        <f>WeaponsExport[[#This Row],[Column1.Endurance]]</f>
        <v>0</v>
      </c>
      <c r="J224" s="2">
        <f>WeaponsExport[[#This Row],[Column1.Agility]]</f>
        <v>0</v>
      </c>
      <c r="K224" s="2">
        <f>WeaponsExport[[#This Row],[Column1.Luck]]</f>
        <v>0</v>
      </c>
      <c r="L224" s="2">
        <f>WeaponsExport[[#This Row],[Column1.Price]]</f>
        <v>53200</v>
      </c>
      <c r="M224" s="2">
        <f>WeaponsExport[[#This Row],[Column1.SellPrice]]</f>
        <v>13300</v>
      </c>
    </row>
    <row r="225" spans="1:13" x14ac:dyDescent="0.25">
      <c r="A225">
        <f>LOG(WeaponsExport[[#This Row],[Column1.EquipID]],2)</f>
        <v>9</v>
      </c>
      <c r="B225" s="2">
        <f>WeaponsExport[[#This Row],[Column1.ModelID]]</f>
        <v>95</v>
      </c>
      <c r="C225" s="2">
        <f>MOD(Table5[[#This Row],[ModelID]],10)</f>
        <v>5</v>
      </c>
      <c r="D225" t="str">
        <f>WeaponNames__2[[#This Row],[Value]]</f>
        <v>Hazakura</v>
      </c>
      <c r="E225" s="2">
        <f>WeaponsExport[[#This Row],[Column1.Attack]]</f>
        <v>130</v>
      </c>
      <c r="F225" s="2">
        <f>WeaponsExport[[#This Row],[Column1.Accuracy]]</f>
        <v>85</v>
      </c>
      <c r="G225" s="2">
        <f>WeaponsExport[[#This Row],[Column1.Strength]]</f>
        <v>0</v>
      </c>
      <c r="H225" s="2">
        <f>WeaponsExport[[#This Row],[Column1.Magic]]</f>
        <v>0</v>
      </c>
      <c r="I225" s="2">
        <f>WeaponsExport[[#This Row],[Column1.Endurance]]</f>
        <v>0</v>
      </c>
      <c r="J225" s="2">
        <f>WeaponsExport[[#This Row],[Column1.Agility]]</f>
        <v>0</v>
      </c>
      <c r="K225" s="2">
        <f>WeaponsExport[[#This Row],[Column1.Luck]]</f>
        <v>0</v>
      </c>
      <c r="L225" s="2">
        <f>WeaponsExport[[#This Row],[Column1.Price]]</f>
        <v>21500</v>
      </c>
      <c r="M225" s="2">
        <f>WeaponsExport[[#This Row],[Column1.SellPrice]]</f>
        <v>5380</v>
      </c>
    </row>
    <row r="226" spans="1:13" x14ac:dyDescent="0.25">
      <c r="A226">
        <f>LOG(WeaponsExport[[#This Row],[Column1.EquipID]],2)</f>
        <v>9</v>
      </c>
      <c r="B226" s="2">
        <f>WeaponsExport[[#This Row],[Column1.ModelID]]</f>
        <v>91</v>
      </c>
      <c r="C226" s="2">
        <f>MOD(Table5[[#This Row],[ModelID]],10)</f>
        <v>1</v>
      </c>
      <c r="D226" t="str">
        <f>WeaponNames__2[[#This Row],[Value]]</f>
        <v>Paring Knife</v>
      </c>
      <c r="E226" s="2">
        <f>WeaponsExport[[#This Row],[Column1.Attack]]</f>
        <v>185</v>
      </c>
      <c r="F226" s="2">
        <f>WeaponsExport[[#This Row],[Column1.Accuracy]]</f>
        <v>90</v>
      </c>
      <c r="G226" s="2">
        <f>WeaponsExport[[#This Row],[Column1.Strength]]</f>
        <v>0</v>
      </c>
      <c r="H226" s="2">
        <f>WeaponsExport[[#This Row],[Column1.Magic]]</f>
        <v>0</v>
      </c>
      <c r="I226" s="2">
        <f>WeaponsExport[[#This Row],[Column1.Endurance]]</f>
        <v>0</v>
      </c>
      <c r="J226" s="2">
        <f>WeaponsExport[[#This Row],[Column1.Agility]]</f>
        <v>0</v>
      </c>
      <c r="K226" s="2">
        <f>WeaponsExport[[#This Row],[Column1.Luck]]</f>
        <v>0</v>
      </c>
      <c r="L226" s="2">
        <f>WeaponsExport[[#This Row],[Column1.Price]]</f>
        <v>1520</v>
      </c>
      <c r="M226" s="2">
        <f>WeaponsExport[[#This Row],[Column1.SellPrice]]</f>
        <v>380</v>
      </c>
    </row>
    <row r="227" spans="1:13" x14ac:dyDescent="0.25">
      <c r="A227">
        <f>LOG(WeaponsExport[[#This Row],[Column1.EquipID]],2)</f>
        <v>9</v>
      </c>
      <c r="B227" s="2">
        <f>WeaponsExport[[#This Row],[Column1.ModelID]]</f>
        <v>91</v>
      </c>
      <c r="C227" s="2">
        <f>MOD(Table5[[#This Row],[ModelID]],10)</f>
        <v>1</v>
      </c>
      <c r="D227" t="str">
        <f>WeaponNames__2[[#This Row],[Value]]</f>
        <v>Tyrant's Knife</v>
      </c>
      <c r="E227" s="2">
        <f>WeaponsExport[[#This Row],[Column1.Attack]]</f>
        <v>285</v>
      </c>
      <c r="F227" s="2">
        <f>WeaponsExport[[#This Row],[Column1.Accuracy]]</f>
        <v>96</v>
      </c>
      <c r="G227" s="2">
        <f>WeaponsExport[[#This Row],[Column1.Strength]]</f>
        <v>0</v>
      </c>
      <c r="H227" s="2">
        <f>WeaponsExport[[#This Row],[Column1.Magic]]</f>
        <v>7</v>
      </c>
      <c r="I227" s="2">
        <f>WeaponsExport[[#This Row],[Column1.Endurance]]</f>
        <v>0</v>
      </c>
      <c r="J227" s="2">
        <f>WeaponsExport[[#This Row],[Column1.Agility]]</f>
        <v>0</v>
      </c>
      <c r="K227" s="2">
        <f>WeaponsExport[[#This Row],[Column1.Luck]]</f>
        <v>0</v>
      </c>
      <c r="L227" s="2">
        <f>WeaponsExport[[#This Row],[Column1.Price]]</f>
        <v>37200</v>
      </c>
      <c r="M227" s="2">
        <f>WeaponsExport[[#This Row],[Column1.SellPrice]]</f>
        <v>9300</v>
      </c>
    </row>
    <row r="228" spans="1:13" x14ac:dyDescent="0.25">
      <c r="A228">
        <f>LOG(WeaponsExport[[#This Row],[Column1.EquipID]],2)</f>
        <v>8</v>
      </c>
      <c r="B228" s="2">
        <f>WeaponsExport[[#This Row],[Column1.ModelID]]</f>
        <v>80</v>
      </c>
      <c r="C228" s="2">
        <f>MOD(Table5[[#This Row],[ModelID]],10)</f>
        <v>0</v>
      </c>
      <c r="D228" t="str">
        <f>WeaponNames__2[[#This Row],[Value]]</f>
        <v>SEES Longspear</v>
      </c>
      <c r="E228" s="2">
        <f>WeaponsExport[[#This Row],[Column1.Attack]]</f>
        <v>130</v>
      </c>
      <c r="F228" s="2">
        <f>WeaponsExport[[#This Row],[Column1.Accuracy]]</f>
        <v>94</v>
      </c>
      <c r="G228" s="2">
        <f>WeaponsExport[[#This Row],[Column1.Strength]]</f>
        <v>0</v>
      </c>
      <c r="H228" s="2">
        <f>WeaponsExport[[#This Row],[Column1.Magic]]</f>
        <v>0</v>
      </c>
      <c r="I228" s="2">
        <f>WeaponsExport[[#This Row],[Column1.Endurance]]</f>
        <v>0</v>
      </c>
      <c r="J228" s="2">
        <f>WeaponsExport[[#This Row],[Column1.Agility]]</f>
        <v>0</v>
      </c>
      <c r="K228" s="2">
        <f>WeaponsExport[[#This Row],[Column1.Luck]]</f>
        <v>0</v>
      </c>
      <c r="L228" s="2">
        <f>WeaponsExport[[#This Row],[Column1.Price]]</f>
        <v>400</v>
      </c>
      <c r="M228" s="2">
        <f>WeaponsExport[[#This Row],[Column1.SellPrice]]</f>
        <v>100</v>
      </c>
    </row>
    <row r="229" spans="1:13" x14ac:dyDescent="0.25">
      <c r="A229">
        <f>LOG(WeaponsExport[[#This Row],[Column1.EquipID]],2)</f>
        <v>8</v>
      </c>
      <c r="B229" s="2">
        <f>WeaponsExport[[#This Row],[Column1.ModelID]]</f>
        <v>81</v>
      </c>
      <c r="C229" s="2">
        <f>MOD(Table5[[#This Row],[ModelID]],10)</f>
        <v>1</v>
      </c>
      <c r="D229" t="str">
        <f>WeaponNames__2[[#This Row],[Value]]</f>
        <v>Omega Spear</v>
      </c>
      <c r="E229" s="2">
        <f>WeaponsExport[[#This Row],[Column1.Attack]]</f>
        <v>270</v>
      </c>
      <c r="F229" s="2">
        <f>WeaponsExport[[#This Row],[Column1.Accuracy]]</f>
        <v>94</v>
      </c>
      <c r="G229" s="2">
        <f>WeaponsExport[[#This Row],[Column1.Strength]]</f>
        <v>0</v>
      </c>
      <c r="H229" s="2">
        <f>WeaponsExport[[#This Row],[Column1.Magic]]</f>
        <v>0</v>
      </c>
      <c r="I229" s="2">
        <f>WeaponsExport[[#This Row],[Column1.Endurance]]</f>
        <v>0</v>
      </c>
      <c r="J229" s="2">
        <f>WeaponsExport[[#This Row],[Column1.Agility]]</f>
        <v>0</v>
      </c>
      <c r="K229" s="2">
        <f>WeaponsExport[[#This Row],[Column1.Luck]]</f>
        <v>0</v>
      </c>
      <c r="L229" s="2">
        <f>WeaponsExport[[#This Row],[Column1.Price]]</f>
        <v>35400</v>
      </c>
      <c r="M229" s="2">
        <f>WeaponsExport[[#This Row],[Column1.SellPrice]]</f>
        <v>8850</v>
      </c>
    </row>
    <row r="230" spans="1:13" x14ac:dyDescent="0.25">
      <c r="A230">
        <f>LOG(WeaponsExport[[#This Row],[Column1.EquipID]],2)</f>
        <v>8</v>
      </c>
      <c r="B230" s="2">
        <f>WeaponsExport[[#This Row],[Column1.ModelID]]</f>
        <v>84</v>
      </c>
      <c r="C230" s="2">
        <f>MOD(Table5[[#This Row],[ModelID]],10)</f>
        <v>4</v>
      </c>
      <c r="D230" t="str">
        <f>WeaponNames__2[[#This Row],[Value]]</f>
        <v>Glaive</v>
      </c>
      <c r="E230" s="2">
        <f>WeaponsExport[[#This Row],[Column1.Attack]]</f>
        <v>169</v>
      </c>
      <c r="F230" s="2">
        <f>WeaponsExport[[#This Row],[Column1.Accuracy]]</f>
        <v>94</v>
      </c>
      <c r="G230" s="2">
        <f>WeaponsExport[[#This Row],[Column1.Strength]]</f>
        <v>0</v>
      </c>
      <c r="H230" s="2">
        <f>WeaponsExport[[#This Row],[Column1.Magic]]</f>
        <v>0</v>
      </c>
      <c r="I230" s="2">
        <f>WeaponsExport[[#This Row],[Column1.Endurance]]</f>
        <v>0</v>
      </c>
      <c r="J230" s="2">
        <f>WeaponsExport[[#This Row],[Column1.Agility]]</f>
        <v>0</v>
      </c>
      <c r="K230" s="2">
        <f>WeaponsExport[[#This Row],[Column1.Luck]]</f>
        <v>0</v>
      </c>
      <c r="L230" s="2">
        <f>WeaponsExport[[#This Row],[Column1.Price]]</f>
        <v>18600</v>
      </c>
      <c r="M230" s="2">
        <f>WeaponsExport[[#This Row],[Column1.SellPrice]]</f>
        <v>4650</v>
      </c>
    </row>
    <row r="231" spans="1:13" x14ac:dyDescent="0.25">
      <c r="A231">
        <f>LOG(WeaponsExport[[#This Row],[Column1.EquipID]],2)</f>
        <v>8</v>
      </c>
      <c r="B231" s="2">
        <f>WeaponsExport[[#This Row],[Column1.ModelID]]</f>
        <v>82</v>
      </c>
      <c r="C231" s="2">
        <f>MOD(Table5[[#This Row],[ModelID]],10)</f>
        <v>2</v>
      </c>
      <c r="D231" t="str">
        <f>WeaponNames__2[[#This Row],[Value]]</f>
        <v>Sexy Lance</v>
      </c>
      <c r="E231" s="2">
        <f>WeaponsExport[[#This Row],[Column1.Attack]]</f>
        <v>154</v>
      </c>
      <c r="F231" s="2">
        <f>WeaponsExport[[#This Row],[Column1.Accuracy]]</f>
        <v>94</v>
      </c>
      <c r="G231" s="2">
        <f>WeaponsExport[[#This Row],[Column1.Strength]]</f>
        <v>0</v>
      </c>
      <c r="H231" s="2">
        <f>WeaponsExport[[#This Row],[Column1.Magic]]</f>
        <v>0</v>
      </c>
      <c r="I231" s="2">
        <f>WeaponsExport[[#This Row],[Column1.Endurance]]</f>
        <v>0</v>
      </c>
      <c r="J231" s="2">
        <f>WeaponsExport[[#This Row],[Column1.Agility]]</f>
        <v>0</v>
      </c>
      <c r="K231" s="2">
        <f>WeaponsExport[[#This Row],[Column1.Luck]]</f>
        <v>0</v>
      </c>
      <c r="L231" s="2">
        <f>WeaponsExport[[#This Row],[Column1.Price]]</f>
        <v>15780</v>
      </c>
      <c r="M231" s="2">
        <f>WeaponsExport[[#This Row],[Column1.SellPrice]]</f>
        <v>3950</v>
      </c>
    </row>
    <row r="232" spans="1:13" x14ac:dyDescent="0.25">
      <c r="A232">
        <f>LOG(WeaponsExport[[#This Row],[Column1.EquipID]],2)</f>
        <v>8</v>
      </c>
      <c r="B232" s="2">
        <f>WeaponsExport[[#This Row],[Column1.ModelID]]</f>
        <v>82</v>
      </c>
      <c r="C232" s="2">
        <f>MOD(Table5[[#This Row],[ModelID]],10)</f>
        <v>2</v>
      </c>
      <c r="D232" t="str">
        <f>WeaponNames__2[[#This Row],[Value]]</f>
        <v>Rhongowennan</v>
      </c>
      <c r="E232" s="2">
        <f>WeaponsExport[[#This Row],[Column1.Attack]]</f>
        <v>192</v>
      </c>
      <c r="F232" s="2">
        <f>WeaponsExport[[#This Row],[Column1.Accuracy]]</f>
        <v>94</v>
      </c>
      <c r="G232" s="2">
        <f>WeaponsExport[[#This Row],[Column1.Strength]]</f>
        <v>0</v>
      </c>
      <c r="H232" s="2">
        <f>WeaponsExport[[#This Row],[Column1.Magic]]</f>
        <v>0</v>
      </c>
      <c r="I232" s="2">
        <f>WeaponsExport[[#This Row],[Column1.Endurance]]</f>
        <v>0</v>
      </c>
      <c r="J232" s="2">
        <f>WeaponsExport[[#This Row],[Column1.Agility]]</f>
        <v>0</v>
      </c>
      <c r="K232" s="2">
        <f>WeaponsExport[[#This Row],[Column1.Luck]]</f>
        <v>0</v>
      </c>
      <c r="L232" s="2">
        <f>WeaponsExport[[#This Row],[Column1.Price]]</f>
        <v>23000</v>
      </c>
      <c r="M232" s="2">
        <f>WeaponsExport[[#This Row],[Column1.SellPrice]]</f>
        <v>5750</v>
      </c>
    </row>
    <row r="233" spans="1:13" x14ac:dyDescent="0.25">
      <c r="A233">
        <f>LOG(WeaponsExport[[#This Row],[Column1.EquipID]],2)</f>
        <v>8</v>
      </c>
      <c r="B233" s="2">
        <f>WeaponsExport[[#This Row],[Column1.ModelID]]</f>
        <v>81</v>
      </c>
      <c r="C233" s="2">
        <f>MOD(Table5[[#This Row],[ModelID]],10)</f>
        <v>1</v>
      </c>
      <c r="D233" t="str">
        <f>WeaponNames__2[[#This Row],[Value]]</f>
        <v>Lance of Death</v>
      </c>
      <c r="E233" s="2">
        <f>WeaponsExport[[#This Row],[Column1.Attack]]</f>
        <v>176</v>
      </c>
      <c r="F233" s="2">
        <f>WeaponsExport[[#This Row],[Column1.Accuracy]]</f>
        <v>94</v>
      </c>
      <c r="G233" s="2">
        <f>WeaponsExport[[#This Row],[Column1.Strength]]</f>
        <v>0</v>
      </c>
      <c r="H233" s="2">
        <f>WeaponsExport[[#This Row],[Column1.Magic]]</f>
        <v>0</v>
      </c>
      <c r="I233" s="2">
        <f>WeaponsExport[[#This Row],[Column1.Endurance]]</f>
        <v>0</v>
      </c>
      <c r="J233" s="2">
        <f>WeaponsExport[[#This Row],[Column1.Agility]]</f>
        <v>0</v>
      </c>
      <c r="K233" s="2">
        <f>WeaponsExport[[#This Row],[Column1.Luck]]</f>
        <v>0</v>
      </c>
      <c r="L233" s="2">
        <f>WeaponsExport[[#This Row],[Column1.Price]]</f>
        <v>19700</v>
      </c>
      <c r="M233" s="2">
        <f>WeaponsExport[[#This Row],[Column1.SellPrice]]</f>
        <v>4930</v>
      </c>
    </row>
    <row r="234" spans="1:13" x14ac:dyDescent="0.25">
      <c r="A234">
        <f>LOG(WeaponsExport[[#This Row],[Column1.EquipID]],2)</f>
        <v>8</v>
      </c>
      <c r="B234" s="2">
        <f>WeaponsExport[[#This Row],[Column1.ModelID]]</f>
        <v>86</v>
      </c>
      <c r="C234" s="2">
        <f>MOD(Table5[[#This Row],[ModelID]],10)</f>
        <v>6</v>
      </c>
      <c r="D234" t="str">
        <f>WeaponNames__2[[#This Row],[Value]]</f>
        <v>Scrub Brush</v>
      </c>
      <c r="E234" s="2">
        <f>WeaponsExport[[#This Row],[Column1.Attack]]</f>
        <v>170</v>
      </c>
      <c r="F234" s="2">
        <f>WeaponsExport[[#This Row],[Column1.Accuracy]]</f>
        <v>88</v>
      </c>
      <c r="G234" s="2">
        <f>WeaponsExport[[#This Row],[Column1.Strength]]</f>
        <v>0</v>
      </c>
      <c r="H234" s="2">
        <f>WeaponsExport[[#This Row],[Column1.Magic]]</f>
        <v>0</v>
      </c>
      <c r="I234" s="2">
        <f>WeaponsExport[[#This Row],[Column1.Endurance]]</f>
        <v>0</v>
      </c>
      <c r="J234" s="2">
        <f>WeaponsExport[[#This Row],[Column1.Agility]]</f>
        <v>0</v>
      </c>
      <c r="K234" s="2">
        <f>WeaponsExport[[#This Row],[Column1.Luck]]</f>
        <v>0</v>
      </c>
      <c r="L234" s="2">
        <f>WeaponsExport[[#This Row],[Column1.Price]]</f>
        <v>480</v>
      </c>
      <c r="M234" s="2">
        <f>WeaponsExport[[#This Row],[Column1.SellPrice]]</f>
        <v>120</v>
      </c>
    </row>
    <row r="235" spans="1:13" x14ac:dyDescent="0.25">
      <c r="A235">
        <f>LOG(WeaponsExport[[#This Row],[Column1.EquipID]],2)</f>
        <v>8</v>
      </c>
      <c r="B235" s="2">
        <f>WeaponsExport[[#This Row],[Column1.ModelID]]</f>
        <v>83</v>
      </c>
      <c r="C235" s="2">
        <f>MOD(Table5[[#This Row],[ModelID]],10)</f>
        <v>3</v>
      </c>
      <c r="D235" t="str">
        <f>WeaponNames__2[[#This Row],[Value]]</f>
        <v>Ranseur</v>
      </c>
      <c r="E235" s="2">
        <f>WeaponsExport[[#This Row],[Column1.Attack]]</f>
        <v>227</v>
      </c>
      <c r="F235" s="2">
        <f>WeaponsExport[[#This Row],[Column1.Accuracy]]</f>
        <v>94</v>
      </c>
      <c r="G235" s="2">
        <f>WeaponsExport[[#This Row],[Column1.Strength]]</f>
        <v>0</v>
      </c>
      <c r="H235" s="2">
        <f>WeaponsExport[[#This Row],[Column1.Magic]]</f>
        <v>0</v>
      </c>
      <c r="I235" s="2">
        <f>WeaponsExport[[#This Row],[Column1.Endurance]]</f>
        <v>0</v>
      </c>
      <c r="J235" s="2">
        <f>WeaponsExport[[#This Row],[Column1.Agility]]</f>
        <v>0</v>
      </c>
      <c r="K235" s="2">
        <f>WeaponsExport[[#This Row],[Column1.Luck]]</f>
        <v>0</v>
      </c>
      <c r="L235" s="2">
        <f>WeaponsExport[[#This Row],[Column1.Price]]</f>
        <v>28500</v>
      </c>
      <c r="M235" s="2">
        <f>WeaponsExport[[#This Row],[Column1.SellPrice]]</f>
        <v>7130</v>
      </c>
    </row>
    <row r="236" spans="1:13" x14ac:dyDescent="0.25">
      <c r="A236">
        <f>LOG(WeaponsExport[[#This Row],[Column1.EquipID]],2)</f>
        <v>8</v>
      </c>
      <c r="B236" s="2">
        <f>WeaponsExport[[#This Row],[Column1.ModelID]]</f>
        <v>81</v>
      </c>
      <c r="C236" s="2">
        <f>MOD(Table5[[#This Row],[ModelID]],10)</f>
        <v>1</v>
      </c>
      <c r="D236" t="str">
        <f>WeaponNames__2[[#This Row],[Value]]</f>
        <v>Ningen Mukotsu</v>
      </c>
      <c r="E236" s="2">
        <f>WeaponsExport[[#This Row],[Column1.Attack]]</f>
        <v>203</v>
      </c>
      <c r="F236" s="2">
        <f>WeaponsExport[[#This Row],[Column1.Accuracy]]</f>
        <v>94</v>
      </c>
      <c r="G236" s="2">
        <f>WeaponsExport[[#This Row],[Column1.Strength]]</f>
        <v>3</v>
      </c>
      <c r="H236" s="2">
        <f>WeaponsExport[[#This Row],[Column1.Magic]]</f>
        <v>0</v>
      </c>
      <c r="I236" s="2">
        <f>WeaponsExport[[#This Row],[Column1.Endurance]]</f>
        <v>0</v>
      </c>
      <c r="J236" s="2">
        <f>WeaponsExport[[#This Row],[Column1.Agility]]</f>
        <v>0</v>
      </c>
      <c r="K236" s="2">
        <f>WeaponsExport[[#This Row],[Column1.Luck]]</f>
        <v>0</v>
      </c>
      <c r="L236" s="2">
        <f>WeaponsExport[[#This Row],[Column1.Price]]</f>
        <v>24300</v>
      </c>
      <c r="M236" s="2">
        <f>WeaponsExport[[#This Row],[Column1.SellPrice]]</f>
        <v>6080</v>
      </c>
    </row>
    <row r="237" spans="1:13" x14ac:dyDescent="0.25">
      <c r="A237">
        <f>LOG(WeaponsExport[[#This Row],[Column1.EquipID]],2)</f>
        <v>8</v>
      </c>
      <c r="B237" s="2">
        <f>WeaponsExport[[#This Row],[Column1.ModelID]]</f>
        <v>83</v>
      </c>
      <c r="C237" s="2">
        <f>MOD(Table5[[#This Row],[ModelID]],10)</f>
        <v>3</v>
      </c>
      <c r="D237" t="str">
        <f>WeaponNames__2[[#This Row],[Value]]</f>
        <v>Ote-gine</v>
      </c>
      <c r="E237" s="2">
        <f>WeaponsExport[[#This Row],[Column1.Attack]]</f>
        <v>200</v>
      </c>
      <c r="F237" s="2">
        <f>WeaponsExport[[#This Row],[Column1.Accuracy]]</f>
        <v>88</v>
      </c>
      <c r="G237" s="2">
        <f>WeaponsExport[[#This Row],[Column1.Strength]]</f>
        <v>0</v>
      </c>
      <c r="H237" s="2">
        <f>WeaponsExport[[#This Row],[Column1.Magic]]</f>
        <v>0</v>
      </c>
      <c r="I237" s="2">
        <f>WeaponsExport[[#This Row],[Column1.Endurance]]</f>
        <v>0</v>
      </c>
      <c r="J237" s="2">
        <f>WeaponsExport[[#This Row],[Column1.Agility]]</f>
        <v>0</v>
      </c>
      <c r="K237" s="2">
        <f>WeaponsExport[[#This Row],[Column1.Luck]]</f>
        <v>0</v>
      </c>
      <c r="L237" s="2">
        <f>WeaponsExport[[#This Row],[Column1.Price]]</f>
        <v>23600</v>
      </c>
      <c r="M237" s="2">
        <f>WeaponsExport[[#This Row],[Column1.SellPrice]]</f>
        <v>5900</v>
      </c>
    </row>
    <row r="238" spans="1:13" x14ac:dyDescent="0.25">
      <c r="A238">
        <f>LOG(WeaponsExport[[#This Row],[Column1.EquipID]],2)</f>
        <v>8</v>
      </c>
      <c r="B238" s="2">
        <f>WeaponsExport[[#This Row],[Column1.ModelID]]</f>
        <v>85</v>
      </c>
      <c r="C238" s="2">
        <f>MOD(Table5[[#This Row],[ModelID]],10)</f>
        <v>5</v>
      </c>
      <c r="D238" t="str">
        <f>WeaponNames__2[[#This Row],[Value]]</f>
        <v>Voulge</v>
      </c>
      <c r="E238" s="2">
        <f>WeaponsExport[[#This Row],[Column1.Attack]]</f>
        <v>260</v>
      </c>
      <c r="F238" s="2">
        <f>WeaponsExport[[#This Row],[Column1.Accuracy]]</f>
        <v>94</v>
      </c>
      <c r="G238" s="2">
        <f>WeaponsExport[[#This Row],[Column1.Strength]]</f>
        <v>0</v>
      </c>
      <c r="H238" s="2">
        <f>WeaponsExport[[#This Row],[Column1.Magic]]</f>
        <v>0</v>
      </c>
      <c r="I238" s="2">
        <f>WeaponsExport[[#This Row],[Column1.Endurance]]</f>
        <v>0</v>
      </c>
      <c r="J238" s="2">
        <f>WeaponsExport[[#This Row],[Column1.Agility]]</f>
        <v>0</v>
      </c>
      <c r="K238" s="2">
        <f>WeaponsExport[[#This Row],[Column1.Luck]]</f>
        <v>0</v>
      </c>
      <c r="L238" s="2">
        <f>WeaponsExport[[#This Row],[Column1.Price]]</f>
        <v>34200</v>
      </c>
      <c r="M238" s="2">
        <f>WeaponsExport[[#This Row],[Column1.SellPrice]]</f>
        <v>8550</v>
      </c>
    </row>
    <row r="239" spans="1:13" x14ac:dyDescent="0.25">
      <c r="A239">
        <f>LOG(WeaponsExport[[#This Row],[Column1.EquipID]],2)</f>
        <v>8</v>
      </c>
      <c r="B239" s="2">
        <f>WeaponsExport[[#This Row],[Column1.ModelID]]</f>
        <v>84</v>
      </c>
      <c r="C239" s="2">
        <f>MOD(Table5[[#This Row],[ModelID]],10)</f>
        <v>4</v>
      </c>
      <c r="D239" t="str">
        <f>WeaponNames__2[[#This Row],[Value]]</f>
        <v>Poison Glaive</v>
      </c>
      <c r="E239" s="2">
        <f>WeaponsExport[[#This Row],[Column1.Attack]]</f>
        <v>244</v>
      </c>
      <c r="F239" s="2">
        <f>WeaponsExport[[#This Row],[Column1.Accuracy]]</f>
        <v>94</v>
      </c>
      <c r="G239" s="2">
        <f>WeaponsExport[[#This Row],[Column1.Strength]]</f>
        <v>0</v>
      </c>
      <c r="H239" s="2">
        <f>WeaponsExport[[#This Row],[Column1.Magic]]</f>
        <v>0</v>
      </c>
      <c r="I239" s="2">
        <f>WeaponsExport[[#This Row],[Column1.Endurance]]</f>
        <v>0</v>
      </c>
      <c r="J239" s="2">
        <f>WeaponsExport[[#This Row],[Column1.Agility]]</f>
        <v>0</v>
      </c>
      <c r="K239" s="2">
        <f>WeaponsExport[[#This Row],[Column1.Luck]]</f>
        <v>0</v>
      </c>
      <c r="L239" s="2">
        <f>WeaponsExport[[#This Row],[Column1.Price]]</f>
        <v>29700</v>
      </c>
      <c r="M239" s="2">
        <f>WeaponsExport[[#This Row],[Column1.SellPrice]]</f>
        <v>7430</v>
      </c>
    </row>
    <row r="240" spans="1:13" x14ac:dyDescent="0.25">
      <c r="A240">
        <f>LOG(WeaponsExport[[#This Row],[Column1.EquipID]],2)</f>
        <v>8</v>
      </c>
      <c r="B240" s="2">
        <f>WeaponsExport[[#This Row],[Column1.ModelID]]</f>
        <v>83</v>
      </c>
      <c r="C240" s="2">
        <f>MOD(Table5[[#This Row],[ModelID]],10)</f>
        <v>3</v>
      </c>
      <c r="D240" t="str">
        <f>WeaponNames__2[[#This Row],[Value]]</f>
        <v>Nihon-gou</v>
      </c>
      <c r="E240" s="2">
        <f>WeaponsExport[[#This Row],[Column1.Attack]]</f>
        <v>319</v>
      </c>
      <c r="F240" s="2">
        <f>WeaponsExport[[#This Row],[Column1.Accuracy]]</f>
        <v>94</v>
      </c>
      <c r="G240" s="2">
        <f>WeaponsExport[[#This Row],[Column1.Strength]]</f>
        <v>0</v>
      </c>
      <c r="H240" s="2">
        <f>WeaponsExport[[#This Row],[Column1.Magic]]</f>
        <v>0</v>
      </c>
      <c r="I240" s="2">
        <f>WeaponsExport[[#This Row],[Column1.Endurance]]</f>
        <v>0</v>
      </c>
      <c r="J240" s="2">
        <f>WeaponsExport[[#This Row],[Column1.Agility]]</f>
        <v>0</v>
      </c>
      <c r="K240" s="2">
        <f>WeaponsExport[[#This Row],[Column1.Luck]]</f>
        <v>0</v>
      </c>
      <c r="L240" s="2">
        <f>WeaponsExport[[#This Row],[Column1.Price]]</f>
        <v>46550</v>
      </c>
      <c r="M240" s="2">
        <f>WeaponsExport[[#This Row],[Column1.SellPrice]]</f>
        <v>11640</v>
      </c>
    </row>
    <row r="241" spans="1:13" x14ac:dyDescent="0.25">
      <c r="A241">
        <f>LOG(WeaponsExport[[#This Row],[Column1.EquipID]],2)</f>
        <v>8</v>
      </c>
      <c r="B241" s="2">
        <f>WeaponsExport[[#This Row],[Column1.ModelID]]</f>
        <v>85</v>
      </c>
      <c r="C241" s="2">
        <f>MOD(Table5[[#This Row],[ModelID]],10)</f>
        <v>5</v>
      </c>
      <c r="D241" t="str">
        <f>WeaponNames__2[[#This Row],[Value]]</f>
        <v>Romulus's Spear</v>
      </c>
      <c r="E241" s="2">
        <f>WeaponsExport[[#This Row],[Column1.Attack]]</f>
        <v>298</v>
      </c>
      <c r="F241" s="2">
        <f>WeaponsExport[[#This Row],[Column1.Accuracy]]</f>
        <v>94</v>
      </c>
      <c r="G241" s="2">
        <f>WeaponsExport[[#This Row],[Column1.Strength]]</f>
        <v>0</v>
      </c>
      <c r="H241" s="2">
        <f>WeaponsExport[[#This Row],[Column1.Magic]]</f>
        <v>0</v>
      </c>
      <c r="I241" s="2">
        <f>WeaponsExport[[#This Row],[Column1.Endurance]]</f>
        <v>0</v>
      </c>
      <c r="J241" s="2">
        <f>WeaponsExport[[#This Row],[Column1.Agility]]</f>
        <v>0</v>
      </c>
      <c r="K241" s="2">
        <f>WeaponsExport[[#This Row],[Column1.Luck]]</f>
        <v>0</v>
      </c>
      <c r="L241" s="2">
        <f>WeaponsExport[[#This Row],[Column1.Price]]</f>
        <v>41700</v>
      </c>
      <c r="M241" s="2">
        <f>WeaponsExport[[#This Row],[Column1.SellPrice]]</f>
        <v>10430</v>
      </c>
    </row>
    <row r="242" spans="1:13" x14ac:dyDescent="0.25">
      <c r="A242">
        <f>LOG(WeaponsExport[[#This Row],[Column1.EquipID]],2)</f>
        <v>8</v>
      </c>
      <c r="B242" s="2">
        <f>WeaponsExport[[#This Row],[Column1.ModelID]]</f>
        <v>83</v>
      </c>
      <c r="C242" s="2">
        <f>MOD(Table5[[#This Row],[ModelID]],10)</f>
        <v>3</v>
      </c>
      <c r="D242" t="str">
        <f>WeaponNames__2[[#This Row],[Value]]</f>
        <v>Tonbo-kiri</v>
      </c>
      <c r="E242" s="2">
        <f>WeaponsExport[[#This Row],[Column1.Attack]]</f>
        <v>330</v>
      </c>
      <c r="F242" s="2">
        <f>WeaponsExport[[#This Row],[Column1.Accuracy]]</f>
        <v>94</v>
      </c>
      <c r="G242" s="2">
        <f>WeaponsExport[[#This Row],[Column1.Strength]]</f>
        <v>0</v>
      </c>
      <c r="H242" s="2">
        <f>WeaponsExport[[#This Row],[Column1.Magic]]</f>
        <v>0</v>
      </c>
      <c r="I242" s="2">
        <f>WeaponsExport[[#This Row],[Column1.Endurance]]</f>
        <v>0</v>
      </c>
      <c r="J242" s="2">
        <f>WeaponsExport[[#This Row],[Column1.Agility]]</f>
        <v>0</v>
      </c>
      <c r="K242" s="2">
        <f>WeaponsExport[[#This Row],[Column1.Luck]]</f>
        <v>0</v>
      </c>
      <c r="L242" s="2">
        <f>WeaponsExport[[#This Row],[Column1.Price]]</f>
        <v>52600</v>
      </c>
      <c r="M242" s="2">
        <f>WeaponsExport[[#This Row],[Column1.SellPrice]]</f>
        <v>13150</v>
      </c>
    </row>
    <row r="243" spans="1:13" x14ac:dyDescent="0.25">
      <c r="A243">
        <f>LOG(WeaponsExport[[#This Row],[Column1.EquipID]],2)</f>
        <v>8</v>
      </c>
      <c r="B243" s="2">
        <f>WeaponsExport[[#This Row],[Column1.ModelID]]</f>
        <v>87</v>
      </c>
      <c r="C243" s="2">
        <f>MOD(Table5[[#This Row],[ModelID]],10)</f>
        <v>7</v>
      </c>
      <c r="D243" t="str">
        <f>WeaponNames__2[[#This Row],[Value]]</f>
        <v>Gae Bolg</v>
      </c>
      <c r="E243" s="2">
        <f>WeaponsExport[[#This Row],[Column1.Attack]]</f>
        <v>200</v>
      </c>
      <c r="F243" s="2">
        <f>WeaponsExport[[#This Row],[Column1.Accuracy]]</f>
        <v>90</v>
      </c>
      <c r="G243" s="2">
        <f>WeaponsExport[[#This Row],[Column1.Strength]]</f>
        <v>0</v>
      </c>
      <c r="H243" s="2">
        <f>WeaponsExport[[#This Row],[Column1.Magic]]</f>
        <v>0</v>
      </c>
      <c r="I243" s="2">
        <f>WeaponsExport[[#This Row],[Column1.Endurance]]</f>
        <v>0</v>
      </c>
      <c r="J243" s="2">
        <f>WeaponsExport[[#This Row],[Column1.Agility]]</f>
        <v>0</v>
      </c>
      <c r="K243" s="2">
        <f>WeaponsExport[[#This Row],[Column1.Luck]]</f>
        <v>0</v>
      </c>
      <c r="L243" s="2">
        <f>WeaponsExport[[#This Row],[Column1.Price]]</f>
        <v>38900</v>
      </c>
      <c r="M243" s="2">
        <f>WeaponsExport[[#This Row],[Column1.SellPrice]]</f>
        <v>9730</v>
      </c>
    </row>
    <row r="244" spans="1:13" x14ac:dyDescent="0.25">
      <c r="A244">
        <f>LOG(WeaponsExport[[#This Row],[Column1.EquipID]],2)</f>
        <v>8</v>
      </c>
      <c r="B244" s="2">
        <f>WeaponsExport[[#This Row],[Column1.ModelID]]</f>
        <v>88</v>
      </c>
      <c r="C244" s="2">
        <f>MOD(Table5[[#This Row],[ModelID]],10)</f>
        <v>8</v>
      </c>
      <c r="D244" t="str">
        <f>WeaponNames__2[[#This Row],[Value]]</f>
        <v>Gungnir</v>
      </c>
      <c r="E244" s="2">
        <f>WeaponsExport[[#This Row],[Column1.Attack]]</f>
        <v>400</v>
      </c>
      <c r="F244" s="2">
        <f>WeaponsExport[[#This Row],[Column1.Accuracy]]</f>
        <v>99</v>
      </c>
      <c r="G244" s="2">
        <f>WeaponsExport[[#This Row],[Column1.Strength]]</f>
        <v>0</v>
      </c>
      <c r="H244" s="2">
        <f>WeaponsExport[[#This Row],[Column1.Magic]]</f>
        <v>5</v>
      </c>
      <c r="I244" s="2">
        <f>WeaponsExport[[#This Row],[Column1.Endurance]]</f>
        <v>0</v>
      </c>
      <c r="J244" s="2">
        <f>WeaponsExport[[#This Row],[Column1.Agility]]</f>
        <v>0</v>
      </c>
      <c r="K244" s="2">
        <f>WeaponsExport[[#This Row],[Column1.Luck]]</f>
        <v>0</v>
      </c>
      <c r="L244" s="2">
        <f>WeaponsExport[[#This Row],[Column1.Price]]</f>
        <v>62500</v>
      </c>
      <c r="M244" s="2">
        <f>WeaponsExport[[#This Row],[Column1.SellPrice]]</f>
        <v>15630</v>
      </c>
    </row>
    <row r="245" spans="1:13" x14ac:dyDescent="0.25">
      <c r="A245">
        <f>LOG(WeaponsExport[[#This Row],[Column1.EquipID]],2)</f>
        <v>8</v>
      </c>
      <c r="B245" s="2">
        <f>WeaponsExport[[#This Row],[Column1.ModelID]]</f>
        <v>89</v>
      </c>
      <c r="C245" s="2">
        <f>MOD(Table5[[#This Row],[ModelID]],10)</f>
        <v>9</v>
      </c>
      <c r="D245" t="str">
        <f>WeaponNames__2[[#This Row],[Value]]</f>
        <v>Pinaka</v>
      </c>
      <c r="E245" s="2">
        <f>WeaponsExport[[#This Row],[Column1.Attack]]</f>
        <v>440</v>
      </c>
      <c r="F245" s="2">
        <f>WeaponsExport[[#This Row],[Column1.Accuracy]]</f>
        <v>94</v>
      </c>
      <c r="G245" s="2">
        <f>WeaponsExport[[#This Row],[Column1.Strength]]</f>
        <v>0</v>
      </c>
      <c r="H245" s="2">
        <f>WeaponsExport[[#This Row],[Column1.Magic]]</f>
        <v>0</v>
      </c>
      <c r="I245" s="2">
        <f>WeaponsExport[[#This Row],[Column1.Endurance]]</f>
        <v>0</v>
      </c>
      <c r="J245" s="2">
        <f>WeaponsExport[[#This Row],[Column1.Agility]]</f>
        <v>0</v>
      </c>
      <c r="K245" s="2">
        <f>WeaponsExport[[#This Row],[Column1.Luck]]</f>
        <v>0</v>
      </c>
      <c r="L245" s="2">
        <f>WeaponsExport[[#This Row],[Column1.Price]]</f>
        <v>69700</v>
      </c>
      <c r="M245" s="2">
        <f>WeaponsExport[[#This Row],[Column1.SellPrice]]</f>
        <v>17430</v>
      </c>
    </row>
    <row r="246" spans="1:13" x14ac:dyDescent="0.25">
      <c r="A246">
        <f>LOG(WeaponsExport[[#This Row],[Column1.EquipID]],2)</f>
        <v>0</v>
      </c>
      <c r="B246" s="2">
        <f>WeaponsExport[[#This Row],[Column1.ModelID]]</f>
        <v>82</v>
      </c>
      <c r="C246" s="2">
        <f>MOD(Table5[[#This Row],[ModelID]],10)</f>
        <v>2</v>
      </c>
      <c r="D246" t="str">
        <f>WeaponNames__2[[#This Row],[Value]]</f>
        <v>Unused</v>
      </c>
      <c r="E246" s="2">
        <f>WeaponsExport[[#This Row],[Column1.Attack]]</f>
        <v>0</v>
      </c>
      <c r="F246" s="2">
        <f>WeaponsExport[[#This Row],[Column1.Accuracy]]</f>
        <v>0</v>
      </c>
      <c r="G246" s="2">
        <f>WeaponsExport[[#This Row],[Column1.Strength]]</f>
        <v>0</v>
      </c>
      <c r="H246" s="2">
        <f>WeaponsExport[[#This Row],[Column1.Magic]]</f>
        <v>0</v>
      </c>
      <c r="I246" s="2">
        <f>WeaponsExport[[#This Row],[Column1.Endurance]]</f>
        <v>0</v>
      </c>
      <c r="J246" s="2">
        <f>WeaponsExport[[#This Row],[Column1.Agility]]</f>
        <v>0</v>
      </c>
      <c r="K246" s="2">
        <f>WeaponsExport[[#This Row],[Column1.Luck]]</f>
        <v>0</v>
      </c>
      <c r="L246" s="2">
        <f>WeaponsExport[[#This Row],[Column1.Price]]</f>
        <v>0</v>
      </c>
      <c r="M246" s="2">
        <f>WeaponsExport[[#This Row],[Column1.SellPrice]]</f>
        <v>0</v>
      </c>
    </row>
    <row r="247" spans="1:13" x14ac:dyDescent="0.25">
      <c r="A247">
        <f>LOG(WeaponsExport[[#This Row],[Column1.EquipID]],2)</f>
        <v>0</v>
      </c>
      <c r="B247" s="2">
        <f>WeaponsExport[[#This Row],[Column1.ModelID]]</f>
        <v>80</v>
      </c>
      <c r="C247" s="2">
        <f>MOD(Table5[[#This Row],[ModelID]],10)</f>
        <v>0</v>
      </c>
      <c r="D247" t="str">
        <f>WeaponNames__2[[#This Row],[Value]]</f>
        <v>Unused</v>
      </c>
      <c r="E247" s="2">
        <f>WeaponsExport[[#This Row],[Column1.Attack]]</f>
        <v>0</v>
      </c>
      <c r="F247" s="2">
        <f>WeaponsExport[[#This Row],[Column1.Accuracy]]</f>
        <v>0</v>
      </c>
      <c r="G247" s="2">
        <f>WeaponsExport[[#This Row],[Column1.Strength]]</f>
        <v>0</v>
      </c>
      <c r="H247" s="2">
        <f>WeaponsExport[[#This Row],[Column1.Magic]]</f>
        <v>0</v>
      </c>
      <c r="I247" s="2">
        <f>WeaponsExport[[#This Row],[Column1.Endurance]]</f>
        <v>0</v>
      </c>
      <c r="J247" s="2">
        <f>WeaponsExport[[#This Row],[Column1.Agility]]</f>
        <v>0</v>
      </c>
      <c r="K247" s="2">
        <f>WeaponsExport[[#This Row],[Column1.Luck]]</f>
        <v>0</v>
      </c>
      <c r="L247" s="2">
        <f>WeaponsExport[[#This Row],[Column1.Price]]</f>
        <v>0</v>
      </c>
      <c r="M247" s="2">
        <f>WeaponsExport[[#This Row],[Column1.SellPrice]]</f>
        <v>0</v>
      </c>
    </row>
    <row r="248" spans="1:13" x14ac:dyDescent="0.25">
      <c r="A248">
        <f>LOG(WeaponsExport[[#This Row],[Column1.EquipID]],2)</f>
        <v>0</v>
      </c>
      <c r="B248" s="2">
        <f>WeaponsExport[[#This Row],[Column1.ModelID]]</f>
        <v>84</v>
      </c>
      <c r="C248" s="2">
        <f>MOD(Table5[[#This Row],[ModelID]],10)</f>
        <v>4</v>
      </c>
      <c r="D248" t="str">
        <f>WeaponNames__2[[#This Row],[Value]]</f>
        <v>Unused</v>
      </c>
      <c r="E248" s="2">
        <f>WeaponsExport[[#This Row],[Column1.Attack]]</f>
        <v>0</v>
      </c>
      <c r="F248" s="2">
        <f>WeaponsExport[[#This Row],[Column1.Accuracy]]</f>
        <v>0</v>
      </c>
      <c r="G248" s="2">
        <f>WeaponsExport[[#This Row],[Column1.Strength]]</f>
        <v>0</v>
      </c>
      <c r="H248" s="2">
        <f>WeaponsExport[[#This Row],[Column1.Magic]]</f>
        <v>0</v>
      </c>
      <c r="I248" s="2">
        <f>WeaponsExport[[#This Row],[Column1.Endurance]]</f>
        <v>0</v>
      </c>
      <c r="J248" s="2">
        <f>WeaponsExport[[#This Row],[Column1.Agility]]</f>
        <v>0</v>
      </c>
      <c r="K248" s="2">
        <f>WeaponsExport[[#This Row],[Column1.Luck]]</f>
        <v>0</v>
      </c>
      <c r="L248" s="2">
        <f>WeaponsExport[[#This Row],[Column1.Price]]</f>
        <v>0</v>
      </c>
      <c r="M248" s="2">
        <f>WeaponsExport[[#This Row],[Column1.SellPrice]]</f>
        <v>0</v>
      </c>
    </row>
    <row r="249" spans="1:13" x14ac:dyDescent="0.25">
      <c r="A249">
        <f>LOG(WeaponsExport[[#This Row],[Column1.EquipID]],2)</f>
        <v>8</v>
      </c>
      <c r="B249" s="2">
        <f>WeaponsExport[[#This Row],[Column1.ModelID]]</f>
        <v>81</v>
      </c>
      <c r="C249" s="2">
        <f>MOD(Table5[[#This Row],[ModelID]],10)</f>
        <v>1</v>
      </c>
      <c r="D249" t="str">
        <f>WeaponNames__2[[#This Row],[Value]]</f>
        <v>King Spear</v>
      </c>
      <c r="E249" s="2">
        <f>WeaponsExport[[#This Row],[Column1.Attack]]</f>
        <v>285</v>
      </c>
      <c r="F249" s="2">
        <f>WeaponsExport[[#This Row],[Column1.Accuracy]]</f>
        <v>94</v>
      </c>
      <c r="G249" s="2">
        <f>WeaponsExport[[#This Row],[Column1.Strength]]</f>
        <v>0</v>
      </c>
      <c r="H249" s="2">
        <f>WeaponsExport[[#This Row],[Column1.Magic]]</f>
        <v>0</v>
      </c>
      <c r="I249" s="2">
        <f>WeaponsExport[[#This Row],[Column1.Endurance]]</f>
        <v>0</v>
      </c>
      <c r="J249" s="2">
        <f>WeaponsExport[[#This Row],[Column1.Agility]]</f>
        <v>0</v>
      </c>
      <c r="K249" s="2">
        <f>WeaponsExport[[#This Row],[Column1.Luck]]</f>
        <v>0</v>
      </c>
      <c r="L249" s="2">
        <f>WeaponsExport[[#This Row],[Column1.Price]]</f>
        <v>40000</v>
      </c>
      <c r="M249" s="2">
        <f>WeaponsExport[[#This Row],[Column1.SellPrice]]</f>
        <v>10000</v>
      </c>
    </row>
    <row r="250" spans="1:13" x14ac:dyDescent="0.25">
      <c r="A250">
        <f>LOG(WeaponsExport[[#This Row],[Column1.EquipID]],2)</f>
        <v>8</v>
      </c>
      <c r="B250" s="2">
        <f>WeaponsExport[[#This Row],[Column1.ModelID]]</f>
        <v>83</v>
      </c>
      <c r="C250" s="2">
        <f>MOD(Table5[[#This Row],[ModelID]],10)</f>
        <v>3</v>
      </c>
      <c r="D250" t="str">
        <f>WeaponNames__2[[#This Row],[Value]]</f>
        <v>Bolt Lance</v>
      </c>
      <c r="E250" s="2">
        <f>WeaponsExport[[#This Row],[Column1.Attack]]</f>
        <v>272</v>
      </c>
      <c r="F250" s="2">
        <f>WeaponsExport[[#This Row],[Column1.Accuracy]]</f>
        <v>94</v>
      </c>
      <c r="G250" s="2">
        <f>WeaponsExport[[#This Row],[Column1.Strength]]</f>
        <v>0</v>
      </c>
      <c r="H250" s="2">
        <f>WeaponsExport[[#This Row],[Column1.Magic]]</f>
        <v>0</v>
      </c>
      <c r="I250" s="2">
        <f>WeaponsExport[[#This Row],[Column1.Endurance]]</f>
        <v>0</v>
      </c>
      <c r="J250" s="2">
        <f>WeaponsExport[[#This Row],[Column1.Agility]]</f>
        <v>0</v>
      </c>
      <c r="K250" s="2">
        <f>WeaponsExport[[#This Row],[Column1.Luck]]</f>
        <v>0</v>
      </c>
      <c r="L250" s="2">
        <f>WeaponsExport[[#This Row],[Column1.Price]]</f>
        <v>35800</v>
      </c>
      <c r="M250" s="2">
        <f>WeaponsExport[[#This Row],[Column1.SellPrice]]</f>
        <v>8950</v>
      </c>
    </row>
    <row r="251" spans="1:13" x14ac:dyDescent="0.25">
      <c r="A251">
        <f>LOG(WeaponsExport[[#This Row],[Column1.EquipID]],2)</f>
        <v>8</v>
      </c>
      <c r="B251" s="2">
        <f>WeaponsExport[[#This Row],[Column1.ModelID]]</f>
        <v>85</v>
      </c>
      <c r="C251" s="2">
        <f>MOD(Table5[[#This Row],[ModelID]],10)</f>
        <v>5</v>
      </c>
      <c r="D251" t="str">
        <f>WeaponNames__2[[#This Row],[Value]]</f>
        <v>Warlock Lance</v>
      </c>
      <c r="E251" s="2">
        <f>WeaponsExport[[#This Row],[Column1.Attack]]</f>
        <v>235</v>
      </c>
      <c r="F251" s="2">
        <f>WeaponsExport[[#This Row],[Column1.Accuracy]]</f>
        <v>94</v>
      </c>
      <c r="G251" s="2">
        <f>WeaponsExport[[#This Row],[Column1.Strength]]</f>
        <v>0</v>
      </c>
      <c r="H251" s="2">
        <f>WeaponsExport[[#This Row],[Column1.Magic]]</f>
        <v>5</v>
      </c>
      <c r="I251" s="2">
        <f>WeaponsExport[[#This Row],[Column1.Endurance]]</f>
        <v>0</v>
      </c>
      <c r="J251" s="2">
        <f>WeaponsExport[[#This Row],[Column1.Agility]]</f>
        <v>0</v>
      </c>
      <c r="K251" s="2">
        <f>WeaponsExport[[#This Row],[Column1.Luck]]</f>
        <v>0</v>
      </c>
      <c r="L251" s="2">
        <f>WeaponsExport[[#This Row],[Column1.Price]]</f>
        <v>31000</v>
      </c>
      <c r="M251" s="2">
        <f>WeaponsExport[[#This Row],[Column1.SellPrice]]</f>
        <v>7750</v>
      </c>
    </row>
    <row r="252" spans="1:13" x14ac:dyDescent="0.25">
      <c r="A252">
        <f>LOG(WeaponsExport[[#This Row],[Column1.EquipID]],2)</f>
        <v>8</v>
      </c>
      <c r="B252" s="2">
        <f>WeaponsExport[[#This Row],[Column1.ModelID]]</f>
        <v>81</v>
      </c>
      <c r="C252" s="2">
        <f>MOD(Table5[[#This Row],[ModelID]],10)</f>
        <v>1</v>
      </c>
      <c r="D252" t="str">
        <f>WeaponNames__2[[#This Row],[Value]]</f>
        <v>Blessed Lance</v>
      </c>
      <c r="E252" s="2">
        <f>WeaponsExport[[#This Row],[Column1.Attack]]</f>
        <v>80</v>
      </c>
      <c r="F252" s="2">
        <f>WeaponsExport[[#This Row],[Column1.Accuracy]]</f>
        <v>88</v>
      </c>
      <c r="G252" s="2">
        <f>WeaponsExport[[#This Row],[Column1.Strength]]</f>
        <v>0</v>
      </c>
      <c r="H252" s="2">
        <f>WeaponsExport[[#This Row],[Column1.Magic]]</f>
        <v>0</v>
      </c>
      <c r="I252" s="2">
        <f>WeaponsExport[[#This Row],[Column1.Endurance]]</f>
        <v>0</v>
      </c>
      <c r="J252" s="2">
        <f>WeaponsExport[[#This Row],[Column1.Agility]]</f>
        <v>0</v>
      </c>
      <c r="K252" s="2">
        <f>WeaponsExport[[#This Row],[Column1.Luck]]</f>
        <v>0</v>
      </c>
      <c r="L252" s="2">
        <f>WeaponsExport[[#This Row],[Column1.Price]]</f>
        <v>12100</v>
      </c>
      <c r="M252" s="2">
        <f>WeaponsExport[[#This Row],[Column1.SellPrice]]</f>
        <v>3030</v>
      </c>
    </row>
    <row r="253" spans="1:13" x14ac:dyDescent="0.25">
      <c r="A253">
        <f>LOG(WeaponsExport[[#This Row],[Column1.EquipID]],2)</f>
        <v>10</v>
      </c>
      <c r="B253" s="2">
        <f>WeaponsExport[[#This Row],[Column1.ModelID]]</f>
        <v>100</v>
      </c>
      <c r="C253" s="2">
        <f>MOD(Table5[[#This Row],[ModelID]],10)</f>
        <v>0</v>
      </c>
      <c r="D253" t="str">
        <f>WeaponNames__2[[#This Row],[Value]]</f>
        <v>SEES Battle-Axe</v>
      </c>
      <c r="E253" s="2">
        <f>WeaponsExport[[#This Row],[Column1.Attack]]</f>
        <v>144</v>
      </c>
      <c r="F253" s="2">
        <f>WeaponsExport[[#This Row],[Column1.Accuracy]]</f>
        <v>90</v>
      </c>
      <c r="G253" s="2">
        <f>WeaponsExport[[#This Row],[Column1.Strength]]</f>
        <v>0</v>
      </c>
      <c r="H253" s="2">
        <f>WeaponsExport[[#This Row],[Column1.Magic]]</f>
        <v>0</v>
      </c>
      <c r="I253" s="2">
        <f>WeaponsExport[[#This Row],[Column1.Endurance]]</f>
        <v>0</v>
      </c>
      <c r="J253" s="2">
        <f>WeaponsExport[[#This Row],[Column1.Agility]]</f>
        <v>0</v>
      </c>
      <c r="K253" s="2">
        <f>WeaponsExport[[#This Row],[Column1.Luck]]</f>
        <v>0</v>
      </c>
      <c r="L253" s="2">
        <f>WeaponsExport[[#This Row],[Column1.Price]]</f>
        <v>29200</v>
      </c>
      <c r="M253" s="2">
        <f>WeaponsExport[[#This Row],[Column1.SellPrice]]</f>
        <v>7300</v>
      </c>
    </row>
    <row r="254" spans="1:13" x14ac:dyDescent="0.25">
      <c r="A254">
        <f>LOG(WeaponsExport[[#This Row],[Column1.EquipID]],2)</f>
        <v>10</v>
      </c>
      <c r="B254" s="2">
        <f>WeaponsExport[[#This Row],[Column1.ModelID]]</f>
        <v>102</v>
      </c>
      <c r="C254" s="2">
        <f>MOD(Table5[[#This Row],[ModelID]],10)</f>
        <v>2</v>
      </c>
      <c r="D254" t="str">
        <f>WeaponNames__2[[#This Row],[Value]]</f>
        <v>Ogre Hammer</v>
      </c>
      <c r="E254" s="2">
        <f>WeaponsExport[[#This Row],[Column1.Attack]]</f>
        <v>174</v>
      </c>
      <c r="F254" s="2">
        <f>WeaponsExport[[#This Row],[Column1.Accuracy]]</f>
        <v>90</v>
      </c>
      <c r="G254" s="2">
        <f>WeaponsExport[[#This Row],[Column1.Strength]]</f>
        <v>0</v>
      </c>
      <c r="H254" s="2">
        <f>WeaponsExport[[#This Row],[Column1.Magic]]</f>
        <v>0</v>
      </c>
      <c r="I254" s="2">
        <f>WeaponsExport[[#This Row],[Column1.Endurance]]</f>
        <v>0</v>
      </c>
      <c r="J254" s="2">
        <f>WeaponsExport[[#This Row],[Column1.Agility]]</f>
        <v>0</v>
      </c>
      <c r="K254" s="2">
        <f>WeaponsExport[[#This Row],[Column1.Luck]]</f>
        <v>0</v>
      </c>
      <c r="L254" s="2">
        <f>WeaponsExport[[#This Row],[Column1.Price]]</f>
        <v>19800</v>
      </c>
      <c r="M254" s="2">
        <f>WeaponsExport[[#This Row],[Column1.SellPrice]]</f>
        <v>4950</v>
      </c>
    </row>
    <row r="255" spans="1:13" x14ac:dyDescent="0.25">
      <c r="A255">
        <f>LOG(WeaponsExport[[#This Row],[Column1.EquipID]],2)</f>
        <v>10</v>
      </c>
      <c r="B255" s="2">
        <f>WeaponsExport[[#This Row],[Column1.ModelID]]</f>
        <v>101</v>
      </c>
      <c r="C255" s="2">
        <f>MOD(Table5[[#This Row],[ModelID]],10)</f>
        <v>1</v>
      </c>
      <c r="D255" t="str">
        <f>WeaponNames__2[[#This Row],[Value]]</f>
        <v>Night Stalker</v>
      </c>
      <c r="E255" s="2">
        <f>WeaponsExport[[#This Row],[Column1.Attack]]</f>
        <v>159</v>
      </c>
      <c r="F255" s="2">
        <f>WeaponsExport[[#This Row],[Column1.Accuracy]]</f>
        <v>90</v>
      </c>
      <c r="G255" s="2">
        <f>WeaponsExport[[#This Row],[Column1.Strength]]</f>
        <v>0</v>
      </c>
      <c r="H255" s="2">
        <f>WeaponsExport[[#This Row],[Column1.Magic]]</f>
        <v>0</v>
      </c>
      <c r="I255" s="2">
        <f>WeaponsExport[[#This Row],[Column1.Endurance]]</f>
        <v>0</v>
      </c>
      <c r="J255" s="2">
        <f>WeaponsExport[[#This Row],[Column1.Agility]]</f>
        <v>0</v>
      </c>
      <c r="K255" s="2">
        <f>WeaponsExport[[#This Row],[Column1.Luck]]</f>
        <v>0</v>
      </c>
      <c r="L255" s="2">
        <f>WeaponsExport[[#This Row],[Column1.Price]]</f>
        <v>16200</v>
      </c>
      <c r="M255" s="2">
        <f>WeaponsExport[[#This Row],[Column1.SellPrice]]</f>
        <v>4050</v>
      </c>
    </row>
    <row r="256" spans="1:13" x14ac:dyDescent="0.25">
      <c r="A256">
        <f>LOG(WeaponsExport[[#This Row],[Column1.EquipID]],2)</f>
        <v>10</v>
      </c>
      <c r="B256" s="2">
        <f>WeaponsExport[[#This Row],[Column1.ModelID]]</f>
        <v>103</v>
      </c>
      <c r="C256" s="2">
        <f>MOD(Table5[[#This Row],[ModelID]],10)</f>
        <v>3</v>
      </c>
      <c r="D256" t="str">
        <f>WeaponNames__2[[#This Row],[Value]]</f>
        <v>Bus Stop Sign</v>
      </c>
      <c r="E256" s="2">
        <f>WeaponsExport[[#This Row],[Column1.Attack]]</f>
        <v>180</v>
      </c>
      <c r="F256" s="2">
        <f>WeaponsExport[[#This Row],[Column1.Accuracy]]</f>
        <v>90</v>
      </c>
      <c r="G256" s="2">
        <f>WeaponsExport[[#This Row],[Column1.Strength]]</f>
        <v>0</v>
      </c>
      <c r="H256" s="2">
        <f>WeaponsExport[[#This Row],[Column1.Magic]]</f>
        <v>0</v>
      </c>
      <c r="I256" s="2">
        <f>WeaponsExport[[#This Row],[Column1.Endurance]]</f>
        <v>0</v>
      </c>
      <c r="J256" s="2">
        <f>WeaponsExport[[#This Row],[Column1.Agility]]</f>
        <v>0</v>
      </c>
      <c r="K256" s="2">
        <f>WeaponsExport[[#This Row],[Column1.Luck]]</f>
        <v>0</v>
      </c>
      <c r="L256" s="2">
        <f>WeaponsExport[[#This Row],[Column1.Price]]</f>
        <v>880</v>
      </c>
      <c r="M256" s="2">
        <f>WeaponsExport[[#This Row],[Column1.SellPrice]]</f>
        <v>220</v>
      </c>
    </row>
    <row r="257" spans="1:13" x14ac:dyDescent="0.25">
      <c r="A257">
        <f>LOG(WeaponsExport[[#This Row],[Column1.EquipID]],2)</f>
        <v>10</v>
      </c>
      <c r="B257" s="2">
        <f>WeaponsExport[[#This Row],[Column1.ModelID]]</f>
        <v>100</v>
      </c>
      <c r="C257" s="2">
        <f>MOD(Table5[[#This Row],[ModelID]],10)</f>
        <v>0</v>
      </c>
      <c r="D257" t="str">
        <f>WeaponNames__2[[#This Row],[Value]]</f>
        <v>Guillotine Axe</v>
      </c>
      <c r="E257" s="2">
        <f>WeaponsExport[[#This Row],[Column1.Attack]]</f>
        <v>200</v>
      </c>
      <c r="F257" s="2">
        <f>WeaponsExport[[#This Row],[Column1.Accuracy]]</f>
        <v>90</v>
      </c>
      <c r="G257" s="2">
        <f>WeaponsExport[[#This Row],[Column1.Strength]]</f>
        <v>0</v>
      </c>
      <c r="H257" s="2">
        <f>WeaponsExport[[#This Row],[Column1.Magic]]</f>
        <v>0</v>
      </c>
      <c r="I257" s="2">
        <f>WeaponsExport[[#This Row],[Column1.Endurance]]</f>
        <v>0</v>
      </c>
      <c r="J257" s="2">
        <f>WeaponsExport[[#This Row],[Column1.Agility]]</f>
        <v>0</v>
      </c>
      <c r="K257" s="2">
        <f>WeaponsExport[[#This Row],[Column1.Luck]]</f>
        <v>0</v>
      </c>
      <c r="L257" s="2">
        <f>WeaponsExport[[#This Row],[Column1.Price]]</f>
        <v>24500</v>
      </c>
      <c r="M257" s="2">
        <f>WeaponsExport[[#This Row],[Column1.SellPrice]]</f>
        <v>6130</v>
      </c>
    </row>
    <row r="258" spans="1:13" x14ac:dyDescent="0.25">
      <c r="A258">
        <f>LOG(WeaponsExport[[#This Row],[Column1.EquipID]],2)</f>
        <v>10</v>
      </c>
      <c r="B258" s="2">
        <f>WeaponsExport[[#This Row],[Column1.ModelID]]</f>
        <v>101</v>
      </c>
      <c r="C258" s="2">
        <f>MOD(Table5[[#This Row],[ModelID]],10)</f>
        <v>1</v>
      </c>
      <c r="D258" t="str">
        <f>WeaponNames__2[[#This Row],[Value]]</f>
        <v>Megaton Rod</v>
      </c>
      <c r="E258" s="2">
        <f>WeaponsExport[[#This Row],[Column1.Attack]]</f>
        <v>185</v>
      </c>
      <c r="F258" s="2">
        <f>WeaponsExport[[#This Row],[Column1.Accuracy]]</f>
        <v>90</v>
      </c>
      <c r="G258" s="2">
        <f>WeaponsExport[[#This Row],[Column1.Strength]]</f>
        <v>0</v>
      </c>
      <c r="H258" s="2">
        <f>WeaponsExport[[#This Row],[Column1.Magic]]</f>
        <v>0</v>
      </c>
      <c r="I258" s="2">
        <f>WeaponsExport[[#This Row],[Column1.Endurance]]</f>
        <v>3</v>
      </c>
      <c r="J258" s="2">
        <f>WeaponsExport[[#This Row],[Column1.Agility]]</f>
        <v>0</v>
      </c>
      <c r="K258" s="2">
        <f>WeaponsExport[[#This Row],[Column1.Luck]]</f>
        <v>0</v>
      </c>
      <c r="L258" s="2">
        <f>WeaponsExport[[#This Row],[Column1.Price]]</f>
        <v>21250</v>
      </c>
      <c r="M258" s="2">
        <f>WeaponsExport[[#This Row],[Column1.SellPrice]]</f>
        <v>5310</v>
      </c>
    </row>
    <row r="259" spans="1:13" x14ac:dyDescent="0.25">
      <c r="A259">
        <f>LOG(WeaponsExport[[#This Row],[Column1.EquipID]],2)</f>
        <v>0</v>
      </c>
      <c r="B259" s="2">
        <f>WeaponsExport[[#This Row],[Column1.ModelID]]</f>
        <v>0</v>
      </c>
      <c r="C259" s="2">
        <f>MOD(Table5[[#This Row],[ModelID]],10)</f>
        <v>0</v>
      </c>
      <c r="D259" t="str">
        <f>WeaponNames__2[[#This Row],[Value]]</f>
        <v>Unused</v>
      </c>
      <c r="E259" s="2">
        <f>WeaponsExport[[#This Row],[Column1.Attack]]</f>
        <v>0</v>
      </c>
      <c r="F259" s="2">
        <f>WeaponsExport[[#This Row],[Column1.Accuracy]]</f>
        <v>0</v>
      </c>
      <c r="G259" s="2">
        <f>WeaponsExport[[#This Row],[Column1.Strength]]</f>
        <v>0</v>
      </c>
      <c r="H259" s="2">
        <f>WeaponsExport[[#This Row],[Column1.Magic]]</f>
        <v>0</v>
      </c>
      <c r="I259" s="2">
        <f>WeaponsExport[[#This Row],[Column1.Endurance]]</f>
        <v>0</v>
      </c>
      <c r="J259" s="2">
        <f>WeaponsExport[[#This Row],[Column1.Agility]]</f>
        <v>0</v>
      </c>
      <c r="K259" s="2">
        <f>WeaponsExport[[#This Row],[Column1.Luck]]</f>
        <v>0</v>
      </c>
      <c r="L259" s="2">
        <f>WeaponsExport[[#This Row],[Column1.Price]]</f>
        <v>0</v>
      </c>
      <c r="M259" s="2">
        <f>WeaponsExport[[#This Row],[Column1.SellPrice]]</f>
        <v>0</v>
      </c>
    </row>
    <row r="260" spans="1:13" x14ac:dyDescent="0.25">
      <c r="A260">
        <f>LOG(WeaponsExport[[#This Row],[Column1.EquipID]],2)</f>
        <v>0</v>
      </c>
      <c r="B260" s="2">
        <f>WeaponsExport[[#This Row],[Column1.ModelID]]</f>
        <v>100</v>
      </c>
      <c r="C260" s="2">
        <f>MOD(Table5[[#This Row],[ModelID]],10)</f>
        <v>0</v>
      </c>
      <c r="D260" t="str">
        <f>WeaponNames__2[[#This Row],[Value]]</f>
        <v>Unused</v>
      </c>
      <c r="E260" s="2">
        <f>WeaponsExport[[#This Row],[Column1.Attack]]</f>
        <v>0</v>
      </c>
      <c r="F260" s="2">
        <f>WeaponsExport[[#This Row],[Column1.Accuracy]]</f>
        <v>0</v>
      </c>
      <c r="G260" s="2">
        <f>WeaponsExport[[#This Row],[Column1.Strength]]</f>
        <v>0</v>
      </c>
      <c r="H260" s="2">
        <f>WeaponsExport[[#This Row],[Column1.Magic]]</f>
        <v>0</v>
      </c>
      <c r="I260" s="2">
        <f>WeaponsExport[[#This Row],[Column1.Endurance]]</f>
        <v>0</v>
      </c>
      <c r="J260" s="2">
        <f>WeaponsExport[[#This Row],[Column1.Agility]]</f>
        <v>0</v>
      </c>
      <c r="K260" s="2">
        <f>WeaponsExport[[#This Row],[Column1.Luck]]</f>
        <v>0</v>
      </c>
      <c r="L260" s="2">
        <f>WeaponsExport[[#This Row],[Column1.Price]]</f>
        <v>0</v>
      </c>
      <c r="M260" s="2">
        <f>WeaponsExport[[#This Row],[Column1.SellPrice]]</f>
        <v>0</v>
      </c>
    </row>
    <row r="261" spans="1:13" x14ac:dyDescent="0.25">
      <c r="A261">
        <f>LOG(WeaponsExport[[#This Row],[Column1.EquipID]],2)</f>
        <v>0</v>
      </c>
      <c r="B261" s="2">
        <f>WeaponsExport[[#This Row],[Column1.ModelID]]</f>
        <v>102</v>
      </c>
      <c r="C261" s="2">
        <f>MOD(Table5[[#This Row],[ModelID]],10)</f>
        <v>2</v>
      </c>
      <c r="D261" t="str">
        <f>WeaponNames__2[[#This Row],[Value]]</f>
        <v>Unused</v>
      </c>
      <c r="E261" s="2">
        <f>WeaponsExport[[#This Row],[Column1.Attack]]</f>
        <v>0</v>
      </c>
      <c r="F261" s="2">
        <f>WeaponsExport[[#This Row],[Column1.Accuracy]]</f>
        <v>0</v>
      </c>
      <c r="G261" s="2">
        <f>WeaponsExport[[#This Row],[Column1.Strength]]</f>
        <v>0</v>
      </c>
      <c r="H261" s="2">
        <f>WeaponsExport[[#This Row],[Column1.Magic]]</f>
        <v>0</v>
      </c>
      <c r="I261" s="2">
        <f>WeaponsExport[[#This Row],[Column1.Endurance]]</f>
        <v>0</v>
      </c>
      <c r="J261" s="2">
        <f>WeaponsExport[[#This Row],[Column1.Agility]]</f>
        <v>0</v>
      </c>
      <c r="K261" s="2">
        <f>WeaponsExport[[#This Row],[Column1.Luck]]</f>
        <v>0</v>
      </c>
      <c r="L261" s="2">
        <f>WeaponsExport[[#This Row],[Column1.Price]]</f>
        <v>0</v>
      </c>
      <c r="M261" s="2">
        <f>WeaponsExport[[#This Row],[Column1.SellPrice]]</f>
        <v>0</v>
      </c>
    </row>
    <row r="262" spans="1:13" x14ac:dyDescent="0.25">
      <c r="A262">
        <f>LOG(WeaponsExport[[#This Row],[Column1.EquipID]],2)</f>
        <v>10</v>
      </c>
      <c r="B262" s="2">
        <f>WeaponsExport[[#This Row],[Column1.ModelID]]</f>
        <v>102</v>
      </c>
      <c r="C262" s="2">
        <f>MOD(Table5[[#This Row],[ModelID]],10)</f>
        <v>2</v>
      </c>
      <c r="D262" t="str">
        <f>WeaponNames__2[[#This Row],[Value]]</f>
        <v>Charun's Hammer</v>
      </c>
      <c r="E262" s="2">
        <f>WeaponsExport[[#This Row],[Column1.Attack]]</f>
        <v>190</v>
      </c>
      <c r="F262" s="2">
        <f>WeaponsExport[[#This Row],[Column1.Accuracy]]</f>
        <v>90</v>
      </c>
      <c r="G262" s="2">
        <f>WeaponsExport[[#This Row],[Column1.Strength]]</f>
        <v>0</v>
      </c>
      <c r="H262" s="2">
        <f>WeaponsExport[[#This Row],[Column1.Magic]]</f>
        <v>0</v>
      </c>
      <c r="I262" s="2">
        <f>WeaponsExport[[#This Row],[Column1.Endurance]]</f>
        <v>0</v>
      </c>
      <c r="J262" s="2">
        <f>WeaponsExport[[#This Row],[Column1.Agility]]</f>
        <v>0</v>
      </c>
      <c r="K262" s="2">
        <f>WeaponsExport[[#This Row],[Column1.Luck]]</f>
        <v>0</v>
      </c>
      <c r="L262" s="2">
        <f>WeaponsExport[[#This Row],[Column1.Price]]</f>
        <v>23200</v>
      </c>
      <c r="M262" s="2">
        <f>WeaponsExport[[#This Row],[Column1.SellPrice]]</f>
        <v>5800</v>
      </c>
    </row>
    <row r="263" spans="1:13" x14ac:dyDescent="0.25">
      <c r="A263">
        <f>LOG(WeaponsExport[[#This Row],[Column1.EquipID]],2)</f>
        <v>10</v>
      </c>
      <c r="B263" s="2">
        <f>WeaponsExport[[#This Row],[Column1.ModelID]]</f>
        <v>102</v>
      </c>
      <c r="C263" s="2">
        <f>MOD(Table5[[#This Row],[ModelID]],10)</f>
        <v>2</v>
      </c>
      <c r="D263" t="str">
        <f>WeaponNames__2[[#This Row],[Value]]</f>
        <v>Gaea's Grace</v>
      </c>
      <c r="E263" s="2">
        <f>WeaponsExport[[#This Row],[Column1.Attack]]</f>
        <v>220</v>
      </c>
      <c r="F263" s="2">
        <f>WeaponsExport[[#This Row],[Column1.Accuracy]]</f>
        <v>90</v>
      </c>
      <c r="G263" s="2">
        <f>WeaponsExport[[#This Row],[Column1.Strength]]</f>
        <v>0</v>
      </c>
      <c r="H263" s="2">
        <f>WeaponsExport[[#This Row],[Column1.Magic]]</f>
        <v>0</v>
      </c>
      <c r="I263" s="2">
        <f>WeaponsExport[[#This Row],[Column1.Endurance]]</f>
        <v>0</v>
      </c>
      <c r="J263" s="2">
        <f>WeaponsExport[[#This Row],[Column1.Agility]]</f>
        <v>0</v>
      </c>
      <c r="K263" s="2">
        <f>WeaponsExport[[#This Row],[Column1.Luck]]</f>
        <v>0</v>
      </c>
      <c r="L263" s="2">
        <f>WeaponsExport[[#This Row],[Column1.Price]]</f>
        <v>28700</v>
      </c>
      <c r="M263" s="2">
        <f>WeaponsExport[[#This Row],[Column1.SellPrice]]</f>
        <v>7180</v>
      </c>
    </row>
    <row r="264" spans="1:13" x14ac:dyDescent="0.25">
      <c r="A264">
        <f>LOG(WeaponsExport[[#This Row],[Column1.EquipID]],2)</f>
        <v>0</v>
      </c>
      <c r="B264" s="2">
        <f>WeaponsExport[[#This Row],[Column1.ModelID]]</f>
        <v>100</v>
      </c>
      <c r="C264" s="2">
        <f>MOD(Table5[[#This Row],[ModelID]],10)</f>
        <v>0</v>
      </c>
      <c r="D264" t="str">
        <f>WeaponNames__2[[#This Row],[Value]]</f>
        <v>Unused</v>
      </c>
      <c r="E264" s="2">
        <f>WeaponsExport[[#This Row],[Column1.Attack]]</f>
        <v>0</v>
      </c>
      <c r="F264" s="2">
        <f>WeaponsExport[[#This Row],[Column1.Accuracy]]</f>
        <v>0</v>
      </c>
      <c r="G264" s="2">
        <f>WeaponsExport[[#This Row],[Column1.Strength]]</f>
        <v>0</v>
      </c>
      <c r="H264" s="2">
        <f>WeaponsExport[[#This Row],[Column1.Magic]]</f>
        <v>0</v>
      </c>
      <c r="I264" s="2">
        <f>WeaponsExport[[#This Row],[Column1.Endurance]]</f>
        <v>0</v>
      </c>
      <c r="J264" s="2">
        <f>WeaponsExport[[#This Row],[Column1.Agility]]</f>
        <v>0</v>
      </c>
      <c r="K264" s="2">
        <f>WeaponsExport[[#This Row],[Column1.Luck]]</f>
        <v>0</v>
      </c>
      <c r="L264" s="2">
        <f>WeaponsExport[[#This Row],[Column1.Price]]</f>
        <v>0</v>
      </c>
      <c r="M264" s="2">
        <f>WeaponsExport[[#This Row],[Column1.SellPrice]]</f>
        <v>0</v>
      </c>
    </row>
    <row r="265" spans="1:13" x14ac:dyDescent="0.25">
      <c r="A265">
        <f>LOG(WeaponsExport[[#This Row],[Column1.EquipID]],2)</f>
        <v>10</v>
      </c>
      <c r="B265" s="2">
        <f>WeaponsExport[[#This Row],[Column1.ModelID]]</f>
        <v>100</v>
      </c>
      <c r="C265" s="2">
        <f>MOD(Table5[[#This Row],[ModelID]],10)</f>
        <v>0</v>
      </c>
      <c r="D265" t="str">
        <f>WeaponNames__2[[#This Row],[Value]]</f>
        <v>Celtis</v>
      </c>
      <c r="E265" s="2">
        <f>WeaponsExport[[#This Row],[Column1.Attack]]</f>
        <v>220</v>
      </c>
      <c r="F265" s="2">
        <f>WeaponsExport[[#This Row],[Column1.Accuracy]]</f>
        <v>90</v>
      </c>
      <c r="G265" s="2">
        <f>WeaponsExport[[#This Row],[Column1.Strength]]</f>
        <v>0</v>
      </c>
      <c r="H265" s="2">
        <f>WeaponsExport[[#This Row],[Column1.Magic]]</f>
        <v>0</v>
      </c>
      <c r="I265" s="2">
        <f>WeaponsExport[[#This Row],[Column1.Endurance]]</f>
        <v>0</v>
      </c>
      <c r="J265" s="2">
        <f>WeaponsExport[[#This Row],[Column1.Agility]]</f>
        <v>0</v>
      </c>
      <c r="K265" s="2">
        <f>WeaponsExport[[#This Row],[Column1.Luck]]</f>
        <v>0</v>
      </c>
      <c r="L265" s="2">
        <f>WeaponsExport[[#This Row],[Column1.Price]]</f>
        <v>31400</v>
      </c>
      <c r="M265" s="2">
        <f>WeaponsExport[[#This Row],[Column1.SellPrice]]</f>
        <v>7850</v>
      </c>
    </row>
    <row r="266" spans="1:13" x14ac:dyDescent="0.25">
      <c r="A266">
        <f>LOG(WeaponsExport[[#This Row],[Column1.EquipID]],2)</f>
        <v>10</v>
      </c>
      <c r="B266" s="2">
        <f>WeaponsExport[[#This Row],[Column1.ModelID]]</f>
        <v>102</v>
      </c>
      <c r="C266" s="2">
        <f>MOD(Table5[[#This Row],[ModelID]],10)</f>
        <v>2</v>
      </c>
      <c r="D266" t="str">
        <f>WeaponNames__2[[#This Row],[Value]]</f>
        <v>Golden Crusher</v>
      </c>
      <c r="E266" s="2">
        <f>WeaponsExport[[#This Row],[Column1.Attack]]</f>
        <v>300</v>
      </c>
      <c r="F266" s="2">
        <f>WeaponsExport[[#This Row],[Column1.Accuracy]]</f>
        <v>90</v>
      </c>
      <c r="G266" s="2">
        <f>WeaponsExport[[#This Row],[Column1.Strength]]</f>
        <v>0</v>
      </c>
      <c r="H266" s="2">
        <f>WeaponsExport[[#This Row],[Column1.Magic]]</f>
        <v>0</v>
      </c>
      <c r="I266" s="2">
        <f>WeaponsExport[[#This Row],[Column1.Endurance]]</f>
        <v>0</v>
      </c>
      <c r="J266" s="2">
        <f>WeaponsExport[[#This Row],[Column1.Agility]]</f>
        <v>0</v>
      </c>
      <c r="K266" s="2">
        <f>WeaponsExport[[#This Row],[Column1.Luck]]</f>
        <v>0</v>
      </c>
      <c r="L266" s="2">
        <f>WeaponsExport[[#This Row],[Column1.Price]]</f>
        <v>35700</v>
      </c>
      <c r="M266" s="2">
        <f>WeaponsExport[[#This Row],[Column1.SellPrice]]</f>
        <v>8930</v>
      </c>
    </row>
    <row r="267" spans="1:13" x14ac:dyDescent="0.25">
      <c r="A267">
        <f>LOG(WeaponsExport[[#This Row],[Column1.EquipID]],2)</f>
        <v>10</v>
      </c>
      <c r="B267" s="2">
        <f>WeaponsExport[[#This Row],[Column1.ModelID]]</f>
        <v>105</v>
      </c>
      <c r="C267" s="2">
        <f>MOD(Table5[[#This Row],[ModelID]],10)</f>
        <v>5</v>
      </c>
      <c r="D267" t="str">
        <f>WeaponNames__2[[#This Row],[Value]]</f>
        <v>Mjolnir</v>
      </c>
      <c r="E267" s="2">
        <f>WeaponsExport[[#This Row],[Column1.Attack]]</f>
        <v>350</v>
      </c>
      <c r="F267" s="2">
        <f>WeaponsExport[[#This Row],[Column1.Accuracy]]</f>
        <v>90</v>
      </c>
      <c r="G267" s="2">
        <f>WeaponsExport[[#This Row],[Column1.Strength]]</f>
        <v>7</v>
      </c>
      <c r="H267" s="2">
        <f>WeaponsExport[[#This Row],[Column1.Magic]]</f>
        <v>0</v>
      </c>
      <c r="I267" s="2">
        <f>WeaponsExport[[#This Row],[Column1.Endurance]]</f>
        <v>0</v>
      </c>
      <c r="J267" s="2">
        <f>WeaponsExport[[#This Row],[Column1.Agility]]</f>
        <v>0</v>
      </c>
      <c r="K267" s="2">
        <f>WeaponsExport[[#This Row],[Column1.Luck]]</f>
        <v>0</v>
      </c>
      <c r="L267" s="2">
        <f>WeaponsExport[[#This Row],[Column1.Price]]</f>
        <v>57800</v>
      </c>
      <c r="M267" s="2">
        <f>WeaponsExport[[#This Row],[Column1.SellPrice]]</f>
        <v>14450</v>
      </c>
    </row>
    <row r="268" spans="1:13" x14ac:dyDescent="0.25">
      <c r="A268">
        <f>LOG(WeaponsExport[[#This Row],[Column1.EquipID]],2)</f>
        <v>10</v>
      </c>
      <c r="B268" s="2">
        <f>WeaponsExport[[#This Row],[Column1.ModelID]]</f>
        <v>104</v>
      </c>
      <c r="C268" s="2">
        <f>MOD(Table5[[#This Row],[ModelID]],10)</f>
        <v>4</v>
      </c>
      <c r="D268" t="str">
        <f>WeaponNames__2[[#This Row],[Value]]</f>
        <v>Corpse Rod</v>
      </c>
      <c r="E268" s="2">
        <f>WeaponsExport[[#This Row],[Column1.Attack]]</f>
        <v>450</v>
      </c>
      <c r="F268" s="2">
        <f>WeaponsExport[[#This Row],[Column1.Accuracy]]</f>
        <v>90</v>
      </c>
      <c r="G268" s="2">
        <f>WeaponsExport[[#This Row],[Column1.Strength]]</f>
        <v>0</v>
      </c>
      <c r="H268" s="2">
        <f>WeaponsExport[[#This Row],[Column1.Magic]]</f>
        <v>0</v>
      </c>
      <c r="I268" s="2">
        <f>WeaponsExport[[#This Row],[Column1.Endurance]]</f>
        <v>0</v>
      </c>
      <c r="J268" s="2">
        <f>WeaponsExport[[#This Row],[Column1.Agility]]</f>
        <v>15</v>
      </c>
      <c r="K268" s="2">
        <f>WeaponsExport[[#This Row],[Column1.Luck]]</f>
        <v>0</v>
      </c>
      <c r="L268" s="2">
        <f>WeaponsExport[[#This Row],[Column1.Price]]</f>
        <v>71200</v>
      </c>
      <c r="M268" s="2">
        <f>WeaponsExport[[#This Row],[Column1.SellPrice]]</f>
        <v>17800</v>
      </c>
    </row>
    <row r="269" spans="1:13" x14ac:dyDescent="0.25">
      <c r="A269">
        <f>LOG(WeaponsExport[[#This Row],[Column1.EquipID]],2)</f>
        <v>0</v>
      </c>
      <c r="B269" s="2">
        <f>WeaponsExport[[#This Row],[Column1.ModelID]]</f>
        <v>102</v>
      </c>
      <c r="C269" s="2">
        <f>MOD(Table5[[#This Row],[ModelID]],10)</f>
        <v>2</v>
      </c>
      <c r="D269" t="str">
        <f>WeaponNames__2[[#This Row],[Value]]</f>
        <v>Unused</v>
      </c>
      <c r="E269" s="2">
        <f>WeaponsExport[[#This Row],[Column1.Attack]]</f>
        <v>0</v>
      </c>
      <c r="F269" s="2">
        <f>WeaponsExport[[#This Row],[Column1.Accuracy]]</f>
        <v>0</v>
      </c>
      <c r="G269" s="2">
        <f>WeaponsExport[[#This Row],[Column1.Strength]]</f>
        <v>0</v>
      </c>
      <c r="H269" s="2">
        <f>WeaponsExport[[#This Row],[Column1.Magic]]</f>
        <v>0</v>
      </c>
      <c r="I269" s="2">
        <f>WeaponsExport[[#This Row],[Column1.Endurance]]</f>
        <v>0</v>
      </c>
      <c r="J269" s="2">
        <f>WeaponsExport[[#This Row],[Column1.Agility]]</f>
        <v>0</v>
      </c>
      <c r="K269" s="2">
        <f>WeaponsExport[[#This Row],[Column1.Luck]]</f>
        <v>0</v>
      </c>
      <c r="L269" s="2">
        <f>WeaponsExport[[#This Row],[Column1.Price]]</f>
        <v>0</v>
      </c>
      <c r="M269" s="2">
        <f>WeaponsExport[[#This Row],[Column1.SellPrice]]</f>
        <v>0</v>
      </c>
    </row>
    <row r="270" spans="1:13" x14ac:dyDescent="0.25">
      <c r="A270">
        <f>LOG(WeaponsExport[[#This Row],[Column1.EquipID]],2)</f>
        <v>0</v>
      </c>
      <c r="B270" s="2">
        <f>WeaponsExport[[#This Row],[Column1.ModelID]]</f>
        <v>101</v>
      </c>
      <c r="C270" s="2">
        <f>MOD(Table5[[#This Row],[ModelID]],10)</f>
        <v>1</v>
      </c>
      <c r="D270" t="str">
        <f>WeaponNames__2[[#This Row],[Value]]</f>
        <v>Unused</v>
      </c>
      <c r="E270" s="2">
        <f>WeaponsExport[[#This Row],[Column1.Attack]]</f>
        <v>0</v>
      </c>
      <c r="F270" s="2">
        <f>WeaponsExport[[#This Row],[Column1.Accuracy]]</f>
        <v>0</v>
      </c>
      <c r="G270" s="2">
        <f>WeaponsExport[[#This Row],[Column1.Strength]]</f>
        <v>0</v>
      </c>
      <c r="H270" s="2">
        <f>WeaponsExport[[#This Row],[Column1.Magic]]</f>
        <v>0</v>
      </c>
      <c r="I270" s="2">
        <f>WeaponsExport[[#This Row],[Column1.Endurance]]</f>
        <v>0</v>
      </c>
      <c r="J270" s="2">
        <f>WeaponsExport[[#This Row],[Column1.Agility]]</f>
        <v>0</v>
      </c>
      <c r="K270" s="2">
        <f>WeaponsExport[[#This Row],[Column1.Luck]]</f>
        <v>0</v>
      </c>
      <c r="L270" s="2">
        <f>WeaponsExport[[#This Row],[Column1.Price]]</f>
        <v>0</v>
      </c>
      <c r="M270" s="2">
        <f>WeaponsExport[[#This Row],[Column1.SellPrice]]</f>
        <v>0</v>
      </c>
    </row>
    <row r="271" spans="1:13" x14ac:dyDescent="0.25">
      <c r="A271">
        <f>LOG(WeaponsExport[[#This Row],[Column1.EquipID]],2)</f>
        <v>0</v>
      </c>
      <c r="B271" s="2">
        <f>WeaponsExport[[#This Row],[Column1.ModelID]]</f>
        <v>100</v>
      </c>
      <c r="C271" s="2">
        <f>MOD(Table5[[#This Row],[ModelID]],10)</f>
        <v>0</v>
      </c>
      <c r="D271" t="str">
        <f>WeaponNames__2[[#This Row],[Value]]</f>
        <v>Unused</v>
      </c>
      <c r="E271" s="2">
        <f>WeaponsExport[[#This Row],[Column1.Attack]]</f>
        <v>0</v>
      </c>
      <c r="F271" s="2">
        <f>WeaponsExport[[#This Row],[Column1.Accuracy]]</f>
        <v>0</v>
      </c>
      <c r="G271" s="2">
        <f>WeaponsExport[[#This Row],[Column1.Strength]]</f>
        <v>0</v>
      </c>
      <c r="H271" s="2">
        <f>WeaponsExport[[#This Row],[Column1.Magic]]</f>
        <v>0</v>
      </c>
      <c r="I271" s="2">
        <f>WeaponsExport[[#This Row],[Column1.Endurance]]</f>
        <v>0</v>
      </c>
      <c r="J271" s="2">
        <f>WeaponsExport[[#This Row],[Column1.Agility]]</f>
        <v>0</v>
      </c>
      <c r="K271" s="2">
        <f>WeaponsExport[[#This Row],[Column1.Luck]]</f>
        <v>0</v>
      </c>
      <c r="L271" s="2">
        <f>WeaponsExport[[#This Row],[Column1.Price]]</f>
        <v>0</v>
      </c>
      <c r="M271" s="2">
        <f>WeaponsExport[[#This Row],[Column1.SellPrice]]</f>
        <v>0</v>
      </c>
    </row>
    <row r="272" spans="1:13" x14ac:dyDescent="0.25">
      <c r="A272">
        <f>LOG(WeaponsExport[[#This Row],[Column1.EquipID]],2)</f>
        <v>0</v>
      </c>
      <c r="B272" s="2">
        <f>WeaponsExport[[#This Row],[Column1.ModelID]]</f>
        <v>0</v>
      </c>
      <c r="C272" s="2">
        <f>MOD(Table5[[#This Row],[ModelID]],10)</f>
        <v>0</v>
      </c>
      <c r="D272" t="str">
        <f>WeaponNames__2[[#This Row],[Value]]</f>
        <v>Unused</v>
      </c>
      <c r="E272" s="2">
        <f>WeaponsExport[[#This Row],[Column1.Attack]]</f>
        <v>0</v>
      </c>
      <c r="F272" s="2">
        <f>WeaponsExport[[#This Row],[Column1.Accuracy]]</f>
        <v>0</v>
      </c>
      <c r="G272" s="2">
        <f>WeaponsExport[[#This Row],[Column1.Strength]]</f>
        <v>0</v>
      </c>
      <c r="H272" s="2">
        <f>WeaponsExport[[#This Row],[Column1.Magic]]</f>
        <v>0</v>
      </c>
      <c r="I272" s="2">
        <f>WeaponsExport[[#This Row],[Column1.Endurance]]</f>
        <v>0</v>
      </c>
      <c r="J272" s="2">
        <f>WeaponsExport[[#This Row],[Column1.Agility]]</f>
        <v>0</v>
      </c>
      <c r="K272" s="2">
        <f>WeaponsExport[[#This Row],[Column1.Luck]]</f>
        <v>0</v>
      </c>
      <c r="L272" s="2">
        <f>WeaponsExport[[#This Row],[Column1.Price]]</f>
        <v>0</v>
      </c>
      <c r="M272" s="2">
        <f>WeaponsExport[[#This Row],[Column1.SellPrice]]</f>
        <v>0</v>
      </c>
    </row>
    <row r="273" spans="1:13" x14ac:dyDescent="0.25">
      <c r="A273">
        <f>LOG(WeaponsExport[[#This Row],[Column1.EquipID]],2)</f>
        <v>8</v>
      </c>
      <c r="B273" s="2">
        <f>WeaponsExport[[#This Row],[Column1.ModelID]]</f>
        <v>85</v>
      </c>
      <c r="C273" s="2">
        <f>MOD(Table5[[#This Row],[ModelID]],10)</f>
        <v>5</v>
      </c>
      <c r="D273" t="str">
        <f>WeaponNames__2[[#This Row],[Value]]</f>
        <v>Fauchard</v>
      </c>
      <c r="E273" s="2">
        <f>WeaponsExport[[#This Row],[Column1.Attack]]</f>
        <v>235</v>
      </c>
      <c r="F273" s="2">
        <f>WeaponsExport[[#This Row],[Column1.Accuracy]]</f>
        <v>94</v>
      </c>
      <c r="G273" s="2">
        <f>WeaponsExport[[#This Row],[Column1.Strength]]</f>
        <v>0</v>
      </c>
      <c r="H273" s="2">
        <f>WeaponsExport[[#This Row],[Column1.Magic]]</f>
        <v>0</v>
      </c>
      <c r="I273" s="2">
        <f>WeaponsExport[[#This Row],[Column1.Endurance]]</f>
        <v>0</v>
      </c>
      <c r="J273" s="2">
        <f>WeaponsExport[[#This Row],[Column1.Agility]]</f>
        <v>0</v>
      </c>
      <c r="K273" s="2">
        <f>WeaponsExport[[#This Row],[Column1.Luck]]</f>
        <v>0</v>
      </c>
      <c r="L273" s="2">
        <f>WeaponsExport[[#This Row],[Column1.Price]]</f>
        <v>400</v>
      </c>
      <c r="M273" s="2">
        <f>WeaponsExport[[#This Row],[Column1.SellPrice]]</f>
        <v>100</v>
      </c>
    </row>
    <row r="274" spans="1:13" x14ac:dyDescent="0.25">
      <c r="A274">
        <f>LOG(WeaponsExport[[#This Row],[Column1.EquipID]],2)</f>
        <v>0</v>
      </c>
      <c r="B274" s="2">
        <f>WeaponsExport[[#This Row],[Column1.ModelID]]</f>
        <v>0</v>
      </c>
      <c r="C274" s="2">
        <f>MOD(Table5[[#This Row],[ModelID]],10)</f>
        <v>0</v>
      </c>
      <c r="D274" t="str">
        <f>WeaponNames__2[[#This Row],[Value]]</f>
        <v>Unused</v>
      </c>
      <c r="E274" s="2">
        <f>WeaponsExport[[#This Row],[Column1.Attack]]</f>
        <v>0</v>
      </c>
      <c r="F274" s="2">
        <f>WeaponsExport[[#This Row],[Column1.Accuracy]]</f>
        <v>0</v>
      </c>
      <c r="G274" s="2">
        <f>WeaponsExport[[#This Row],[Column1.Strength]]</f>
        <v>0</v>
      </c>
      <c r="H274" s="2">
        <f>WeaponsExport[[#This Row],[Column1.Magic]]</f>
        <v>0</v>
      </c>
      <c r="I274" s="2">
        <f>WeaponsExport[[#This Row],[Column1.Endurance]]</f>
        <v>0</v>
      </c>
      <c r="J274" s="2">
        <f>WeaponsExport[[#This Row],[Column1.Agility]]</f>
        <v>0</v>
      </c>
      <c r="K274" s="2">
        <f>WeaponsExport[[#This Row],[Column1.Luck]]</f>
        <v>0</v>
      </c>
      <c r="L274" s="2">
        <f>WeaponsExport[[#This Row],[Column1.Price]]</f>
        <v>0</v>
      </c>
      <c r="M274" s="2">
        <f>WeaponsExport[[#This Row],[Column1.SellPrice]]</f>
        <v>0</v>
      </c>
    </row>
    <row r="275" spans="1:13" x14ac:dyDescent="0.25">
      <c r="A275">
        <f>LOG(WeaponsExport[[#This Row],[Column1.EquipID]],2)</f>
        <v>0</v>
      </c>
      <c r="B275" s="2">
        <f>WeaponsExport[[#This Row],[Column1.ModelID]]</f>
        <v>0</v>
      </c>
      <c r="C275" s="2">
        <f>MOD(Table5[[#This Row],[ModelID]],10)</f>
        <v>0</v>
      </c>
      <c r="D275" t="str">
        <f>WeaponNames__2[[#This Row],[Value]]</f>
        <v>Unused</v>
      </c>
      <c r="E275" s="2">
        <f>WeaponsExport[[#This Row],[Column1.Attack]]</f>
        <v>0</v>
      </c>
      <c r="F275" s="2">
        <f>WeaponsExport[[#This Row],[Column1.Accuracy]]</f>
        <v>0</v>
      </c>
      <c r="G275" s="2">
        <f>WeaponsExport[[#This Row],[Column1.Strength]]</f>
        <v>0</v>
      </c>
      <c r="H275" s="2">
        <f>WeaponsExport[[#This Row],[Column1.Magic]]</f>
        <v>0</v>
      </c>
      <c r="I275" s="2">
        <f>WeaponsExport[[#This Row],[Column1.Endurance]]</f>
        <v>0</v>
      </c>
      <c r="J275" s="2">
        <f>WeaponsExport[[#This Row],[Column1.Agility]]</f>
        <v>0</v>
      </c>
      <c r="K275" s="2">
        <f>WeaponsExport[[#This Row],[Column1.Luck]]</f>
        <v>0</v>
      </c>
      <c r="L275" s="2">
        <f>WeaponsExport[[#This Row],[Column1.Price]]</f>
        <v>0</v>
      </c>
      <c r="M275" s="2">
        <f>WeaponsExport[[#This Row],[Column1.SellPrice]]</f>
        <v>0</v>
      </c>
    </row>
    <row r="276" spans="1:13" x14ac:dyDescent="0.25">
      <c r="A276">
        <f>LOG(WeaponsExport[[#This Row],[Column1.EquipID]],2)</f>
        <v>0</v>
      </c>
      <c r="B276" s="2">
        <f>WeaponsExport[[#This Row],[Column1.ModelID]]</f>
        <v>0</v>
      </c>
      <c r="C276" s="2">
        <f>MOD(Table5[[#This Row],[ModelID]],10)</f>
        <v>0</v>
      </c>
      <c r="D276" t="str">
        <f>WeaponNames__2[[#This Row],[Value]]</f>
        <v>Unused</v>
      </c>
      <c r="E276" s="2">
        <f>WeaponsExport[[#This Row],[Column1.Attack]]</f>
        <v>0</v>
      </c>
      <c r="F276" s="2">
        <f>WeaponsExport[[#This Row],[Column1.Accuracy]]</f>
        <v>0</v>
      </c>
      <c r="G276" s="2">
        <f>WeaponsExport[[#This Row],[Column1.Strength]]</f>
        <v>0</v>
      </c>
      <c r="H276" s="2">
        <f>WeaponsExport[[#This Row],[Column1.Magic]]</f>
        <v>0</v>
      </c>
      <c r="I276" s="2">
        <f>WeaponsExport[[#This Row],[Column1.Endurance]]</f>
        <v>0</v>
      </c>
      <c r="J276" s="2">
        <f>WeaponsExport[[#This Row],[Column1.Agility]]</f>
        <v>0</v>
      </c>
      <c r="K276" s="2">
        <f>WeaponsExport[[#This Row],[Column1.Luck]]</f>
        <v>0</v>
      </c>
      <c r="L276" s="2">
        <f>WeaponsExport[[#This Row],[Column1.Price]]</f>
        <v>0</v>
      </c>
      <c r="M276" s="2">
        <f>WeaponsExport[[#This Row],[Column1.SellPrice]]</f>
        <v>0</v>
      </c>
    </row>
    <row r="277" spans="1:13" x14ac:dyDescent="0.25">
      <c r="A277">
        <f>LOG(WeaponsExport[[#This Row],[Column1.EquipID]],2)</f>
        <v>0</v>
      </c>
      <c r="B277" s="2">
        <f>WeaponsExport[[#This Row],[Column1.ModelID]]</f>
        <v>0</v>
      </c>
      <c r="C277" s="2">
        <f>MOD(Table5[[#This Row],[ModelID]],10)</f>
        <v>0</v>
      </c>
      <c r="D277" t="str">
        <f>WeaponNames__2[[#This Row],[Value]]</f>
        <v>Unused</v>
      </c>
      <c r="E277" s="2">
        <f>WeaponsExport[[#This Row],[Column1.Attack]]</f>
        <v>0</v>
      </c>
      <c r="F277" s="2">
        <f>WeaponsExport[[#This Row],[Column1.Accuracy]]</f>
        <v>0</v>
      </c>
      <c r="G277" s="2">
        <f>WeaponsExport[[#This Row],[Column1.Strength]]</f>
        <v>0</v>
      </c>
      <c r="H277" s="2">
        <f>WeaponsExport[[#This Row],[Column1.Magic]]</f>
        <v>0</v>
      </c>
      <c r="I277" s="2">
        <f>WeaponsExport[[#This Row],[Column1.Endurance]]</f>
        <v>0</v>
      </c>
      <c r="J277" s="2">
        <f>WeaponsExport[[#This Row],[Column1.Agility]]</f>
        <v>0</v>
      </c>
      <c r="K277" s="2">
        <f>WeaponsExport[[#This Row],[Column1.Luck]]</f>
        <v>0</v>
      </c>
      <c r="L277" s="2">
        <f>WeaponsExport[[#This Row],[Column1.Price]]</f>
        <v>0</v>
      </c>
      <c r="M277" s="2">
        <f>WeaponsExport[[#This Row],[Column1.SellPrice]]</f>
        <v>0</v>
      </c>
    </row>
    <row r="278" spans="1:13" x14ac:dyDescent="0.25">
      <c r="A278">
        <f>LOG(WeaponsExport[[#This Row],[Column1.EquipID]],2)</f>
        <v>6</v>
      </c>
      <c r="B278" s="2">
        <f>WeaponsExport[[#This Row],[Column1.ModelID]]</f>
        <v>0</v>
      </c>
      <c r="C278" s="2">
        <f>MOD(Table5[[#This Row],[ModelID]],10)</f>
        <v>0</v>
      </c>
      <c r="D278" t="str">
        <f>WeaponNames__2[[#This Row],[Value]]</f>
        <v>No equipment</v>
      </c>
      <c r="E278" s="2">
        <f>WeaponsExport[[#This Row],[Column1.Attack]]</f>
        <v>0</v>
      </c>
      <c r="F278" s="2">
        <f>WeaponsExport[[#This Row],[Column1.Accuracy]]</f>
        <v>0</v>
      </c>
      <c r="G278" s="2">
        <f>WeaponsExport[[#This Row],[Column1.Strength]]</f>
        <v>0</v>
      </c>
      <c r="H278" s="2">
        <f>WeaponsExport[[#This Row],[Column1.Magic]]</f>
        <v>0</v>
      </c>
      <c r="I278" s="2">
        <f>WeaponsExport[[#This Row],[Column1.Endurance]]</f>
        <v>0</v>
      </c>
      <c r="J278" s="2">
        <f>WeaponsExport[[#This Row],[Column1.Agility]]</f>
        <v>0</v>
      </c>
      <c r="K278" s="2">
        <f>WeaponsExport[[#This Row],[Column1.Luck]]</f>
        <v>0</v>
      </c>
      <c r="L278" s="2">
        <f>WeaponsExport[[#This Row],[Column1.Price]]</f>
        <v>100</v>
      </c>
      <c r="M278" s="2">
        <f>WeaponsExport[[#This Row],[Column1.SellPrice]]</f>
        <v>30</v>
      </c>
    </row>
    <row r="279" spans="1:13" x14ac:dyDescent="0.25">
      <c r="A279">
        <f>LOG(WeaponsExport[[#This Row],[Column1.EquipID]],2)</f>
        <v>0</v>
      </c>
      <c r="B279" s="2">
        <f>WeaponsExport[[#This Row],[Column1.ModelID]]</f>
        <v>0</v>
      </c>
      <c r="C279" s="2">
        <f>MOD(Table5[[#This Row],[ModelID]],10)</f>
        <v>0</v>
      </c>
      <c r="D279" t="str">
        <f>WeaponNames__2[[#This Row],[Value]]</f>
        <v>Unused</v>
      </c>
      <c r="E279" s="2">
        <f>WeaponsExport[[#This Row],[Column1.Attack]]</f>
        <v>0</v>
      </c>
      <c r="F279" s="2">
        <f>WeaponsExport[[#This Row],[Column1.Accuracy]]</f>
        <v>0</v>
      </c>
      <c r="G279" s="2">
        <f>WeaponsExport[[#This Row],[Column1.Strength]]</f>
        <v>0</v>
      </c>
      <c r="H279" s="2">
        <f>WeaponsExport[[#This Row],[Column1.Magic]]</f>
        <v>0</v>
      </c>
      <c r="I279" s="2">
        <f>WeaponsExport[[#This Row],[Column1.Endurance]]</f>
        <v>0</v>
      </c>
      <c r="J279" s="2">
        <f>WeaponsExport[[#This Row],[Column1.Agility]]</f>
        <v>0</v>
      </c>
      <c r="K279" s="2">
        <f>WeaponsExport[[#This Row],[Column1.Luck]]</f>
        <v>0</v>
      </c>
      <c r="L279" s="2">
        <f>WeaponsExport[[#This Row],[Column1.Price]]</f>
        <v>100</v>
      </c>
      <c r="M279" s="2">
        <f>WeaponsExport[[#This Row],[Column1.SellPrice]]</f>
        <v>30</v>
      </c>
    </row>
    <row r="280" spans="1:13" x14ac:dyDescent="0.25">
      <c r="A280">
        <f>LOG(WeaponsExport[[#This Row],[Column1.EquipID]],2)</f>
        <v>0</v>
      </c>
      <c r="B280" s="2">
        <f>WeaponsExport[[#This Row],[Column1.ModelID]]</f>
        <v>0</v>
      </c>
      <c r="C280" s="2">
        <f>MOD(Table5[[#This Row],[ModelID]],10)</f>
        <v>0</v>
      </c>
      <c r="D280" t="str">
        <f>WeaponNames__2[[#This Row],[Value]]</f>
        <v>Unused</v>
      </c>
      <c r="E280" s="2">
        <f>WeaponsExport[[#This Row],[Column1.Attack]]</f>
        <v>0</v>
      </c>
      <c r="F280" s="2">
        <f>WeaponsExport[[#This Row],[Column1.Accuracy]]</f>
        <v>0</v>
      </c>
      <c r="G280" s="2">
        <f>WeaponsExport[[#This Row],[Column1.Strength]]</f>
        <v>0</v>
      </c>
      <c r="H280" s="2">
        <f>WeaponsExport[[#This Row],[Column1.Magic]]</f>
        <v>0</v>
      </c>
      <c r="I280" s="2">
        <f>WeaponsExport[[#This Row],[Column1.Endurance]]</f>
        <v>0</v>
      </c>
      <c r="J280" s="2">
        <f>WeaponsExport[[#This Row],[Column1.Agility]]</f>
        <v>0</v>
      </c>
      <c r="K280" s="2">
        <f>WeaponsExport[[#This Row],[Column1.Luck]]</f>
        <v>0</v>
      </c>
      <c r="L280" s="2">
        <f>WeaponsExport[[#This Row],[Column1.Price]]</f>
        <v>100</v>
      </c>
      <c r="M280" s="2">
        <f>WeaponsExport[[#This Row],[Column1.SellPrice]]</f>
        <v>30</v>
      </c>
    </row>
    <row r="281" spans="1:13" x14ac:dyDescent="0.25">
      <c r="A281">
        <f>LOG(WeaponsExport[[#This Row],[Column1.EquipID]],2)</f>
        <v>0</v>
      </c>
      <c r="B281" s="2">
        <f>WeaponsExport[[#This Row],[Column1.ModelID]]</f>
        <v>0</v>
      </c>
      <c r="C281" s="2">
        <f>MOD(Table5[[#This Row],[ModelID]],10)</f>
        <v>0</v>
      </c>
      <c r="D281" t="str">
        <f>WeaponNames__2[[#This Row],[Value]]</f>
        <v>Unused</v>
      </c>
      <c r="E281" s="2">
        <f>WeaponsExport[[#This Row],[Column1.Attack]]</f>
        <v>0</v>
      </c>
      <c r="F281" s="2">
        <f>WeaponsExport[[#This Row],[Column1.Accuracy]]</f>
        <v>0</v>
      </c>
      <c r="G281" s="2">
        <f>WeaponsExport[[#This Row],[Column1.Strength]]</f>
        <v>0</v>
      </c>
      <c r="H281" s="2">
        <f>WeaponsExport[[#This Row],[Column1.Magic]]</f>
        <v>0</v>
      </c>
      <c r="I281" s="2">
        <f>WeaponsExport[[#This Row],[Column1.Endurance]]</f>
        <v>0</v>
      </c>
      <c r="J281" s="2">
        <f>WeaponsExport[[#This Row],[Column1.Agility]]</f>
        <v>0</v>
      </c>
      <c r="K281" s="2">
        <f>WeaponsExport[[#This Row],[Column1.Luck]]</f>
        <v>0</v>
      </c>
      <c r="L281" s="2">
        <f>WeaponsExport[[#This Row],[Column1.Price]]</f>
        <v>100</v>
      </c>
      <c r="M281" s="2">
        <f>WeaponsExport[[#This Row],[Column1.SellPrice]]</f>
        <v>30</v>
      </c>
    </row>
    <row r="282" spans="1:13" x14ac:dyDescent="0.25">
      <c r="A282">
        <f>LOG(WeaponsExport[[#This Row],[Column1.EquipID]],2)</f>
        <v>1</v>
      </c>
      <c r="B282" s="2">
        <f>WeaponsExport[[#This Row],[Column1.ModelID]]</f>
        <v>10</v>
      </c>
      <c r="C282" s="2">
        <f>MOD(Table5[[#This Row],[ModelID]],10)</f>
        <v>0</v>
      </c>
      <c r="D282" t="str">
        <f>WeaponNames__2[[#This Row],[Value]]</f>
        <v>SEES Sword</v>
      </c>
      <c r="E282" s="2">
        <f>WeaponsExport[[#This Row],[Column1.Attack]]</f>
        <v>108</v>
      </c>
      <c r="F282" s="2">
        <f>WeaponsExport[[#This Row],[Column1.Accuracy]]</f>
        <v>95</v>
      </c>
      <c r="G282" s="2">
        <f>WeaponsExport[[#This Row],[Column1.Strength]]</f>
        <v>0</v>
      </c>
      <c r="H282" s="2">
        <f>WeaponsExport[[#This Row],[Column1.Magic]]</f>
        <v>0</v>
      </c>
      <c r="I282" s="2">
        <f>WeaponsExport[[#This Row],[Column1.Endurance]]</f>
        <v>0</v>
      </c>
      <c r="J282" s="2">
        <f>WeaponsExport[[#This Row],[Column1.Agility]]</f>
        <v>0</v>
      </c>
      <c r="K282" s="2">
        <f>WeaponsExport[[#This Row],[Column1.Luck]]</f>
        <v>0</v>
      </c>
      <c r="L282" s="2">
        <f>WeaponsExport[[#This Row],[Column1.Price]]</f>
        <v>400</v>
      </c>
      <c r="M282" s="2">
        <f>WeaponsExport[[#This Row],[Column1.SellPrice]]</f>
        <v>100</v>
      </c>
    </row>
    <row r="283" spans="1:13" x14ac:dyDescent="0.25">
      <c r="A283">
        <f>LOG(WeaponsExport[[#This Row],[Column1.EquipID]],2)</f>
        <v>2</v>
      </c>
      <c r="B283" s="2">
        <f>WeaponsExport[[#This Row],[Column1.ModelID]]</f>
        <v>20</v>
      </c>
      <c r="C283" s="2">
        <f>MOD(Table5[[#This Row],[ModelID]],10)</f>
        <v>0</v>
      </c>
      <c r="D283" t="str">
        <f>WeaponNames__2[[#This Row],[Value]]</f>
        <v>SEES Longbow</v>
      </c>
      <c r="E283" s="2">
        <f>WeaponsExport[[#This Row],[Column1.Attack]]</f>
        <v>101</v>
      </c>
      <c r="F283" s="2">
        <f>WeaponsExport[[#This Row],[Column1.Accuracy]]</f>
        <v>98</v>
      </c>
      <c r="G283" s="2">
        <f>WeaponsExport[[#This Row],[Column1.Strength]]</f>
        <v>0</v>
      </c>
      <c r="H283" s="2">
        <f>WeaponsExport[[#This Row],[Column1.Magic]]</f>
        <v>0</v>
      </c>
      <c r="I283" s="2">
        <f>WeaponsExport[[#This Row],[Column1.Endurance]]</f>
        <v>0</v>
      </c>
      <c r="J283" s="2">
        <f>WeaponsExport[[#This Row],[Column1.Agility]]</f>
        <v>0</v>
      </c>
      <c r="K283" s="2">
        <f>WeaponsExport[[#This Row],[Column1.Luck]]</f>
        <v>0</v>
      </c>
      <c r="L283" s="2">
        <f>WeaponsExport[[#This Row],[Column1.Price]]</f>
        <v>400</v>
      </c>
      <c r="M283" s="2">
        <f>WeaponsExport[[#This Row],[Column1.SellPrice]]</f>
        <v>100</v>
      </c>
    </row>
    <row r="284" spans="1:13" x14ac:dyDescent="0.25">
      <c r="A284">
        <f>LOG(WeaponsExport[[#This Row],[Column1.EquipID]],2)</f>
        <v>3</v>
      </c>
      <c r="B284" s="2">
        <f>WeaponsExport[[#This Row],[Column1.ModelID]]</f>
        <v>30</v>
      </c>
      <c r="C284" s="2">
        <f>MOD(Table5[[#This Row],[ModelID]],10)</f>
        <v>0</v>
      </c>
      <c r="D284" t="str">
        <f>WeaponNames__2[[#This Row],[Value]]</f>
        <v>SEES Greatsword</v>
      </c>
      <c r="E284" s="2">
        <f>WeaponsExport[[#This Row],[Column1.Attack]]</f>
        <v>111</v>
      </c>
      <c r="F284" s="2">
        <f>WeaponsExport[[#This Row],[Column1.Accuracy]]</f>
        <v>92</v>
      </c>
      <c r="G284" s="2">
        <f>WeaponsExport[[#This Row],[Column1.Strength]]</f>
        <v>0</v>
      </c>
      <c r="H284" s="2">
        <f>WeaponsExport[[#This Row],[Column1.Magic]]</f>
        <v>0</v>
      </c>
      <c r="I284" s="2">
        <f>WeaponsExport[[#This Row],[Column1.Endurance]]</f>
        <v>0</v>
      </c>
      <c r="J284" s="2">
        <f>WeaponsExport[[#This Row],[Column1.Agility]]</f>
        <v>0</v>
      </c>
      <c r="K284" s="2">
        <f>WeaponsExport[[#This Row],[Column1.Luck]]</f>
        <v>0</v>
      </c>
      <c r="L284" s="2">
        <f>WeaponsExport[[#This Row],[Column1.Price]]</f>
        <v>400</v>
      </c>
      <c r="M284" s="2">
        <f>WeaponsExport[[#This Row],[Column1.SellPrice]]</f>
        <v>100</v>
      </c>
    </row>
    <row r="285" spans="1:13" x14ac:dyDescent="0.25">
      <c r="A285">
        <f>LOG(WeaponsExport[[#This Row],[Column1.EquipID]],2)</f>
        <v>4</v>
      </c>
      <c r="B285" s="2">
        <f>WeaponsExport[[#This Row],[Column1.ModelID]]</f>
        <v>40</v>
      </c>
      <c r="C285" s="2">
        <f>MOD(Table5[[#This Row],[ModelID]],10)</f>
        <v>0</v>
      </c>
      <c r="D285" t="str">
        <f>WeaponNames__2[[#This Row],[Value]]</f>
        <v>SEES Knuckles</v>
      </c>
      <c r="E285" s="2">
        <f>WeaponsExport[[#This Row],[Column1.Attack]]</f>
        <v>105</v>
      </c>
      <c r="F285" s="2">
        <f>WeaponsExport[[#This Row],[Column1.Accuracy]]</f>
        <v>97</v>
      </c>
      <c r="G285" s="2">
        <f>WeaponsExport[[#This Row],[Column1.Strength]]</f>
        <v>0</v>
      </c>
      <c r="H285" s="2">
        <f>WeaponsExport[[#This Row],[Column1.Magic]]</f>
        <v>0</v>
      </c>
      <c r="I285" s="2">
        <f>WeaponsExport[[#This Row],[Column1.Endurance]]</f>
        <v>0</v>
      </c>
      <c r="J285" s="2">
        <f>WeaponsExport[[#This Row],[Column1.Agility]]</f>
        <v>0</v>
      </c>
      <c r="K285" s="2">
        <f>WeaponsExport[[#This Row],[Column1.Luck]]</f>
        <v>0</v>
      </c>
      <c r="L285" s="2">
        <f>WeaponsExport[[#This Row],[Column1.Price]]</f>
        <v>400</v>
      </c>
      <c r="M285" s="2">
        <f>WeaponsExport[[#This Row],[Column1.SellPrice]]</f>
        <v>100</v>
      </c>
    </row>
    <row r="286" spans="1:13" x14ac:dyDescent="0.25">
      <c r="A286">
        <f>LOG(WeaponsExport[[#This Row],[Column1.EquipID]],2)</f>
        <v>0</v>
      </c>
      <c r="B286" s="2">
        <f>WeaponsExport[[#This Row],[Column1.ModelID]]</f>
        <v>51</v>
      </c>
      <c r="C286" s="2">
        <f>MOD(Table5[[#This Row],[ModelID]],10)</f>
        <v>1</v>
      </c>
      <c r="D286" t="str">
        <f>WeaponNames__2[[#This Row],[Value]]</f>
        <v>Unused</v>
      </c>
      <c r="E286" s="2">
        <f>WeaponsExport[[#This Row],[Column1.Attack]]</f>
        <v>0</v>
      </c>
      <c r="F286" s="2">
        <f>WeaponsExport[[#This Row],[Column1.Accuracy]]</f>
        <v>0</v>
      </c>
      <c r="G286" s="2">
        <f>WeaponsExport[[#This Row],[Column1.Strength]]</f>
        <v>0</v>
      </c>
      <c r="H286" s="2">
        <f>WeaponsExport[[#This Row],[Column1.Magic]]</f>
        <v>0</v>
      </c>
      <c r="I286" s="2">
        <f>WeaponsExport[[#This Row],[Column1.Endurance]]</f>
        <v>0</v>
      </c>
      <c r="J286" s="2">
        <f>WeaponsExport[[#This Row],[Column1.Agility]]</f>
        <v>0</v>
      </c>
      <c r="K286" s="2">
        <f>WeaponsExport[[#This Row],[Column1.Luck]]</f>
        <v>0</v>
      </c>
      <c r="L286" s="2">
        <f>WeaponsExport[[#This Row],[Column1.Price]]</f>
        <v>0</v>
      </c>
      <c r="M286" s="2">
        <f>WeaponsExport[[#This Row],[Column1.SellPrice]]</f>
        <v>0</v>
      </c>
    </row>
    <row r="287" spans="1:13" x14ac:dyDescent="0.25">
      <c r="A287">
        <f>LOG(WeaponsExport[[#This Row],[Column1.EquipID]],2)</f>
        <v>0</v>
      </c>
      <c r="B287" s="2">
        <f>WeaponsExport[[#This Row],[Column1.ModelID]]</f>
        <v>0</v>
      </c>
      <c r="C287" s="2">
        <f>MOD(Table5[[#This Row],[ModelID]],10)</f>
        <v>0</v>
      </c>
      <c r="D287" t="str">
        <f>WeaponNames__2[[#This Row],[Value]]</f>
        <v>Unused</v>
      </c>
      <c r="E287" s="2">
        <f>WeaponsExport[[#This Row],[Column1.Attack]]</f>
        <v>0</v>
      </c>
      <c r="F287" s="2">
        <f>WeaponsExport[[#This Row],[Column1.Accuracy]]</f>
        <v>0</v>
      </c>
      <c r="G287" s="2">
        <f>WeaponsExport[[#This Row],[Column1.Strength]]</f>
        <v>0</v>
      </c>
      <c r="H287" s="2">
        <f>WeaponsExport[[#This Row],[Column1.Magic]]</f>
        <v>0</v>
      </c>
      <c r="I287" s="2">
        <f>WeaponsExport[[#This Row],[Column1.Endurance]]</f>
        <v>0</v>
      </c>
      <c r="J287" s="2">
        <f>WeaponsExport[[#This Row],[Column1.Agility]]</f>
        <v>0</v>
      </c>
      <c r="K287" s="2">
        <f>WeaponsExport[[#This Row],[Column1.Luck]]</f>
        <v>0</v>
      </c>
      <c r="L287" s="2">
        <f>WeaponsExport[[#This Row],[Column1.Price]]</f>
        <v>0</v>
      </c>
      <c r="M287" s="2">
        <f>WeaponsExport[[#This Row],[Column1.SellPrice]]</f>
        <v>0</v>
      </c>
    </row>
    <row r="288" spans="1:13" x14ac:dyDescent="0.25">
      <c r="A288">
        <f>LOG(WeaponsExport[[#This Row],[Column1.EquipID]],2)</f>
        <v>7</v>
      </c>
      <c r="B288" s="2">
        <f>WeaponsExport[[#This Row],[Column1.ModelID]]</f>
        <v>327</v>
      </c>
      <c r="C288" s="2">
        <f>MOD(Table5[[#This Row],[ModelID]],10)</f>
        <v>7</v>
      </c>
      <c r="D288" t="str">
        <f>WeaponNames__2[[#This Row],[Value]]</f>
        <v>Unused</v>
      </c>
      <c r="E288" s="2">
        <f>WeaponsExport[[#This Row],[Column1.Attack]]</f>
        <v>100</v>
      </c>
      <c r="F288" s="2">
        <f>WeaponsExport[[#This Row],[Column1.Accuracy]]</f>
        <v>99</v>
      </c>
      <c r="G288" s="2">
        <f>WeaponsExport[[#This Row],[Column1.Strength]]</f>
        <v>0</v>
      </c>
      <c r="H288" s="2">
        <f>WeaponsExport[[#This Row],[Column1.Magic]]</f>
        <v>0</v>
      </c>
      <c r="I288" s="2">
        <f>WeaponsExport[[#This Row],[Column1.Endurance]]</f>
        <v>0</v>
      </c>
      <c r="J288" s="2">
        <f>WeaponsExport[[#This Row],[Column1.Agility]]</f>
        <v>0</v>
      </c>
      <c r="K288" s="2">
        <f>WeaponsExport[[#This Row],[Column1.Luck]]</f>
        <v>0</v>
      </c>
      <c r="L288" s="2">
        <f>WeaponsExport[[#This Row],[Column1.Price]]</f>
        <v>400</v>
      </c>
      <c r="M288" s="2">
        <f>WeaponsExport[[#This Row],[Column1.SellPrice]]</f>
        <v>100</v>
      </c>
    </row>
    <row r="289" spans="1:13" x14ac:dyDescent="0.25">
      <c r="A289">
        <f>LOG(WeaponsExport[[#This Row],[Column1.EquipID]],2)</f>
        <v>0</v>
      </c>
      <c r="B289" s="2">
        <f>WeaponsExport[[#This Row],[Column1.ModelID]]</f>
        <v>81</v>
      </c>
      <c r="C289" s="2">
        <f>MOD(Table5[[#This Row],[ModelID]],10)</f>
        <v>1</v>
      </c>
      <c r="D289" t="str">
        <f>WeaponNames__2[[#This Row],[Value]]</f>
        <v>Unused</v>
      </c>
      <c r="E289" s="2">
        <f>WeaponsExport[[#This Row],[Column1.Attack]]</f>
        <v>0</v>
      </c>
      <c r="F289" s="2">
        <f>WeaponsExport[[#This Row],[Column1.Accuracy]]</f>
        <v>0</v>
      </c>
      <c r="G289" s="2">
        <f>WeaponsExport[[#This Row],[Column1.Strength]]</f>
        <v>0</v>
      </c>
      <c r="H289" s="2">
        <f>WeaponsExport[[#This Row],[Column1.Magic]]</f>
        <v>0</v>
      </c>
      <c r="I289" s="2">
        <f>WeaponsExport[[#This Row],[Column1.Endurance]]</f>
        <v>0</v>
      </c>
      <c r="J289" s="2">
        <f>WeaponsExport[[#This Row],[Column1.Agility]]</f>
        <v>0</v>
      </c>
      <c r="K289" s="2">
        <f>WeaponsExport[[#This Row],[Column1.Luck]]</f>
        <v>0</v>
      </c>
      <c r="L289" s="2">
        <f>WeaponsExport[[#This Row],[Column1.Price]]</f>
        <v>0</v>
      </c>
      <c r="M289" s="2">
        <f>WeaponsExport[[#This Row],[Column1.SellPrice]]</f>
        <v>0</v>
      </c>
    </row>
    <row r="290" spans="1:13" x14ac:dyDescent="0.25">
      <c r="A290">
        <f>LOG(WeaponsExport[[#This Row],[Column1.EquipID]],2)</f>
        <v>0</v>
      </c>
      <c r="B290" s="2">
        <f>WeaponsExport[[#This Row],[Column1.ModelID]]</f>
        <v>91</v>
      </c>
      <c r="C290" s="2">
        <f>MOD(Table5[[#This Row],[ModelID]],10)</f>
        <v>1</v>
      </c>
      <c r="D290" t="str">
        <f>WeaponNames__2[[#This Row],[Value]]</f>
        <v>Unused</v>
      </c>
      <c r="E290" s="2">
        <f>WeaponsExport[[#This Row],[Column1.Attack]]</f>
        <v>0</v>
      </c>
      <c r="F290" s="2">
        <f>WeaponsExport[[#This Row],[Column1.Accuracy]]</f>
        <v>0</v>
      </c>
      <c r="G290" s="2">
        <f>WeaponsExport[[#This Row],[Column1.Strength]]</f>
        <v>0</v>
      </c>
      <c r="H290" s="2">
        <f>WeaponsExport[[#This Row],[Column1.Magic]]</f>
        <v>0</v>
      </c>
      <c r="I290" s="2">
        <f>WeaponsExport[[#This Row],[Column1.Endurance]]</f>
        <v>0</v>
      </c>
      <c r="J290" s="2">
        <f>WeaponsExport[[#This Row],[Column1.Agility]]</f>
        <v>0</v>
      </c>
      <c r="K290" s="2">
        <f>WeaponsExport[[#This Row],[Column1.Luck]]</f>
        <v>0</v>
      </c>
      <c r="L290" s="2">
        <f>WeaponsExport[[#This Row],[Column1.Price]]</f>
        <v>0</v>
      </c>
      <c r="M290" s="2">
        <f>WeaponsExport[[#This Row],[Column1.SellPrice]]</f>
        <v>0</v>
      </c>
    </row>
    <row r="291" spans="1:13" x14ac:dyDescent="0.25">
      <c r="A291">
        <f>LOG(WeaponsExport[[#This Row],[Column1.EquipID]],2)</f>
        <v>0</v>
      </c>
      <c r="B291" s="2">
        <f>WeaponsExport[[#This Row],[Column1.ModelID]]</f>
        <v>100</v>
      </c>
      <c r="C291" s="2">
        <f>MOD(Table5[[#This Row],[ModelID]],10)</f>
        <v>0</v>
      </c>
      <c r="D291" t="str">
        <f>WeaponNames__2[[#This Row],[Value]]</f>
        <v>Unused</v>
      </c>
      <c r="E291" s="2">
        <f>WeaponsExport[[#This Row],[Column1.Attack]]</f>
        <v>0</v>
      </c>
      <c r="F291" s="2">
        <f>WeaponsExport[[#This Row],[Column1.Accuracy]]</f>
        <v>0</v>
      </c>
      <c r="G291" s="2">
        <f>WeaponsExport[[#This Row],[Column1.Strength]]</f>
        <v>0</v>
      </c>
      <c r="H291" s="2">
        <f>WeaponsExport[[#This Row],[Column1.Magic]]</f>
        <v>0</v>
      </c>
      <c r="I291" s="2">
        <f>WeaponsExport[[#This Row],[Column1.Endurance]]</f>
        <v>0</v>
      </c>
      <c r="J291" s="2">
        <f>WeaponsExport[[#This Row],[Column1.Agility]]</f>
        <v>0</v>
      </c>
      <c r="K291" s="2">
        <f>WeaponsExport[[#This Row],[Column1.Luck]]</f>
        <v>0</v>
      </c>
      <c r="L291" s="2">
        <f>WeaponsExport[[#This Row],[Column1.Price]]</f>
        <v>0</v>
      </c>
      <c r="M291" s="2">
        <f>WeaponsExport[[#This Row],[Column1.SellPrice]]</f>
        <v>0</v>
      </c>
    </row>
    <row r="292" spans="1:13" x14ac:dyDescent="0.25">
      <c r="A292">
        <f>LOG(WeaponsExport[[#This Row],[Column1.EquipID]],2)</f>
        <v>1</v>
      </c>
      <c r="B292" s="2">
        <f>WeaponsExport[[#This Row],[Column1.ModelID]]</f>
        <v>15</v>
      </c>
      <c r="C292" s="2">
        <f>MOD(Table5[[#This Row],[ModelID]],10)</f>
        <v>5</v>
      </c>
      <c r="D292" t="str">
        <f>WeaponNames__2[[#This Row],[Value]]</f>
        <v>Myohou Muramasa</v>
      </c>
      <c r="E292" s="2">
        <f>WeaponsExport[[#This Row],[Column1.Attack]]</f>
        <v>300</v>
      </c>
      <c r="F292" s="2">
        <f>WeaponsExport[[#This Row],[Column1.Accuracy]]</f>
        <v>95</v>
      </c>
      <c r="G292" s="2">
        <f>WeaponsExport[[#This Row],[Column1.Strength]]</f>
        <v>0</v>
      </c>
      <c r="H292" s="2">
        <f>WeaponsExport[[#This Row],[Column1.Magic]]</f>
        <v>0</v>
      </c>
      <c r="I292" s="2">
        <f>WeaponsExport[[#This Row],[Column1.Endurance]]</f>
        <v>0</v>
      </c>
      <c r="J292" s="2">
        <f>WeaponsExport[[#This Row],[Column1.Agility]]</f>
        <v>0</v>
      </c>
      <c r="K292" s="2">
        <f>WeaponsExport[[#This Row],[Column1.Luck]]</f>
        <v>0</v>
      </c>
      <c r="L292" s="2">
        <f>WeaponsExport[[#This Row],[Column1.Price]]</f>
        <v>40000</v>
      </c>
      <c r="M292" s="2">
        <f>WeaponsExport[[#This Row],[Column1.SellPrice]]</f>
        <v>10000</v>
      </c>
    </row>
    <row r="293" spans="1:13" x14ac:dyDescent="0.25">
      <c r="A293">
        <f>LOG(WeaponsExport[[#This Row],[Column1.EquipID]],2)</f>
        <v>1</v>
      </c>
      <c r="B293" s="2">
        <f>WeaponsExport[[#This Row],[Column1.ModelID]]</f>
        <v>15</v>
      </c>
      <c r="C293" s="2">
        <f>MOD(Table5[[#This Row],[ModelID]],10)</f>
        <v>5</v>
      </c>
      <c r="D293" t="str">
        <f>WeaponNames__2[[#This Row],[Value]]</f>
        <v>Myoho Masamura</v>
      </c>
      <c r="E293" s="2">
        <f>WeaponsExport[[#This Row],[Column1.Attack]]</f>
        <v>100</v>
      </c>
      <c r="F293" s="2">
        <f>WeaponsExport[[#This Row],[Column1.Accuracy]]</f>
        <v>99</v>
      </c>
      <c r="G293" s="2">
        <f>WeaponsExport[[#This Row],[Column1.Strength]]</f>
        <v>0</v>
      </c>
      <c r="H293" s="2">
        <f>WeaponsExport[[#This Row],[Column1.Magic]]</f>
        <v>0</v>
      </c>
      <c r="I293" s="2">
        <f>WeaponsExport[[#This Row],[Column1.Endurance]]</f>
        <v>0</v>
      </c>
      <c r="J293" s="2">
        <f>WeaponsExport[[#This Row],[Column1.Agility]]</f>
        <v>0</v>
      </c>
      <c r="K293" s="2">
        <f>WeaponsExport[[#This Row],[Column1.Luck]]</f>
        <v>0</v>
      </c>
      <c r="L293" s="2">
        <f>WeaponsExport[[#This Row],[Column1.Price]]</f>
        <v>400</v>
      </c>
      <c r="M293" s="2">
        <f>WeaponsExport[[#This Row],[Column1.SellPrice]]</f>
        <v>100</v>
      </c>
    </row>
    <row r="294" spans="1:13" x14ac:dyDescent="0.25">
      <c r="A294">
        <f>LOG(WeaponsExport[[#This Row],[Column1.EquipID]],2)</f>
        <v>1</v>
      </c>
      <c r="B294" s="2">
        <f>WeaponsExport[[#This Row],[Column1.ModelID]]</f>
        <v>15</v>
      </c>
      <c r="C294" s="2">
        <f>MOD(Table5[[#This Row],[ModelID]],10)</f>
        <v>5</v>
      </c>
      <c r="D294" t="str">
        <f>WeaponNames__2[[#This Row],[Value]]</f>
        <v>Outenta Mitsuyo</v>
      </c>
      <c r="E294" s="2">
        <f>WeaponsExport[[#This Row],[Column1.Attack]]</f>
        <v>177</v>
      </c>
      <c r="F294" s="2">
        <f>WeaponsExport[[#This Row],[Column1.Accuracy]]</f>
        <v>95</v>
      </c>
      <c r="G294" s="2">
        <f>WeaponsExport[[#This Row],[Column1.Strength]]</f>
        <v>0</v>
      </c>
      <c r="H294" s="2">
        <f>WeaponsExport[[#This Row],[Column1.Magic]]</f>
        <v>0</v>
      </c>
      <c r="I294" s="2">
        <f>WeaponsExport[[#This Row],[Column1.Endurance]]</f>
        <v>0</v>
      </c>
      <c r="J294" s="2">
        <f>WeaponsExport[[#This Row],[Column1.Agility]]</f>
        <v>0</v>
      </c>
      <c r="K294" s="2">
        <f>WeaponsExport[[#This Row],[Column1.Luck]]</f>
        <v>0</v>
      </c>
      <c r="L294" s="2">
        <f>WeaponsExport[[#This Row],[Column1.Price]]</f>
        <v>21300</v>
      </c>
      <c r="M294" s="2">
        <f>WeaponsExport[[#This Row],[Column1.SellPrice]]</f>
        <v>5330</v>
      </c>
    </row>
    <row r="295" spans="1:13" x14ac:dyDescent="0.25">
      <c r="A295">
        <f>LOG(WeaponsExport[[#This Row],[Column1.EquipID]],2)</f>
        <v>1</v>
      </c>
      <c r="B295" s="2">
        <f>WeaponsExport[[#This Row],[Column1.ModelID]]</f>
        <v>13</v>
      </c>
      <c r="C295" s="2">
        <f>MOD(Table5[[#This Row],[ModelID]],10)</f>
        <v>3</v>
      </c>
      <c r="D295" t="str">
        <f>WeaponNames__2[[#This Row],[Value]]</f>
        <v>Fatal Blade</v>
      </c>
      <c r="E295" s="2">
        <f>WeaponsExport[[#This Row],[Column1.Attack]]</f>
        <v>230</v>
      </c>
      <c r="F295" s="2">
        <f>WeaponsExport[[#This Row],[Column1.Accuracy]]</f>
        <v>88</v>
      </c>
      <c r="G295" s="2">
        <f>WeaponsExport[[#This Row],[Column1.Strength]]</f>
        <v>0</v>
      </c>
      <c r="H295" s="2">
        <f>WeaponsExport[[#This Row],[Column1.Magic]]</f>
        <v>0</v>
      </c>
      <c r="I295" s="2">
        <f>WeaponsExport[[#This Row],[Column1.Endurance]]</f>
        <v>0</v>
      </c>
      <c r="J295" s="2">
        <f>WeaponsExport[[#This Row],[Column1.Agility]]</f>
        <v>0</v>
      </c>
      <c r="K295" s="2">
        <f>WeaponsExport[[#This Row],[Column1.Luck]]</f>
        <v>0</v>
      </c>
      <c r="L295" s="2">
        <f>WeaponsExport[[#This Row],[Column1.Price]]</f>
        <v>29000</v>
      </c>
      <c r="M295" s="2">
        <f>WeaponsExport[[#This Row],[Column1.SellPrice]]</f>
        <v>7250</v>
      </c>
    </row>
    <row r="296" spans="1:13" x14ac:dyDescent="0.25">
      <c r="A296">
        <f>LOG(WeaponsExport[[#This Row],[Column1.EquipID]],2)</f>
        <v>1</v>
      </c>
      <c r="B296" s="2">
        <f>WeaponsExport[[#This Row],[Column1.ModelID]]</f>
        <v>15</v>
      </c>
      <c r="C296" s="2">
        <f>MOD(Table5[[#This Row],[ModelID]],10)</f>
        <v>5</v>
      </c>
      <c r="D296" t="str">
        <f>WeaponNames__2[[#This Row],[Value]]</f>
        <v>Amakuni</v>
      </c>
      <c r="E296" s="2">
        <f>WeaponsExport[[#This Row],[Column1.Attack]]</f>
        <v>200</v>
      </c>
      <c r="F296" s="2">
        <f>WeaponsExport[[#This Row],[Column1.Accuracy]]</f>
        <v>90</v>
      </c>
      <c r="G296" s="2">
        <f>WeaponsExport[[#This Row],[Column1.Strength]]</f>
        <v>0</v>
      </c>
      <c r="H296" s="2">
        <f>WeaponsExport[[#This Row],[Column1.Magic]]</f>
        <v>0</v>
      </c>
      <c r="I296" s="2">
        <f>WeaponsExport[[#This Row],[Column1.Endurance]]</f>
        <v>0</v>
      </c>
      <c r="J296" s="2">
        <f>WeaponsExport[[#This Row],[Column1.Agility]]</f>
        <v>0</v>
      </c>
      <c r="K296" s="2">
        <f>WeaponsExport[[#This Row],[Column1.Luck]]</f>
        <v>0</v>
      </c>
      <c r="L296" s="2">
        <f>WeaponsExport[[#This Row],[Column1.Price]]</f>
        <v>26800</v>
      </c>
      <c r="M296" s="2">
        <f>WeaponsExport[[#This Row],[Column1.SellPrice]]</f>
        <v>6700</v>
      </c>
    </row>
    <row r="297" spans="1:13" x14ac:dyDescent="0.25">
      <c r="A297">
        <f>LOG(WeaponsExport[[#This Row],[Column1.EquipID]],2)</f>
        <v>0</v>
      </c>
      <c r="B297" s="2">
        <f>WeaponsExport[[#This Row],[Column1.ModelID]]</f>
        <v>0</v>
      </c>
      <c r="C297" s="2">
        <f>MOD(Table5[[#This Row],[ModelID]],10)</f>
        <v>0</v>
      </c>
      <c r="D297" t="str">
        <f>WeaponNames__2[[#This Row],[Value]]</f>
        <v>Unused</v>
      </c>
      <c r="E297" s="2">
        <f>WeaponsExport[[#This Row],[Column1.Attack]]</f>
        <v>0</v>
      </c>
      <c r="F297" s="2">
        <f>WeaponsExport[[#This Row],[Column1.Accuracy]]</f>
        <v>0</v>
      </c>
      <c r="G297" s="2">
        <f>WeaponsExport[[#This Row],[Column1.Strength]]</f>
        <v>0</v>
      </c>
      <c r="H297" s="2">
        <f>WeaponsExport[[#This Row],[Column1.Magic]]</f>
        <v>0</v>
      </c>
      <c r="I297" s="2">
        <f>WeaponsExport[[#This Row],[Column1.Endurance]]</f>
        <v>0</v>
      </c>
      <c r="J297" s="2">
        <f>WeaponsExport[[#This Row],[Column1.Agility]]</f>
        <v>0</v>
      </c>
      <c r="K297" s="2">
        <f>WeaponsExport[[#This Row],[Column1.Luck]]</f>
        <v>0</v>
      </c>
      <c r="L297" s="2">
        <f>WeaponsExport[[#This Row],[Column1.Price]]</f>
        <v>0</v>
      </c>
      <c r="M297" s="2">
        <f>WeaponsExport[[#This Row],[Column1.SellPrice]]</f>
        <v>0</v>
      </c>
    </row>
    <row r="298" spans="1:13" x14ac:dyDescent="0.25">
      <c r="A298">
        <f>LOG(WeaponsExport[[#This Row],[Column1.EquipID]],2)</f>
        <v>0</v>
      </c>
      <c r="B298" s="2">
        <f>WeaponsExport[[#This Row],[Column1.ModelID]]</f>
        <v>0</v>
      </c>
      <c r="C298" s="2">
        <f>MOD(Table5[[#This Row],[ModelID]],10)</f>
        <v>0</v>
      </c>
      <c r="D298" t="str">
        <f>WeaponNames__2[[#This Row],[Value]]</f>
        <v>Unused</v>
      </c>
      <c r="E298" s="2">
        <f>WeaponsExport[[#This Row],[Column1.Attack]]</f>
        <v>0</v>
      </c>
      <c r="F298" s="2">
        <f>WeaponsExport[[#This Row],[Column1.Accuracy]]</f>
        <v>0</v>
      </c>
      <c r="G298" s="2">
        <f>WeaponsExport[[#This Row],[Column1.Strength]]</f>
        <v>0</v>
      </c>
      <c r="H298" s="2">
        <f>WeaponsExport[[#This Row],[Column1.Magic]]</f>
        <v>0</v>
      </c>
      <c r="I298" s="2">
        <f>WeaponsExport[[#This Row],[Column1.Endurance]]</f>
        <v>0</v>
      </c>
      <c r="J298" s="2">
        <f>WeaponsExport[[#This Row],[Column1.Agility]]</f>
        <v>0</v>
      </c>
      <c r="K298" s="2">
        <f>WeaponsExport[[#This Row],[Column1.Luck]]</f>
        <v>0</v>
      </c>
      <c r="L298" s="2">
        <f>WeaponsExport[[#This Row],[Column1.Price]]</f>
        <v>0</v>
      </c>
      <c r="M298" s="2">
        <f>WeaponsExport[[#This Row],[Column1.SellPrice]]</f>
        <v>0</v>
      </c>
    </row>
    <row r="299" spans="1:13" x14ac:dyDescent="0.25">
      <c r="A299">
        <f>LOG(WeaponsExport[[#This Row],[Column1.EquipID]],2)</f>
        <v>0</v>
      </c>
      <c r="B299" s="2">
        <f>WeaponsExport[[#This Row],[Column1.ModelID]]</f>
        <v>0</v>
      </c>
      <c r="C299" s="2">
        <f>MOD(Table5[[#This Row],[ModelID]],10)</f>
        <v>0</v>
      </c>
      <c r="D299" t="str">
        <f>WeaponNames__2[[#This Row],[Value]]</f>
        <v>Unused</v>
      </c>
      <c r="E299" s="2">
        <f>WeaponsExport[[#This Row],[Column1.Attack]]</f>
        <v>0</v>
      </c>
      <c r="F299" s="2">
        <f>WeaponsExport[[#This Row],[Column1.Accuracy]]</f>
        <v>0</v>
      </c>
      <c r="G299" s="2">
        <f>WeaponsExport[[#This Row],[Column1.Strength]]</f>
        <v>0</v>
      </c>
      <c r="H299" s="2">
        <f>WeaponsExport[[#This Row],[Column1.Magic]]</f>
        <v>0</v>
      </c>
      <c r="I299" s="2">
        <f>WeaponsExport[[#This Row],[Column1.Endurance]]</f>
        <v>0</v>
      </c>
      <c r="J299" s="2">
        <f>WeaponsExport[[#This Row],[Column1.Agility]]</f>
        <v>0</v>
      </c>
      <c r="K299" s="2">
        <f>WeaponsExport[[#This Row],[Column1.Luck]]</f>
        <v>0</v>
      </c>
      <c r="L299" s="2">
        <f>WeaponsExport[[#This Row],[Column1.Price]]</f>
        <v>0</v>
      </c>
      <c r="M299" s="2">
        <f>WeaponsExport[[#This Row],[Column1.SellPrice]]</f>
        <v>0</v>
      </c>
    </row>
    <row r="300" spans="1:13" x14ac:dyDescent="0.25">
      <c r="A300">
        <f>LOG(WeaponsExport[[#This Row],[Column1.EquipID]],2)</f>
        <v>0</v>
      </c>
      <c r="B300" s="2">
        <f>WeaponsExport[[#This Row],[Column1.ModelID]]</f>
        <v>0</v>
      </c>
      <c r="C300" s="2">
        <f>MOD(Table5[[#This Row],[ModelID]],10)</f>
        <v>0</v>
      </c>
      <c r="D300" t="str">
        <f>WeaponNames__2[[#This Row],[Value]]</f>
        <v>Unused</v>
      </c>
      <c r="E300" s="2">
        <f>WeaponsExport[[#This Row],[Column1.Attack]]</f>
        <v>0</v>
      </c>
      <c r="F300" s="2">
        <f>WeaponsExport[[#This Row],[Column1.Accuracy]]</f>
        <v>0</v>
      </c>
      <c r="G300" s="2">
        <f>WeaponsExport[[#This Row],[Column1.Strength]]</f>
        <v>0</v>
      </c>
      <c r="H300" s="2">
        <f>WeaponsExport[[#This Row],[Column1.Magic]]</f>
        <v>0</v>
      </c>
      <c r="I300" s="2">
        <f>WeaponsExport[[#This Row],[Column1.Endurance]]</f>
        <v>0</v>
      </c>
      <c r="J300" s="2">
        <f>WeaponsExport[[#This Row],[Column1.Agility]]</f>
        <v>0</v>
      </c>
      <c r="K300" s="2">
        <f>WeaponsExport[[#This Row],[Column1.Luck]]</f>
        <v>0</v>
      </c>
      <c r="L300" s="2">
        <f>WeaponsExport[[#This Row],[Column1.Price]]</f>
        <v>0</v>
      </c>
      <c r="M300" s="2">
        <f>WeaponsExport[[#This Row],[Column1.SellPrice]]</f>
        <v>0</v>
      </c>
    </row>
    <row r="301" spans="1:13" x14ac:dyDescent="0.25">
      <c r="A301">
        <f>LOG(WeaponsExport[[#This Row],[Column1.EquipID]],2)</f>
        <v>0</v>
      </c>
      <c r="B301" s="2">
        <f>WeaponsExport[[#This Row],[Column1.ModelID]]</f>
        <v>0</v>
      </c>
      <c r="C301" s="2">
        <f>MOD(Table5[[#This Row],[ModelID]],10)</f>
        <v>0</v>
      </c>
      <c r="D301" t="str">
        <f>WeaponNames__2[[#This Row],[Value]]</f>
        <v>Unused</v>
      </c>
      <c r="E301" s="2">
        <f>WeaponsExport[[#This Row],[Column1.Attack]]</f>
        <v>0</v>
      </c>
      <c r="F301" s="2">
        <f>WeaponsExport[[#This Row],[Column1.Accuracy]]</f>
        <v>0</v>
      </c>
      <c r="G301" s="2">
        <f>WeaponsExport[[#This Row],[Column1.Strength]]</f>
        <v>0</v>
      </c>
      <c r="H301" s="2">
        <f>WeaponsExport[[#This Row],[Column1.Magic]]</f>
        <v>0</v>
      </c>
      <c r="I301" s="2">
        <f>WeaponsExport[[#This Row],[Column1.Endurance]]</f>
        <v>0</v>
      </c>
      <c r="J301" s="2">
        <f>WeaponsExport[[#This Row],[Column1.Agility]]</f>
        <v>0</v>
      </c>
      <c r="K301" s="2">
        <f>WeaponsExport[[#This Row],[Column1.Luck]]</f>
        <v>0</v>
      </c>
      <c r="L301" s="2">
        <f>WeaponsExport[[#This Row],[Column1.Price]]</f>
        <v>0</v>
      </c>
      <c r="M301" s="2">
        <f>WeaponsExport[[#This Row],[Column1.SellPrice]]</f>
        <v>0</v>
      </c>
    </row>
    <row r="302" spans="1:13" x14ac:dyDescent="0.25">
      <c r="A302">
        <f>LOG(WeaponsExport[[#This Row],[Column1.EquipID]],2)</f>
        <v>0</v>
      </c>
      <c r="B302" s="2">
        <f>WeaponsExport[[#This Row],[Column1.ModelID]]</f>
        <v>0</v>
      </c>
      <c r="C302" s="2">
        <f>MOD(Table5[[#This Row],[ModelID]],10)</f>
        <v>0</v>
      </c>
      <c r="D302" t="str">
        <f>WeaponNames__2[[#This Row],[Value]]</f>
        <v>Unused</v>
      </c>
      <c r="E302" s="2">
        <f>WeaponsExport[[#This Row],[Column1.Attack]]</f>
        <v>0</v>
      </c>
      <c r="F302" s="2">
        <f>WeaponsExport[[#This Row],[Column1.Accuracy]]</f>
        <v>0</v>
      </c>
      <c r="G302" s="2">
        <f>WeaponsExport[[#This Row],[Column1.Strength]]</f>
        <v>0</v>
      </c>
      <c r="H302" s="2">
        <f>WeaponsExport[[#This Row],[Column1.Magic]]</f>
        <v>0</v>
      </c>
      <c r="I302" s="2">
        <f>WeaponsExport[[#This Row],[Column1.Endurance]]</f>
        <v>0</v>
      </c>
      <c r="J302" s="2">
        <f>WeaponsExport[[#This Row],[Column1.Agility]]</f>
        <v>0</v>
      </c>
      <c r="K302" s="2">
        <f>WeaponsExport[[#This Row],[Column1.Luck]]</f>
        <v>0</v>
      </c>
      <c r="L302" s="2">
        <f>WeaponsExport[[#This Row],[Column1.Price]]</f>
        <v>0</v>
      </c>
      <c r="M302" s="2">
        <f>WeaponsExport[[#This Row],[Column1.SellPrice]]</f>
        <v>0</v>
      </c>
    </row>
    <row r="303" spans="1:13" x14ac:dyDescent="0.25">
      <c r="A303">
        <f>LOG(WeaponsExport[[#This Row],[Column1.EquipID]],2)</f>
        <v>0</v>
      </c>
      <c r="B303" s="2">
        <f>WeaponsExport[[#This Row],[Column1.ModelID]]</f>
        <v>0</v>
      </c>
      <c r="C303" s="2">
        <f>MOD(Table5[[#This Row],[ModelID]],10)</f>
        <v>0</v>
      </c>
      <c r="D303" t="str">
        <f>WeaponNames__2[[#This Row],[Value]]</f>
        <v>Unused</v>
      </c>
      <c r="E303" s="2">
        <f>WeaponsExport[[#This Row],[Column1.Attack]]</f>
        <v>0</v>
      </c>
      <c r="F303" s="2">
        <f>WeaponsExport[[#This Row],[Column1.Accuracy]]</f>
        <v>0</v>
      </c>
      <c r="G303" s="2">
        <f>WeaponsExport[[#This Row],[Column1.Strength]]</f>
        <v>0</v>
      </c>
      <c r="H303" s="2">
        <f>WeaponsExport[[#This Row],[Column1.Magic]]</f>
        <v>0</v>
      </c>
      <c r="I303" s="2">
        <f>WeaponsExport[[#This Row],[Column1.Endurance]]</f>
        <v>0</v>
      </c>
      <c r="J303" s="2">
        <f>WeaponsExport[[#This Row],[Column1.Agility]]</f>
        <v>0</v>
      </c>
      <c r="K303" s="2">
        <f>WeaponsExport[[#This Row],[Column1.Luck]]</f>
        <v>0</v>
      </c>
      <c r="L303" s="2">
        <f>WeaponsExport[[#This Row],[Column1.Price]]</f>
        <v>0</v>
      </c>
      <c r="M303" s="2">
        <f>WeaponsExport[[#This Row],[Column1.SellPrice]]</f>
        <v>0</v>
      </c>
    </row>
    <row r="304" spans="1:13" x14ac:dyDescent="0.25">
      <c r="A304">
        <f>LOG(WeaponsExport[[#This Row],[Column1.EquipID]],2)</f>
        <v>0</v>
      </c>
      <c r="B304" s="2">
        <f>WeaponsExport[[#This Row],[Column1.ModelID]]</f>
        <v>0</v>
      </c>
      <c r="C304" s="2">
        <f>MOD(Table5[[#This Row],[ModelID]],10)</f>
        <v>0</v>
      </c>
      <c r="D304" t="str">
        <f>WeaponNames__2[[#This Row],[Value]]</f>
        <v>Unused</v>
      </c>
      <c r="E304" s="2">
        <f>WeaponsExport[[#This Row],[Column1.Attack]]</f>
        <v>0</v>
      </c>
      <c r="F304" s="2">
        <f>WeaponsExport[[#This Row],[Column1.Accuracy]]</f>
        <v>0</v>
      </c>
      <c r="G304" s="2">
        <f>WeaponsExport[[#This Row],[Column1.Strength]]</f>
        <v>0</v>
      </c>
      <c r="H304" s="2">
        <f>WeaponsExport[[#This Row],[Column1.Magic]]</f>
        <v>0</v>
      </c>
      <c r="I304" s="2">
        <f>WeaponsExport[[#This Row],[Column1.Endurance]]</f>
        <v>0</v>
      </c>
      <c r="J304" s="2">
        <f>WeaponsExport[[#This Row],[Column1.Agility]]</f>
        <v>0</v>
      </c>
      <c r="K304" s="2">
        <f>WeaponsExport[[#This Row],[Column1.Luck]]</f>
        <v>0</v>
      </c>
      <c r="L304" s="2">
        <f>WeaponsExport[[#This Row],[Column1.Price]]</f>
        <v>0</v>
      </c>
      <c r="M304" s="2">
        <f>WeaponsExport[[#This Row],[Column1.SellPrice]]</f>
        <v>0</v>
      </c>
    </row>
    <row r="305" spans="1:13" x14ac:dyDescent="0.25">
      <c r="A305">
        <f>LOG(WeaponsExport[[#This Row],[Column1.EquipID]],2)</f>
        <v>0</v>
      </c>
      <c r="B305" s="2">
        <f>WeaponsExport[[#This Row],[Column1.ModelID]]</f>
        <v>0</v>
      </c>
      <c r="C305" s="2">
        <f>MOD(Table5[[#This Row],[ModelID]],10)</f>
        <v>0</v>
      </c>
      <c r="D305" t="str">
        <f>WeaponNames__2[[#This Row],[Value]]</f>
        <v>Unused</v>
      </c>
      <c r="E305" s="2">
        <f>WeaponsExport[[#This Row],[Column1.Attack]]</f>
        <v>0</v>
      </c>
      <c r="F305" s="2">
        <f>WeaponsExport[[#This Row],[Column1.Accuracy]]</f>
        <v>0</v>
      </c>
      <c r="G305" s="2">
        <f>WeaponsExport[[#This Row],[Column1.Strength]]</f>
        <v>0</v>
      </c>
      <c r="H305" s="2">
        <f>WeaponsExport[[#This Row],[Column1.Magic]]</f>
        <v>0</v>
      </c>
      <c r="I305" s="2">
        <f>WeaponsExport[[#This Row],[Column1.Endurance]]</f>
        <v>0</v>
      </c>
      <c r="J305" s="2">
        <f>WeaponsExport[[#This Row],[Column1.Agility]]</f>
        <v>0</v>
      </c>
      <c r="K305" s="2">
        <f>WeaponsExport[[#This Row],[Column1.Luck]]</f>
        <v>0</v>
      </c>
      <c r="L305" s="2">
        <f>WeaponsExport[[#This Row],[Column1.Price]]</f>
        <v>0</v>
      </c>
      <c r="M305" s="2">
        <f>WeaponsExport[[#This Row],[Column1.SellPrice]]</f>
        <v>0</v>
      </c>
    </row>
    <row r="306" spans="1:13" x14ac:dyDescent="0.25">
      <c r="A306">
        <f>LOG(WeaponsExport[[#This Row],[Column1.EquipID]],2)</f>
        <v>0</v>
      </c>
      <c r="B306" s="2">
        <f>WeaponsExport[[#This Row],[Column1.ModelID]]</f>
        <v>0</v>
      </c>
      <c r="C306" s="2">
        <f>MOD(Table5[[#This Row],[ModelID]],10)</f>
        <v>0</v>
      </c>
      <c r="D306" t="str">
        <f>WeaponNames__2[[#This Row],[Value]]</f>
        <v>Unused</v>
      </c>
      <c r="E306" s="2">
        <f>WeaponsExport[[#This Row],[Column1.Attack]]</f>
        <v>0</v>
      </c>
      <c r="F306" s="2">
        <f>WeaponsExport[[#This Row],[Column1.Accuracy]]</f>
        <v>0</v>
      </c>
      <c r="G306" s="2">
        <f>WeaponsExport[[#This Row],[Column1.Strength]]</f>
        <v>0</v>
      </c>
      <c r="H306" s="2">
        <f>WeaponsExport[[#This Row],[Column1.Magic]]</f>
        <v>0</v>
      </c>
      <c r="I306" s="2">
        <f>WeaponsExport[[#This Row],[Column1.Endurance]]</f>
        <v>0</v>
      </c>
      <c r="J306" s="2">
        <f>WeaponsExport[[#This Row],[Column1.Agility]]</f>
        <v>0</v>
      </c>
      <c r="K306" s="2">
        <f>WeaponsExport[[#This Row],[Column1.Luck]]</f>
        <v>0</v>
      </c>
      <c r="L306" s="2">
        <f>WeaponsExport[[#This Row],[Column1.Price]]</f>
        <v>0</v>
      </c>
      <c r="M306" s="2">
        <f>WeaponsExport[[#This Row],[Column1.SellPrice]]</f>
        <v>0</v>
      </c>
    </row>
    <row r="307" spans="1:13" x14ac:dyDescent="0.25">
      <c r="A307">
        <f>LOG(WeaponsExport[[#This Row],[Column1.EquipID]],2)</f>
        <v>0</v>
      </c>
      <c r="B307" s="2">
        <f>WeaponsExport[[#This Row],[Column1.ModelID]]</f>
        <v>0</v>
      </c>
      <c r="C307" s="2">
        <f>MOD(Table5[[#This Row],[ModelID]],10)</f>
        <v>0</v>
      </c>
      <c r="D307" t="str">
        <f>WeaponNames__2[[#This Row],[Value]]</f>
        <v>Unused</v>
      </c>
      <c r="E307" s="2">
        <f>WeaponsExport[[#This Row],[Column1.Attack]]</f>
        <v>0</v>
      </c>
      <c r="F307" s="2">
        <f>WeaponsExport[[#This Row],[Column1.Accuracy]]</f>
        <v>0</v>
      </c>
      <c r="G307" s="2">
        <f>WeaponsExport[[#This Row],[Column1.Strength]]</f>
        <v>0</v>
      </c>
      <c r="H307" s="2">
        <f>WeaponsExport[[#This Row],[Column1.Magic]]</f>
        <v>0</v>
      </c>
      <c r="I307" s="2">
        <f>WeaponsExport[[#This Row],[Column1.Endurance]]</f>
        <v>0</v>
      </c>
      <c r="J307" s="2">
        <f>WeaponsExport[[#This Row],[Column1.Agility]]</f>
        <v>0</v>
      </c>
      <c r="K307" s="2">
        <f>WeaponsExport[[#This Row],[Column1.Luck]]</f>
        <v>0</v>
      </c>
      <c r="L307" s="2">
        <f>WeaponsExport[[#This Row],[Column1.Price]]</f>
        <v>0</v>
      </c>
      <c r="M307" s="2">
        <f>WeaponsExport[[#This Row],[Column1.SellPrice]]</f>
        <v>0</v>
      </c>
    </row>
    <row r="308" spans="1:13" x14ac:dyDescent="0.25">
      <c r="A308">
        <f>LOG(WeaponsExport[[#This Row],[Column1.EquipID]],2)</f>
        <v>0</v>
      </c>
      <c r="B308" s="2">
        <f>WeaponsExport[[#This Row],[Column1.ModelID]]</f>
        <v>0</v>
      </c>
      <c r="C308" s="2">
        <f>MOD(Table5[[#This Row],[ModelID]],10)</f>
        <v>0</v>
      </c>
      <c r="D308" t="str">
        <f>WeaponNames__2[[#This Row],[Value]]</f>
        <v>Unused</v>
      </c>
      <c r="E308" s="2">
        <f>WeaponsExport[[#This Row],[Column1.Attack]]</f>
        <v>0</v>
      </c>
      <c r="F308" s="2">
        <f>WeaponsExport[[#This Row],[Column1.Accuracy]]</f>
        <v>0</v>
      </c>
      <c r="G308" s="2">
        <f>WeaponsExport[[#This Row],[Column1.Strength]]</f>
        <v>0</v>
      </c>
      <c r="H308" s="2">
        <f>WeaponsExport[[#This Row],[Column1.Magic]]</f>
        <v>0</v>
      </c>
      <c r="I308" s="2">
        <f>WeaponsExport[[#This Row],[Column1.Endurance]]</f>
        <v>0</v>
      </c>
      <c r="J308" s="2">
        <f>WeaponsExport[[#This Row],[Column1.Agility]]</f>
        <v>0</v>
      </c>
      <c r="K308" s="2">
        <f>WeaponsExport[[#This Row],[Column1.Luck]]</f>
        <v>0</v>
      </c>
      <c r="L308" s="2">
        <f>WeaponsExport[[#This Row],[Column1.Price]]</f>
        <v>0</v>
      </c>
      <c r="M308" s="2">
        <f>WeaponsExport[[#This Row],[Column1.SellPrice]]</f>
        <v>0</v>
      </c>
    </row>
    <row r="309" spans="1:13" x14ac:dyDescent="0.25">
      <c r="A309">
        <f>LOG(WeaponsExport[[#This Row],[Column1.EquipID]],2)</f>
        <v>0</v>
      </c>
      <c r="B309" s="2">
        <f>WeaponsExport[[#This Row],[Column1.ModelID]]</f>
        <v>0</v>
      </c>
      <c r="C309" s="2">
        <f>MOD(Table5[[#This Row],[ModelID]],10)</f>
        <v>0</v>
      </c>
      <c r="D309" t="str">
        <f>WeaponNames__2[[#This Row],[Value]]</f>
        <v>Unused</v>
      </c>
      <c r="E309" s="2">
        <f>WeaponsExport[[#This Row],[Column1.Attack]]</f>
        <v>0</v>
      </c>
      <c r="F309" s="2">
        <f>WeaponsExport[[#This Row],[Column1.Accuracy]]</f>
        <v>0</v>
      </c>
      <c r="G309" s="2">
        <f>WeaponsExport[[#This Row],[Column1.Strength]]</f>
        <v>0</v>
      </c>
      <c r="H309" s="2">
        <f>WeaponsExport[[#This Row],[Column1.Magic]]</f>
        <v>0</v>
      </c>
      <c r="I309" s="2">
        <f>WeaponsExport[[#This Row],[Column1.Endurance]]</f>
        <v>0</v>
      </c>
      <c r="J309" s="2">
        <f>WeaponsExport[[#This Row],[Column1.Agility]]</f>
        <v>0</v>
      </c>
      <c r="K309" s="2">
        <f>WeaponsExport[[#This Row],[Column1.Luck]]</f>
        <v>0</v>
      </c>
      <c r="L309" s="2">
        <f>WeaponsExport[[#This Row],[Column1.Price]]</f>
        <v>0</v>
      </c>
      <c r="M309" s="2">
        <f>WeaponsExport[[#This Row],[Column1.SellPrice]]</f>
        <v>0</v>
      </c>
    </row>
    <row r="310" spans="1:13" x14ac:dyDescent="0.25">
      <c r="A310">
        <f>LOG(WeaponsExport[[#This Row],[Column1.EquipID]],2)</f>
        <v>0</v>
      </c>
      <c r="B310" s="2">
        <f>WeaponsExport[[#This Row],[Column1.ModelID]]</f>
        <v>0</v>
      </c>
      <c r="C310" s="2">
        <f>MOD(Table5[[#This Row],[ModelID]],10)</f>
        <v>0</v>
      </c>
      <c r="D310" t="str">
        <f>WeaponNames__2[[#This Row],[Value]]</f>
        <v>Unused</v>
      </c>
      <c r="E310" s="2">
        <f>WeaponsExport[[#This Row],[Column1.Attack]]</f>
        <v>0</v>
      </c>
      <c r="F310" s="2">
        <f>WeaponsExport[[#This Row],[Column1.Accuracy]]</f>
        <v>0</v>
      </c>
      <c r="G310" s="2">
        <f>WeaponsExport[[#This Row],[Column1.Strength]]</f>
        <v>0</v>
      </c>
      <c r="H310" s="2">
        <f>WeaponsExport[[#This Row],[Column1.Magic]]</f>
        <v>0</v>
      </c>
      <c r="I310" s="2">
        <f>WeaponsExport[[#This Row],[Column1.Endurance]]</f>
        <v>0</v>
      </c>
      <c r="J310" s="2">
        <f>WeaponsExport[[#This Row],[Column1.Agility]]</f>
        <v>0</v>
      </c>
      <c r="K310" s="2">
        <f>WeaponsExport[[#This Row],[Column1.Luck]]</f>
        <v>0</v>
      </c>
      <c r="L310" s="2">
        <f>WeaponsExport[[#This Row],[Column1.Price]]</f>
        <v>0</v>
      </c>
      <c r="M310" s="2">
        <f>WeaponsExport[[#This Row],[Column1.SellPrice]]</f>
        <v>0</v>
      </c>
    </row>
    <row r="311" spans="1:13" x14ac:dyDescent="0.25">
      <c r="A311">
        <f>LOG(WeaponsExport[[#This Row],[Column1.EquipID]],2)</f>
        <v>0</v>
      </c>
      <c r="B311" s="2">
        <f>WeaponsExport[[#This Row],[Column1.ModelID]]</f>
        <v>0</v>
      </c>
      <c r="C311" s="2">
        <f>MOD(Table5[[#This Row],[ModelID]],10)</f>
        <v>0</v>
      </c>
      <c r="D311" t="str">
        <f>WeaponNames__2[[#This Row],[Value]]</f>
        <v>Unused</v>
      </c>
      <c r="E311" s="2">
        <f>WeaponsExport[[#This Row],[Column1.Attack]]</f>
        <v>0</v>
      </c>
      <c r="F311" s="2">
        <f>WeaponsExport[[#This Row],[Column1.Accuracy]]</f>
        <v>0</v>
      </c>
      <c r="G311" s="2">
        <f>WeaponsExport[[#This Row],[Column1.Strength]]</f>
        <v>0</v>
      </c>
      <c r="H311" s="2">
        <f>WeaponsExport[[#This Row],[Column1.Magic]]</f>
        <v>0</v>
      </c>
      <c r="I311" s="2">
        <f>WeaponsExport[[#This Row],[Column1.Endurance]]</f>
        <v>0</v>
      </c>
      <c r="J311" s="2">
        <f>WeaponsExport[[#This Row],[Column1.Agility]]</f>
        <v>0</v>
      </c>
      <c r="K311" s="2">
        <f>WeaponsExport[[#This Row],[Column1.Luck]]</f>
        <v>0</v>
      </c>
      <c r="L311" s="2">
        <f>WeaponsExport[[#This Row],[Column1.Price]]</f>
        <v>0</v>
      </c>
      <c r="M311" s="2">
        <f>WeaponsExport[[#This Row],[Column1.SellPrice]]</f>
        <v>0</v>
      </c>
    </row>
    <row r="312" spans="1:13" x14ac:dyDescent="0.25">
      <c r="A312">
        <f>LOG(WeaponsExport[[#This Row],[Column1.EquipID]],2)</f>
        <v>0</v>
      </c>
      <c r="B312" s="2">
        <f>WeaponsExport[[#This Row],[Column1.ModelID]]</f>
        <v>0</v>
      </c>
      <c r="C312" s="2">
        <f>MOD(Table5[[#This Row],[ModelID]],10)</f>
        <v>0</v>
      </c>
      <c r="D312" t="str">
        <f>WeaponNames__2[[#This Row],[Value]]</f>
        <v>Unused</v>
      </c>
      <c r="E312" s="2">
        <f>WeaponsExport[[#This Row],[Column1.Attack]]</f>
        <v>0</v>
      </c>
      <c r="F312" s="2">
        <f>WeaponsExport[[#This Row],[Column1.Accuracy]]</f>
        <v>0</v>
      </c>
      <c r="G312" s="2">
        <f>WeaponsExport[[#This Row],[Column1.Strength]]</f>
        <v>0</v>
      </c>
      <c r="H312" s="2">
        <f>WeaponsExport[[#This Row],[Column1.Magic]]</f>
        <v>0</v>
      </c>
      <c r="I312" s="2">
        <f>WeaponsExport[[#This Row],[Column1.Endurance]]</f>
        <v>0</v>
      </c>
      <c r="J312" s="2">
        <f>WeaponsExport[[#This Row],[Column1.Agility]]</f>
        <v>0</v>
      </c>
      <c r="K312" s="2">
        <f>WeaponsExport[[#This Row],[Column1.Luck]]</f>
        <v>0</v>
      </c>
      <c r="L312" s="2">
        <f>WeaponsExport[[#This Row],[Column1.Price]]</f>
        <v>0</v>
      </c>
      <c r="M312" s="2">
        <f>WeaponsExport[[#This Row],[Column1.SellPrice]]</f>
        <v>0</v>
      </c>
    </row>
    <row r="313" spans="1:13" x14ac:dyDescent="0.25">
      <c r="A313">
        <f>LOG(WeaponsExport[[#This Row],[Column1.EquipID]],2)</f>
        <v>0</v>
      </c>
      <c r="B313" s="2">
        <f>WeaponsExport[[#This Row],[Column1.ModelID]]</f>
        <v>0</v>
      </c>
      <c r="C313" s="2">
        <f>MOD(Table5[[#This Row],[ModelID]],10)</f>
        <v>0</v>
      </c>
      <c r="D313" t="str">
        <f>WeaponNames__2[[#This Row],[Value]]</f>
        <v>Unused</v>
      </c>
      <c r="E313" s="2">
        <f>WeaponsExport[[#This Row],[Column1.Attack]]</f>
        <v>0</v>
      </c>
      <c r="F313" s="2">
        <f>WeaponsExport[[#This Row],[Column1.Accuracy]]</f>
        <v>0</v>
      </c>
      <c r="G313" s="2">
        <f>WeaponsExport[[#This Row],[Column1.Strength]]</f>
        <v>0</v>
      </c>
      <c r="H313" s="2">
        <f>WeaponsExport[[#This Row],[Column1.Magic]]</f>
        <v>0</v>
      </c>
      <c r="I313" s="2">
        <f>WeaponsExport[[#This Row],[Column1.Endurance]]</f>
        <v>0</v>
      </c>
      <c r="J313" s="2">
        <f>WeaponsExport[[#This Row],[Column1.Agility]]</f>
        <v>0</v>
      </c>
      <c r="K313" s="2">
        <f>WeaponsExport[[#This Row],[Column1.Luck]]</f>
        <v>0</v>
      </c>
      <c r="L313" s="2">
        <f>WeaponsExport[[#This Row],[Column1.Price]]</f>
        <v>0</v>
      </c>
      <c r="M313" s="2">
        <f>WeaponsExport[[#This Row],[Column1.SellPrice]]</f>
        <v>0</v>
      </c>
    </row>
    <row r="314" spans="1:13" x14ac:dyDescent="0.25">
      <c r="A314">
        <f>LOG(WeaponsExport[[#This Row],[Column1.EquipID]],2)</f>
        <v>0</v>
      </c>
      <c r="B314" s="2">
        <f>WeaponsExport[[#This Row],[Column1.ModelID]]</f>
        <v>0</v>
      </c>
      <c r="C314" s="2">
        <f>MOD(Table5[[#This Row],[ModelID]],10)</f>
        <v>0</v>
      </c>
      <c r="D314" t="str">
        <f>WeaponNames__2[[#This Row],[Value]]</f>
        <v>Unused</v>
      </c>
      <c r="E314" s="2">
        <f>WeaponsExport[[#This Row],[Column1.Attack]]</f>
        <v>0</v>
      </c>
      <c r="F314" s="2">
        <f>WeaponsExport[[#This Row],[Column1.Accuracy]]</f>
        <v>0</v>
      </c>
      <c r="G314" s="2">
        <f>WeaponsExport[[#This Row],[Column1.Strength]]</f>
        <v>0</v>
      </c>
      <c r="H314" s="2">
        <f>WeaponsExport[[#This Row],[Column1.Magic]]</f>
        <v>0</v>
      </c>
      <c r="I314" s="2">
        <f>WeaponsExport[[#This Row],[Column1.Endurance]]</f>
        <v>0</v>
      </c>
      <c r="J314" s="2">
        <f>WeaponsExport[[#This Row],[Column1.Agility]]</f>
        <v>0</v>
      </c>
      <c r="K314" s="2">
        <f>WeaponsExport[[#This Row],[Column1.Luck]]</f>
        <v>0</v>
      </c>
      <c r="L314" s="2">
        <f>WeaponsExport[[#This Row],[Column1.Price]]</f>
        <v>0</v>
      </c>
      <c r="M314" s="2">
        <f>WeaponsExport[[#This Row],[Column1.SellPrice]]</f>
        <v>0</v>
      </c>
    </row>
    <row r="315" spans="1:13" x14ac:dyDescent="0.25">
      <c r="A315">
        <f>LOG(WeaponsExport[[#This Row],[Column1.EquipID]],2)</f>
        <v>0</v>
      </c>
      <c r="B315" s="2">
        <f>WeaponsExport[[#This Row],[Column1.ModelID]]</f>
        <v>0</v>
      </c>
      <c r="C315" s="2">
        <f>MOD(Table5[[#This Row],[ModelID]],10)</f>
        <v>0</v>
      </c>
      <c r="D315" t="str">
        <f>WeaponNames__2[[#This Row],[Value]]</f>
        <v>Unused</v>
      </c>
      <c r="E315" s="2">
        <f>WeaponsExport[[#This Row],[Column1.Attack]]</f>
        <v>0</v>
      </c>
      <c r="F315" s="2">
        <f>WeaponsExport[[#This Row],[Column1.Accuracy]]</f>
        <v>0</v>
      </c>
      <c r="G315" s="2">
        <f>WeaponsExport[[#This Row],[Column1.Strength]]</f>
        <v>0</v>
      </c>
      <c r="H315" s="2">
        <f>WeaponsExport[[#This Row],[Column1.Magic]]</f>
        <v>0</v>
      </c>
      <c r="I315" s="2">
        <f>WeaponsExport[[#This Row],[Column1.Endurance]]</f>
        <v>0</v>
      </c>
      <c r="J315" s="2">
        <f>WeaponsExport[[#This Row],[Column1.Agility]]</f>
        <v>0</v>
      </c>
      <c r="K315" s="2">
        <f>WeaponsExport[[#This Row],[Column1.Luck]]</f>
        <v>0</v>
      </c>
      <c r="L315" s="2">
        <f>WeaponsExport[[#This Row],[Column1.Price]]</f>
        <v>0</v>
      </c>
      <c r="M315" s="2">
        <f>WeaponsExport[[#This Row],[Column1.SellPrice]]</f>
        <v>0</v>
      </c>
    </row>
    <row r="316" spans="1:13" x14ac:dyDescent="0.25">
      <c r="A316">
        <f>LOG(WeaponsExport[[#This Row],[Column1.EquipID]],2)</f>
        <v>0</v>
      </c>
      <c r="B316" s="2">
        <f>WeaponsExport[[#This Row],[Column1.ModelID]]</f>
        <v>0</v>
      </c>
      <c r="C316" s="2">
        <f>MOD(Table5[[#This Row],[ModelID]],10)</f>
        <v>0</v>
      </c>
      <c r="D316" t="str">
        <f>WeaponNames__2[[#This Row],[Value]]</f>
        <v>Unused</v>
      </c>
      <c r="E316" s="2">
        <f>WeaponsExport[[#This Row],[Column1.Attack]]</f>
        <v>0</v>
      </c>
      <c r="F316" s="2">
        <f>WeaponsExport[[#This Row],[Column1.Accuracy]]</f>
        <v>0</v>
      </c>
      <c r="G316" s="2">
        <f>WeaponsExport[[#This Row],[Column1.Strength]]</f>
        <v>0</v>
      </c>
      <c r="H316" s="2">
        <f>WeaponsExport[[#This Row],[Column1.Magic]]</f>
        <v>0</v>
      </c>
      <c r="I316" s="2">
        <f>WeaponsExport[[#This Row],[Column1.Endurance]]</f>
        <v>0</v>
      </c>
      <c r="J316" s="2">
        <f>WeaponsExport[[#This Row],[Column1.Agility]]</f>
        <v>0</v>
      </c>
      <c r="K316" s="2">
        <f>WeaponsExport[[#This Row],[Column1.Luck]]</f>
        <v>0</v>
      </c>
      <c r="L316" s="2">
        <f>WeaponsExport[[#This Row],[Column1.Price]]</f>
        <v>0</v>
      </c>
      <c r="M316" s="2">
        <f>WeaponsExport[[#This Row],[Column1.SellPrice]]</f>
        <v>0</v>
      </c>
    </row>
    <row r="317" spans="1:13" x14ac:dyDescent="0.25">
      <c r="A317">
        <f>LOG(WeaponsExport[[#This Row],[Column1.EquipID]],2)</f>
        <v>0</v>
      </c>
      <c r="B317" s="2">
        <f>WeaponsExport[[#This Row],[Column1.ModelID]]</f>
        <v>0</v>
      </c>
      <c r="C317" s="2">
        <f>MOD(Table5[[#This Row],[ModelID]],10)</f>
        <v>0</v>
      </c>
      <c r="D317" t="str">
        <f>WeaponNames__2[[#This Row],[Value]]</f>
        <v>Unused</v>
      </c>
      <c r="E317" s="2">
        <f>WeaponsExport[[#This Row],[Column1.Attack]]</f>
        <v>0</v>
      </c>
      <c r="F317" s="2">
        <f>WeaponsExport[[#This Row],[Column1.Accuracy]]</f>
        <v>0</v>
      </c>
      <c r="G317" s="2">
        <f>WeaponsExport[[#This Row],[Column1.Strength]]</f>
        <v>0</v>
      </c>
      <c r="H317" s="2">
        <f>WeaponsExport[[#This Row],[Column1.Magic]]</f>
        <v>0</v>
      </c>
      <c r="I317" s="2">
        <f>WeaponsExport[[#This Row],[Column1.Endurance]]</f>
        <v>0</v>
      </c>
      <c r="J317" s="2">
        <f>WeaponsExport[[#This Row],[Column1.Agility]]</f>
        <v>0</v>
      </c>
      <c r="K317" s="2">
        <f>WeaponsExport[[#This Row],[Column1.Luck]]</f>
        <v>0</v>
      </c>
      <c r="L317" s="2">
        <f>WeaponsExport[[#This Row],[Column1.Price]]</f>
        <v>0</v>
      </c>
      <c r="M317" s="2">
        <f>WeaponsExport[[#This Row],[Column1.SellPrice]]</f>
        <v>0</v>
      </c>
    </row>
    <row r="318" spans="1:13" x14ac:dyDescent="0.25">
      <c r="A318">
        <f>LOG(WeaponsExport[[#This Row],[Column1.EquipID]],2)</f>
        <v>0</v>
      </c>
      <c r="B318" s="2">
        <f>WeaponsExport[[#This Row],[Column1.ModelID]]</f>
        <v>0</v>
      </c>
      <c r="C318" s="2">
        <f>MOD(Table5[[#This Row],[ModelID]],10)</f>
        <v>0</v>
      </c>
      <c r="D318" t="str">
        <f>WeaponNames__2[[#This Row],[Value]]</f>
        <v>Unused</v>
      </c>
      <c r="E318" s="2">
        <f>WeaponsExport[[#This Row],[Column1.Attack]]</f>
        <v>0</v>
      </c>
      <c r="F318" s="2">
        <f>WeaponsExport[[#This Row],[Column1.Accuracy]]</f>
        <v>0</v>
      </c>
      <c r="G318" s="2">
        <f>WeaponsExport[[#This Row],[Column1.Strength]]</f>
        <v>0</v>
      </c>
      <c r="H318" s="2">
        <f>WeaponsExport[[#This Row],[Column1.Magic]]</f>
        <v>0</v>
      </c>
      <c r="I318" s="2">
        <f>WeaponsExport[[#This Row],[Column1.Endurance]]</f>
        <v>0</v>
      </c>
      <c r="J318" s="2">
        <f>WeaponsExport[[#This Row],[Column1.Agility]]</f>
        <v>0</v>
      </c>
      <c r="K318" s="2">
        <f>WeaponsExport[[#This Row],[Column1.Luck]]</f>
        <v>0</v>
      </c>
      <c r="L318" s="2">
        <f>WeaponsExport[[#This Row],[Column1.Price]]</f>
        <v>0</v>
      </c>
      <c r="M318" s="2">
        <f>WeaponsExport[[#This Row],[Column1.SellPrice]]</f>
        <v>0</v>
      </c>
    </row>
    <row r="319" spans="1:13" x14ac:dyDescent="0.25">
      <c r="A319">
        <f>LOG(WeaponsExport[[#This Row],[Column1.EquipID]],2)</f>
        <v>0</v>
      </c>
      <c r="B319" s="2">
        <f>WeaponsExport[[#This Row],[Column1.ModelID]]</f>
        <v>0</v>
      </c>
      <c r="C319" s="2">
        <f>MOD(Table5[[#This Row],[ModelID]],10)</f>
        <v>0</v>
      </c>
      <c r="D319" t="str">
        <f>WeaponNames__2[[#This Row],[Value]]</f>
        <v>Unused</v>
      </c>
      <c r="E319" s="2">
        <f>WeaponsExport[[#This Row],[Column1.Attack]]</f>
        <v>0</v>
      </c>
      <c r="F319" s="2">
        <f>WeaponsExport[[#This Row],[Column1.Accuracy]]</f>
        <v>0</v>
      </c>
      <c r="G319" s="2">
        <f>WeaponsExport[[#This Row],[Column1.Strength]]</f>
        <v>0</v>
      </c>
      <c r="H319" s="2">
        <f>WeaponsExport[[#This Row],[Column1.Magic]]</f>
        <v>0</v>
      </c>
      <c r="I319" s="2">
        <f>WeaponsExport[[#This Row],[Column1.Endurance]]</f>
        <v>0</v>
      </c>
      <c r="J319" s="2">
        <f>WeaponsExport[[#This Row],[Column1.Agility]]</f>
        <v>0</v>
      </c>
      <c r="K319" s="2">
        <f>WeaponsExport[[#This Row],[Column1.Luck]]</f>
        <v>0</v>
      </c>
      <c r="L319" s="2">
        <f>WeaponsExport[[#This Row],[Column1.Price]]</f>
        <v>0</v>
      </c>
      <c r="M319" s="2">
        <f>WeaponsExport[[#This Row],[Column1.SellPrice]]</f>
        <v>0</v>
      </c>
    </row>
    <row r="320" spans="1:13" x14ac:dyDescent="0.25">
      <c r="A320">
        <f>LOG(WeaponsExport[[#This Row],[Column1.EquipID]],2)</f>
        <v>0</v>
      </c>
      <c r="B320" s="2">
        <f>WeaponsExport[[#This Row],[Column1.ModelID]]</f>
        <v>0</v>
      </c>
      <c r="C320" s="2">
        <f>MOD(Table5[[#This Row],[ModelID]],10)</f>
        <v>0</v>
      </c>
      <c r="D320" t="str">
        <f>WeaponNames__2[[#This Row],[Value]]</f>
        <v>Unused</v>
      </c>
      <c r="E320" s="2">
        <f>WeaponsExport[[#This Row],[Column1.Attack]]</f>
        <v>0</v>
      </c>
      <c r="F320" s="2">
        <f>WeaponsExport[[#This Row],[Column1.Accuracy]]</f>
        <v>0</v>
      </c>
      <c r="G320" s="2">
        <f>WeaponsExport[[#This Row],[Column1.Strength]]</f>
        <v>0</v>
      </c>
      <c r="H320" s="2">
        <f>WeaponsExport[[#This Row],[Column1.Magic]]</f>
        <v>0</v>
      </c>
      <c r="I320" s="2">
        <f>WeaponsExport[[#This Row],[Column1.Endurance]]</f>
        <v>0</v>
      </c>
      <c r="J320" s="2">
        <f>WeaponsExport[[#This Row],[Column1.Agility]]</f>
        <v>0</v>
      </c>
      <c r="K320" s="2">
        <f>WeaponsExport[[#This Row],[Column1.Luck]]</f>
        <v>0</v>
      </c>
      <c r="L320" s="2">
        <f>WeaponsExport[[#This Row],[Column1.Price]]</f>
        <v>0</v>
      </c>
      <c r="M320" s="2">
        <f>WeaponsExport[[#This Row],[Column1.SellPrice]]</f>
        <v>0</v>
      </c>
    </row>
    <row r="321" spans="1:13" x14ac:dyDescent="0.25">
      <c r="A321">
        <f>LOG(WeaponsExport[[#This Row],[Column1.EquipID]],2)</f>
        <v>0</v>
      </c>
      <c r="B321" s="2">
        <f>WeaponsExport[[#This Row],[Column1.ModelID]]</f>
        <v>0</v>
      </c>
      <c r="C321" s="2">
        <f>MOD(Table5[[#This Row],[ModelID]],10)</f>
        <v>0</v>
      </c>
      <c r="D321" t="str">
        <f>WeaponNames__2[[#This Row],[Value]]</f>
        <v>Unused</v>
      </c>
      <c r="E321" s="2">
        <f>WeaponsExport[[#This Row],[Column1.Attack]]</f>
        <v>0</v>
      </c>
      <c r="F321" s="2">
        <f>WeaponsExport[[#This Row],[Column1.Accuracy]]</f>
        <v>0</v>
      </c>
      <c r="G321" s="2">
        <f>WeaponsExport[[#This Row],[Column1.Strength]]</f>
        <v>0</v>
      </c>
      <c r="H321" s="2">
        <f>WeaponsExport[[#This Row],[Column1.Magic]]</f>
        <v>0</v>
      </c>
      <c r="I321" s="2">
        <f>WeaponsExport[[#This Row],[Column1.Endurance]]</f>
        <v>0</v>
      </c>
      <c r="J321" s="2">
        <f>WeaponsExport[[#This Row],[Column1.Agility]]</f>
        <v>0</v>
      </c>
      <c r="K321" s="2">
        <f>WeaponsExport[[#This Row],[Column1.Luck]]</f>
        <v>0</v>
      </c>
      <c r="L321" s="2">
        <f>WeaponsExport[[#This Row],[Column1.Price]]</f>
        <v>0</v>
      </c>
      <c r="M321" s="2">
        <f>WeaponsExport[[#This Row],[Column1.SellPrice]]</f>
        <v>0</v>
      </c>
    </row>
    <row r="322" spans="1:13" x14ac:dyDescent="0.25">
      <c r="A322">
        <f>LOG(WeaponsExport[[#This Row],[Column1.EquipID]],2)</f>
        <v>0</v>
      </c>
      <c r="B322" s="2">
        <f>WeaponsExport[[#This Row],[Column1.ModelID]]</f>
        <v>0</v>
      </c>
      <c r="C322" s="2">
        <f>MOD(Table5[[#This Row],[ModelID]],10)</f>
        <v>0</v>
      </c>
      <c r="D322" t="str">
        <f>WeaponNames__2[[#This Row],[Value]]</f>
        <v>Unused</v>
      </c>
      <c r="E322" s="2">
        <f>WeaponsExport[[#This Row],[Column1.Attack]]</f>
        <v>0</v>
      </c>
      <c r="F322" s="2">
        <f>WeaponsExport[[#This Row],[Column1.Accuracy]]</f>
        <v>0</v>
      </c>
      <c r="G322" s="2">
        <f>WeaponsExport[[#This Row],[Column1.Strength]]</f>
        <v>0</v>
      </c>
      <c r="H322" s="2">
        <f>WeaponsExport[[#This Row],[Column1.Magic]]</f>
        <v>0</v>
      </c>
      <c r="I322" s="2">
        <f>WeaponsExport[[#This Row],[Column1.Endurance]]</f>
        <v>0</v>
      </c>
      <c r="J322" s="2">
        <f>WeaponsExport[[#This Row],[Column1.Agility]]</f>
        <v>0</v>
      </c>
      <c r="K322" s="2">
        <f>WeaponsExport[[#This Row],[Column1.Luck]]</f>
        <v>0</v>
      </c>
      <c r="L322" s="2">
        <f>WeaponsExport[[#This Row],[Column1.Price]]</f>
        <v>0</v>
      </c>
      <c r="M322" s="2">
        <f>WeaponsExport[[#This Row],[Column1.SellPrice]]</f>
        <v>0</v>
      </c>
    </row>
    <row r="323" spans="1:13" x14ac:dyDescent="0.25">
      <c r="A323">
        <f>LOG(WeaponsExport[[#This Row],[Column1.EquipID]],2)</f>
        <v>0</v>
      </c>
      <c r="B323" s="2">
        <f>WeaponsExport[[#This Row],[Column1.ModelID]]</f>
        <v>0</v>
      </c>
      <c r="C323" s="2">
        <f>MOD(Table5[[#This Row],[ModelID]],10)</f>
        <v>0</v>
      </c>
      <c r="D323" t="str">
        <f>WeaponNames__2[[#This Row],[Value]]</f>
        <v>Unused</v>
      </c>
      <c r="E323" s="2">
        <f>WeaponsExport[[#This Row],[Column1.Attack]]</f>
        <v>0</v>
      </c>
      <c r="F323" s="2">
        <f>WeaponsExport[[#This Row],[Column1.Accuracy]]</f>
        <v>0</v>
      </c>
      <c r="G323" s="2">
        <f>WeaponsExport[[#This Row],[Column1.Strength]]</f>
        <v>0</v>
      </c>
      <c r="H323" s="2">
        <f>WeaponsExport[[#This Row],[Column1.Magic]]</f>
        <v>0</v>
      </c>
      <c r="I323" s="2">
        <f>WeaponsExport[[#This Row],[Column1.Endurance]]</f>
        <v>0</v>
      </c>
      <c r="J323" s="2">
        <f>WeaponsExport[[#This Row],[Column1.Agility]]</f>
        <v>0</v>
      </c>
      <c r="K323" s="2">
        <f>WeaponsExport[[#This Row],[Column1.Luck]]</f>
        <v>0</v>
      </c>
      <c r="L323" s="2">
        <f>WeaponsExport[[#This Row],[Column1.Price]]</f>
        <v>0</v>
      </c>
      <c r="M323" s="2">
        <f>WeaponsExport[[#This Row],[Column1.SellPrice]]</f>
        <v>0</v>
      </c>
    </row>
    <row r="324" spans="1:13" x14ac:dyDescent="0.25">
      <c r="A324">
        <f>LOG(WeaponsExport[[#This Row],[Column1.EquipID]],2)</f>
        <v>0</v>
      </c>
      <c r="B324" s="2">
        <f>WeaponsExport[[#This Row],[Column1.ModelID]]</f>
        <v>0</v>
      </c>
      <c r="C324" s="2">
        <f>MOD(Table5[[#This Row],[ModelID]],10)</f>
        <v>0</v>
      </c>
      <c r="D324" t="str">
        <f>WeaponNames__2[[#This Row],[Value]]</f>
        <v>Unused</v>
      </c>
      <c r="E324" s="2">
        <f>WeaponsExport[[#This Row],[Column1.Attack]]</f>
        <v>0</v>
      </c>
      <c r="F324" s="2">
        <f>WeaponsExport[[#This Row],[Column1.Accuracy]]</f>
        <v>0</v>
      </c>
      <c r="G324" s="2">
        <f>WeaponsExport[[#This Row],[Column1.Strength]]</f>
        <v>0</v>
      </c>
      <c r="H324" s="2">
        <f>WeaponsExport[[#This Row],[Column1.Magic]]</f>
        <v>0</v>
      </c>
      <c r="I324" s="2">
        <f>WeaponsExport[[#This Row],[Column1.Endurance]]</f>
        <v>0</v>
      </c>
      <c r="J324" s="2">
        <f>WeaponsExport[[#This Row],[Column1.Agility]]</f>
        <v>0</v>
      </c>
      <c r="K324" s="2">
        <f>WeaponsExport[[#This Row],[Column1.Luck]]</f>
        <v>0</v>
      </c>
      <c r="L324" s="2">
        <f>WeaponsExport[[#This Row],[Column1.Price]]</f>
        <v>0</v>
      </c>
      <c r="M324" s="2">
        <f>WeaponsExport[[#This Row],[Column1.SellPrice]]</f>
        <v>0</v>
      </c>
    </row>
    <row r="325" spans="1:13" x14ac:dyDescent="0.25">
      <c r="A325">
        <f>LOG(WeaponsExport[[#This Row],[Column1.EquipID]],2)</f>
        <v>0</v>
      </c>
      <c r="B325" s="2">
        <f>WeaponsExport[[#This Row],[Column1.ModelID]]</f>
        <v>0</v>
      </c>
      <c r="C325" s="2">
        <f>MOD(Table5[[#This Row],[ModelID]],10)</f>
        <v>0</v>
      </c>
      <c r="D325" t="str">
        <f>WeaponNames__2[[#This Row],[Value]]</f>
        <v>Unused</v>
      </c>
      <c r="E325" s="2">
        <f>WeaponsExport[[#This Row],[Column1.Attack]]</f>
        <v>0</v>
      </c>
      <c r="F325" s="2">
        <f>WeaponsExport[[#This Row],[Column1.Accuracy]]</f>
        <v>0</v>
      </c>
      <c r="G325" s="2">
        <f>WeaponsExport[[#This Row],[Column1.Strength]]</f>
        <v>0</v>
      </c>
      <c r="H325" s="2">
        <f>WeaponsExport[[#This Row],[Column1.Magic]]</f>
        <v>0</v>
      </c>
      <c r="I325" s="2">
        <f>WeaponsExport[[#This Row],[Column1.Endurance]]</f>
        <v>0</v>
      </c>
      <c r="J325" s="2">
        <f>WeaponsExport[[#This Row],[Column1.Agility]]</f>
        <v>0</v>
      </c>
      <c r="K325" s="2">
        <f>WeaponsExport[[#This Row],[Column1.Luck]]</f>
        <v>0</v>
      </c>
      <c r="L325" s="2">
        <f>WeaponsExport[[#This Row],[Column1.Price]]</f>
        <v>0</v>
      </c>
      <c r="M325" s="2">
        <f>WeaponsExport[[#This Row],[Column1.SellPrice]]</f>
        <v>0</v>
      </c>
    </row>
    <row r="326" spans="1:13" x14ac:dyDescent="0.25">
      <c r="A326">
        <f>LOG(WeaponsExport[[#This Row],[Column1.EquipID]],2)</f>
        <v>0</v>
      </c>
      <c r="B326" s="2">
        <f>WeaponsExport[[#This Row],[Column1.ModelID]]</f>
        <v>0</v>
      </c>
      <c r="C326" s="2">
        <f>MOD(Table5[[#This Row],[ModelID]],10)</f>
        <v>0</v>
      </c>
      <c r="D326" t="str">
        <f>WeaponNames__2[[#This Row],[Value]]</f>
        <v>Unused</v>
      </c>
      <c r="E326" s="2">
        <f>WeaponsExport[[#This Row],[Column1.Attack]]</f>
        <v>0</v>
      </c>
      <c r="F326" s="2">
        <f>WeaponsExport[[#This Row],[Column1.Accuracy]]</f>
        <v>0</v>
      </c>
      <c r="G326" s="2">
        <f>WeaponsExport[[#This Row],[Column1.Strength]]</f>
        <v>0</v>
      </c>
      <c r="H326" s="2">
        <f>WeaponsExport[[#This Row],[Column1.Magic]]</f>
        <v>0</v>
      </c>
      <c r="I326" s="2">
        <f>WeaponsExport[[#This Row],[Column1.Endurance]]</f>
        <v>0</v>
      </c>
      <c r="J326" s="2">
        <f>WeaponsExport[[#This Row],[Column1.Agility]]</f>
        <v>0</v>
      </c>
      <c r="K326" s="2">
        <f>WeaponsExport[[#This Row],[Column1.Luck]]</f>
        <v>0</v>
      </c>
      <c r="L326" s="2">
        <f>WeaponsExport[[#This Row],[Column1.Price]]</f>
        <v>0</v>
      </c>
      <c r="M326" s="2">
        <f>WeaponsExport[[#This Row],[Column1.SellPrice]]</f>
        <v>0</v>
      </c>
    </row>
    <row r="327" spans="1:13" x14ac:dyDescent="0.25">
      <c r="A327">
        <f>LOG(WeaponsExport[[#This Row],[Column1.EquipID]],2)</f>
        <v>0</v>
      </c>
      <c r="B327" s="2">
        <f>WeaponsExport[[#This Row],[Column1.ModelID]]</f>
        <v>0</v>
      </c>
      <c r="C327" s="2">
        <f>MOD(Table5[[#This Row],[ModelID]],10)</f>
        <v>0</v>
      </c>
      <c r="D327" t="str">
        <f>WeaponNames__2[[#This Row],[Value]]</f>
        <v>Unused</v>
      </c>
      <c r="E327" s="2">
        <f>WeaponsExport[[#This Row],[Column1.Attack]]</f>
        <v>0</v>
      </c>
      <c r="F327" s="2">
        <f>WeaponsExport[[#This Row],[Column1.Accuracy]]</f>
        <v>0</v>
      </c>
      <c r="G327" s="2">
        <f>WeaponsExport[[#This Row],[Column1.Strength]]</f>
        <v>0</v>
      </c>
      <c r="H327" s="2">
        <f>WeaponsExport[[#This Row],[Column1.Magic]]</f>
        <v>0</v>
      </c>
      <c r="I327" s="2">
        <f>WeaponsExport[[#This Row],[Column1.Endurance]]</f>
        <v>0</v>
      </c>
      <c r="J327" s="2">
        <f>WeaponsExport[[#This Row],[Column1.Agility]]</f>
        <v>0</v>
      </c>
      <c r="K327" s="2">
        <f>WeaponsExport[[#This Row],[Column1.Luck]]</f>
        <v>0</v>
      </c>
      <c r="L327" s="2">
        <f>WeaponsExport[[#This Row],[Column1.Price]]</f>
        <v>0</v>
      </c>
      <c r="M327" s="2">
        <f>WeaponsExport[[#This Row],[Column1.SellPrice]]</f>
        <v>0</v>
      </c>
    </row>
    <row r="328" spans="1:13" x14ac:dyDescent="0.25">
      <c r="A328">
        <f>LOG(WeaponsExport[[#This Row],[Column1.EquipID]],2)</f>
        <v>0</v>
      </c>
      <c r="B328" s="2">
        <f>WeaponsExport[[#This Row],[Column1.ModelID]]</f>
        <v>0</v>
      </c>
      <c r="C328" s="2">
        <f>MOD(Table5[[#This Row],[ModelID]],10)</f>
        <v>0</v>
      </c>
      <c r="D328" t="str">
        <f>WeaponNames__2[[#This Row],[Value]]</f>
        <v>Unused</v>
      </c>
      <c r="E328" s="2">
        <f>WeaponsExport[[#This Row],[Column1.Attack]]</f>
        <v>0</v>
      </c>
      <c r="F328" s="2">
        <f>WeaponsExport[[#This Row],[Column1.Accuracy]]</f>
        <v>0</v>
      </c>
      <c r="G328" s="2">
        <f>WeaponsExport[[#This Row],[Column1.Strength]]</f>
        <v>0</v>
      </c>
      <c r="H328" s="2">
        <f>WeaponsExport[[#This Row],[Column1.Magic]]</f>
        <v>0</v>
      </c>
      <c r="I328" s="2">
        <f>WeaponsExport[[#This Row],[Column1.Endurance]]</f>
        <v>0</v>
      </c>
      <c r="J328" s="2">
        <f>WeaponsExport[[#This Row],[Column1.Agility]]</f>
        <v>0</v>
      </c>
      <c r="K328" s="2">
        <f>WeaponsExport[[#This Row],[Column1.Luck]]</f>
        <v>0</v>
      </c>
      <c r="L328" s="2">
        <f>WeaponsExport[[#This Row],[Column1.Price]]</f>
        <v>0</v>
      </c>
      <c r="M328" s="2">
        <f>WeaponsExport[[#This Row],[Column1.SellPrice]]</f>
        <v>0</v>
      </c>
    </row>
    <row r="329" spans="1:13" x14ac:dyDescent="0.25">
      <c r="A329">
        <f>LOG(WeaponsExport[[#This Row],[Column1.EquipID]],2)</f>
        <v>0</v>
      </c>
      <c r="B329" s="2">
        <f>WeaponsExport[[#This Row],[Column1.ModelID]]</f>
        <v>0</v>
      </c>
      <c r="C329" s="2">
        <f>MOD(Table5[[#This Row],[ModelID]],10)</f>
        <v>0</v>
      </c>
      <c r="D329" t="str">
        <f>WeaponNames__2[[#This Row],[Value]]</f>
        <v>Unused</v>
      </c>
      <c r="E329" s="2">
        <f>WeaponsExport[[#This Row],[Column1.Attack]]</f>
        <v>0</v>
      </c>
      <c r="F329" s="2">
        <f>WeaponsExport[[#This Row],[Column1.Accuracy]]</f>
        <v>0</v>
      </c>
      <c r="G329" s="2">
        <f>WeaponsExport[[#This Row],[Column1.Strength]]</f>
        <v>0</v>
      </c>
      <c r="H329" s="2">
        <f>WeaponsExport[[#This Row],[Column1.Magic]]</f>
        <v>0</v>
      </c>
      <c r="I329" s="2">
        <f>WeaponsExport[[#This Row],[Column1.Endurance]]</f>
        <v>0</v>
      </c>
      <c r="J329" s="2">
        <f>WeaponsExport[[#This Row],[Column1.Agility]]</f>
        <v>0</v>
      </c>
      <c r="K329" s="2">
        <f>WeaponsExport[[#This Row],[Column1.Luck]]</f>
        <v>0</v>
      </c>
      <c r="L329" s="2">
        <f>WeaponsExport[[#This Row],[Column1.Price]]</f>
        <v>0</v>
      </c>
      <c r="M329" s="2">
        <f>WeaponsExport[[#This Row],[Column1.SellPrice]]</f>
        <v>0</v>
      </c>
    </row>
    <row r="330" spans="1:13" x14ac:dyDescent="0.25">
      <c r="A330">
        <f>LOG(WeaponsExport[[#This Row],[Column1.EquipID]],2)</f>
        <v>0</v>
      </c>
      <c r="B330" s="2">
        <f>WeaponsExport[[#This Row],[Column1.ModelID]]</f>
        <v>0</v>
      </c>
      <c r="C330" s="2">
        <f>MOD(Table5[[#This Row],[ModelID]],10)</f>
        <v>0</v>
      </c>
      <c r="D330" t="str">
        <f>WeaponNames__2[[#This Row],[Value]]</f>
        <v>Unused</v>
      </c>
      <c r="E330" s="2">
        <f>WeaponsExport[[#This Row],[Column1.Attack]]</f>
        <v>0</v>
      </c>
      <c r="F330" s="2">
        <f>WeaponsExport[[#This Row],[Column1.Accuracy]]</f>
        <v>0</v>
      </c>
      <c r="G330" s="2">
        <f>WeaponsExport[[#This Row],[Column1.Strength]]</f>
        <v>0</v>
      </c>
      <c r="H330" s="2">
        <f>WeaponsExport[[#This Row],[Column1.Magic]]</f>
        <v>0</v>
      </c>
      <c r="I330" s="2">
        <f>WeaponsExport[[#This Row],[Column1.Endurance]]</f>
        <v>0</v>
      </c>
      <c r="J330" s="2">
        <f>WeaponsExport[[#This Row],[Column1.Agility]]</f>
        <v>0</v>
      </c>
      <c r="K330" s="2">
        <f>WeaponsExport[[#This Row],[Column1.Luck]]</f>
        <v>0</v>
      </c>
      <c r="L330" s="2">
        <f>WeaponsExport[[#This Row],[Column1.Price]]</f>
        <v>0</v>
      </c>
      <c r="M330" s="2">
        <f>WeaponsExport[[#This Row],[Column1.SellPrice]]</f>
        <v>0</v>
      </c>
    </row>
    <row r="331" spans="1:13" x14ac:dyDescent="0.25">
      <c r="A331">
        <f>LOG(WeaponsExport[[#This Row],[Column1.EquipID]],2)</f>
        <v>0</v>
      </c>
      <c r="B331" s="2">
        <f>WeaponsExport[[#This Row],[Column1.ModelID]]</f>
        <v>0</v>
      </c>
      <c r="C331" s="2">
        <f>MOD(Table5[[#This Row],[ModelID]],10)</f>
        <v>0</v>
      </c>
      <c r="D331" t="str">
        <f>WeaponNames__2[[#This Row],[Value]]</f>
        <v>Unused</v>
      </c>
      <c r="E331" s="2">
        <f>WeaponsExport[[#This Row],[Column1.Attack]]</f>
        <v>0</v>
      </c>
      <c r="F331" s="2">
        <f>WeaponsExport[[#This Row],[Column1.Accuracy]]</f>
        <v>0</v>
      </c>
      <c r="G331" s="2">
        <f>WeaponsExport[[#This Row],[Column1.Strength]]</f>
        <v>0</v>
      </c>
      <c r="H331" s="2">
        <f>WeaponsExport[[#This Row],[Column1.Magic]]</f>
        <v>0</v>
      </c>
      <c r="I331" s="2">
        <f>WeaponsExport[[#This Row],[Column1.Endurance]]</f>
        <v>0</v>
      </c>
      <c r="J331" s="2">
        <f>WeaponsExport[[#This Row],[Column1.Agility]]</f>
        <v>0</v>
      </c>
      <c r="K331" s="2">
        <f>WeaponsExport[[#This Row],[Column1.Luck]]</f>
        <v>0</v>
      </c>
      <c r="L331" s="2">
        <f>WeaponsExport[[#This Row],[Column1.Price]]</f>
        <v>0</v>
      </c>
      <c r="M331" s="2">
        <f>WeaponsExport[[#This Row],[Column1.SellPrice]]</f>
        <v>0</v>
      </c>
    </row>
    <row r="332" spans="1:13" x14ac:dyDescent="0.25">
      <c r="A332">
        <f>LOG(WeaponsExport[[#This Row],[Column1.EquipID]],2)</f>
        <v>0</v>
      </c>
      <c r="B332" s="2">
        <f>WeaponsExport[[#This Row],[Column1.ModelID]]</f>
        <v>0</v>
      </c>
      <c r="C332" s="2">
        <f>MOD(Table5[[#This Row],[ModelID]],10)</f>
        <v>0</v>
      </c>
      <c r="D332" t="str">
        <f>WeaponNames__2[[#This Row],[Value]]</f>
        <v>Unused</v>
      </c>
      <c r="E332" s="2">
        <f>WeaponsExport[[#This Row],[Column1.Attack]]</f>
        <v>0</v>
      </c>
      <c r="F332" s="2">
        <f>WeaponsExport[[#This Row],[Column1.Accuracy]]</f>
        <v>0</v>
      </c>
      <c r="G332" s="2">
        <f>WeaponsExport[[#This Row],[Column1.Strength]]</f>
        <v>0</v>
      </c>
      <c r="H332" s="2">
        <f>WeaponsExport[[#This Row],[Column1.Magic]]</f>
        <v>0</v>
      </c>
      <c r="I332" s="2">
        <f>WeaponsExport[[#This Row],[Column1.Endurance]]</f>
        <v>0</v>
      </c>
      <c r="J332" s="2">
        <f>WeaponsExport[[#This Row],[Column1.Agility]]</f>
        <v>0</v>
      </c>
      <c r="K332" s="2">
        <f>WeaponsExport[[#This Row],[Column1.Luck]]</f>
        <v>0</v>
      </c>
      <c r="L332" s="2">
        <f>WeaponsExport[[#This Row],[Column1.Price]]</f>
        <v>0</v>
      </c>
      <c r="M332" s="2">
        <f>WeaponsExport[[#This Row],[Column1.SellPrice]]</f>
        <v>0</v>
      </c>
    </row>
    <row r="333" spans="1:13" x14ac:dyDescent="0.25">
      <c r="A333">
        <f>LOG(WeaponsExport[[#This Row],[Column1.EquipID]],2)</f>
        <v>0</v>
      </c>
      <c r="B333" s="2">
        <f>WeaponsExport[[#This Row],[Column1.ModelID]]</f>
        <v>0</v>
      </c>
      <c r="C333" s="2">
        <f>MOD(Table5[[#This Row],[ModelID]],10)</f>
        <v>0</v>
      </c>
      <c r="D333" t="str">
        <f>WeaponNames__2[[#This Row],[Value]]</f>
        <v>Unused</v>
      </c>
      <c r="E333" s="2">
        <f>WeaponsExport[[#This Row],[Column1.Attack]]</f>
        <v>0</v>
      </c>
      <c r="F333" s="2">
        <f>WeaponsExport[[#This Row],[Column1.Accuracy]]</f>
        <v>0</v>
      </c>
      <c r="G333" s="2">
        <f>WeaponsExport[[#This Row],[Column1.Strength]]</f>
        <v>0</v>
      </c>
      <c r="H333" s="2">
        <f>WeaponsExport[[#This Row],[Column1.Magic]]</f>
        <v>0</v>
      </c>
      <c r="I333" s="2">
        <f>WeaponsExport[[#This Row],[Column1.Endurance]]</f>
        <v>0</v>
      </c>
      <c r="J333" s="2">
        <f>WeaponsExport[[#This Row],[Column1.Agility]]</f>
        <v>0</v>
      </c>
      <c r="K333" s="2">
        <f>WeaponsExport[[#This Row],[Column1.Luck]]</f>
        <v>0</v>
      </c>
      <c r="L333" s="2">
        <f>WeaponsExport[[#This Row],[Column1.Price]]</f>
        <v>0</v>
      </c>
      <c r="M333" s="2">
        <f>WeaponsExport[[#This Row],[Column1.SellPrice]]</f>
        <v>0</v>
      </c>
    </row>
    <row r="334" spans="1:13" x14ac:dyDescent="0.25">
      <c r="A334">
        <f>LOG(WeaponsExport[[#This Row],[Column1.EquipID]],2)</f>
        <v>0</v>
      </c>
      <c r="B334" s="2">
        <f>WeaponsExport[[#This Row],[Column1.ModelID]]</f>
        <v>0</v>
      </c>
      <c r="C334" s="2">
        <f>MOD(Table5[[#This Row],[ModelID]],10)</f>
        <v>0</v>
      </c>
      <c r="D334" t="str">
        <f>WeaponNames__2[[#This Row],[Value]]</f>
        <v>Unused</v>
      </c>
      <c r="E334" s="2">
        <f>WeaponsExport[[#This Row],[Column1.Attack]]</f>
        <v>0</v>
      </c>
      <c r="F334" s="2">
        <f>WeaponsExport[[#This Row],[Column1.Accuracy]]</f>
        <v>0</v>
      </c>
      <c r="G334" s="2">
        <f>WeaponsExport[[#This Row],[Column1.Strength]]</f>
        <v>0</v>
      </c>
      <c r="H334" s="2">
        <f>WeaponsExport[[#This Row],[Column1.Magic]]</f>
        <v>0</v>
      </c>
      <c r="I334" s="2">
        <f>WeaponsExport[[#This Row],[Column1.Endurance]]</f>
        <v>0</v>
      </c>
      <c r="J334" s="2">
        <f>WeaponsExport[[#This Row],[Column1.Agility]]</f>
        <v>0</v>
      </c>
      <c r="K334" s="2">
        <f>WeaponsExport[[#This Row],[Column1.Luck]]</f>
        <v>0</v>
      </c>
      <c r="L334" s="2">
        <f>WeaponsExport[[#This Row],[Column1.Price]]</f>
        <v>0</v>
      </c>
      <c r="M334" s="2">
        <f>WeaponsExport[[#This Row],[Column1.SellPrice]]</f>
        <v>0</v>
      </c>
    </row>
    <row r="335" spans="1:13" x14ac:dyDescent="0.25">
      <c r="A335">
        <f>LOG(WeaponsExport[[#This Row],[Column1.EquipID]],2)</f>
        <v>0</v>
      </c>
      <c r="B335" s="2">
        <f>WeaponsExport[[#This Row],[Column1.ModelID]]</f>
        <v>0</v>
      </c>
      <c r="C335" s="2">
        <f>MOD(Table5[[#This Row],[ModelID]],10)</f>
        <v>0</v>
      </c>
      <c r="D335" t="str">
        <f>WeaponNames__2[[#This Row],[Value]]</f>
        <v>Unused</v>
      </c>
      <c r="E335" s="2">
        <f>WeaponsExport[[#This Row],[Column1.Attack]]</f>
        <v>0</v>
      </c>
      <c r="F335" s="2">
        <f>WeaponsExport[[#This Row],[Column1.Accuracy]]</f>
        <v>0</v>
      </c>
      <c r="G335" s="2">
        <f>WeaponsExport[[#This Row],[Column1.Strength]]</f>
        <v>0</v>
      </c>
      <c r="H335" s="2">
        <f>WeaponsExport[[#This Row],[Column1.Magic]]</f>
        <v>0</v>
      </c>
      <c r="I335" s="2">
        <f>WeaponsExport[[#This Row],[Column1.Endurance]]</f>
        <v>0</v>
      </c>
      <c r="J335" s="2">
        <f>WeaponsExport[[#This Row],[Column1.Agility]]</f>
        <v>0</v>
      </c>
      <c r="K335" s="2">
        <f>WeaponsExport[[#This Row],[Column1.Luck]]</f>
        <v>0</v>
      </c>
      <c r="L335" s="2">
        <f>WeaponsExport[[#This Row],[Column1.Price]]</f>
        <v>0</v>
      </c>
      <c r="M335" s="2">
        <f>WeaponsExport[[#This Row],[Column1.SellPrice]]</f>
        <v>0</v>
      </c>
    </row>
    <row r="336" spans="1:13" x14ac:dyDescent="0.25">
      <c r="A336">
        <f>LOG(WeaponsExport[[#This Row],[Column1.EquipID]],2)</f>
        <v>0</v>
      </c>
      <c r="B336" s="2">
        <f>WeaponsExport[[#This Row],[Column1.ModelID]]</f>
        <v>0</v>
      </c>
      <c r="C336" s="2">
        <f>MOD(Table5[[#This Row],[ModelID]],10)</f>
        <v>0</v>
      </c>
      <c r="D336" t="str">
        <f>WeaponNames__2[[#This Row],[Value]]</f>
        <v>Unused</v>
      </c>
      <c r="E336" s="2">
        <f>WeaponsExport[[#This Row],[Column1.Attack]]</f>
        <v>0</v>
      </c>
      <c r="F336" s="2">
        <f>WeaponsExport[[#This Row],[Column1.Accuracy]]</f>
        <v>0</v>
      </c>
      <c r="G336" s="2">
        <f>WeaponsExport[[#This Row],[Column1.Strength]]</f>
        <v>0</v>
      </c>
      <c r="H336" s="2">
        <f>WeaponsExport[[#This Row],[Column1.Magic]]</f>
        <v>0</v>
      </c>
      <c r="I336" s="2">
        <f>WeaponsExport[[#This Row],[Column1.Endurance]]</f>
        <v>0</v>
      </c>
      <c r="J336" s="2">
        <f>WeaponsExport[[#This Row],[Column1.Agility]]</f>
        <v>0</v>
      </c>
      <c r="K336" s="2">
        <f>WeaponsExport[[#This Row],[Column1.Luck]]</f>
        <v>0</v>
      </c>
      <c r="L336" s="2">
        <f>WeaponsExport[[#This Row],[Column1.Price]]</f>
        <v>0</v>
      </c>
      <c r="M336" s="2">
        <f>WeaponsExport[[#This Row],[Column1.SellPrice]]</f>
        <v>0</v>
      </c>
    </row>
    <row r="337" spans="1:13" x14ac:dyDescent="0.25">
      <c r="A337">
        <f>LOG(WeaponsExport[[#This Row],[Column1.EquipID]],2)</f>
        <v>0</v>
      </c>
      <c r="B337" s="2">
        <f>WeaponsExport[[#This Row],[Column1.ModelID]]</f>
        <v>0</v>
      </c>
      <c r="C337" s="2">
        <f>MOD(Table5[[#This Row],[ModelID]],10)</f>
        <v>0</v>
      </c>
      <c r="D337" t="str">
        <f>WeaponNames__2[[#This Row],[Value]]</f>
        <v>Unused</v>
      </c>
      <c r="E337" s="2">
        <f>WeaponsExport[[#This Row],[Column1.Attack]]</f>
        <v>0</v>
      </c>
      <c r="F337" s="2">
        <f>WeaponsExport[[#This Row],[Column1.Accuracy]]</f>
        <v>0</v>
      </c>
      <c r="G337" s="2">
        <f>WeaponsExport[[#This Row],[Column1.Strength]]</f>
        <v>0</v>
      </c>
      <c r="H337" s="2">
        <f>WeaponsExport[[#This Row],[Column1.Magic]]</f>
        <v>0</v>
      </c>
      <c r="I337" s="2">
        <f>WeaponsExport[[#This Row],[Column1.Endurance]]</f>
        <v>0</v>
      </c>
      <c r="J337" s="2">
        <f>WeaponsExport[[#This Row],[Column1.Agility]]</f>
        <v>0</v>
      </c>
      <c r="K337" s="2">
        <f>WeaponsExport[[#This Row],[Column1.Luck]]</f>
        <v>0</v>
      </c>
      <c r="L337" s="2">
        <f>WeaponsExport[[#This Row],[Column1.Price]]</f>
        <v>0</v>
      </c>
      <c r="M337" s="2">
        <f>WeaponsExport[[#This Row],[Column1.SellPrice]]</f>
        <v>0</v>
      </c>
    </row>
    <row r="338" spans="1:13" x14ac:dyDescent="0.25">
      <c r="A338">
        <f>LOG(WeaponsExport[[#This Row],[Column1.EquipID]],2)</f>
        <v>0</v>
      </c>
      <c r="B338" s="2">
        <f>WeaponsExport[[#This Row],[Column1.ModelID]]</f>
        <v>0</v>
      </c>
      <c r="C338" s="2">
        <f>MOD(Table5[[#This Row],[ModelID]],10)</f>
        <v>0</v>
      </c>
      <c r="D338" t="str">
        <f>WeaponNames__2[[#This Row],[Value]]</f>
        <v>Unused</v>
      </c>
      <c r="E338" s="2">
        <f>WeaponsExport[[#This Row],[Column1.Attack]]</f>
        <v>0</v>
      </c>
      <c r="F338" s="2">
        <f>WeaponsExport[[#This Row],[Column1.Accuracy]]</f>
        <v>0</v>
      </c>
      <c r="G338" s="2">
        <f>WeaponsExport[[#This Row],[Column1.Strength]]</f>
        <v>0</v>
      </c>
      <c r="H338" s="2">
        <f>WeaponsExport[[#This Row],[Column1.Magic]]</f>
        <v>0</v>
      </c>
      <c r="I338" s="2">
        <f>WeaponsExport[[#This Row],[Column1.Endurance]]</f>
        <v>0</v>
      </c>
      <c r="J338" s="2">
        <f>WeaponsExport[[#This Row],[Column1.Agility]]</f>
        <v>0</v>
      </c>
      <c r="K338" s="2">
        <f>WeaponsExport[[#This Row],[Column1.Luck]]</f>
        <v>0</v>
      </c>
      <c r="L338" s="2">
        <f>WeaponsExport[[#This Row],[Column1.Price]]</f>
        <v>0</v>
      </c>
      <c r="M338" s="2">
        <f>WeaponsExport[[#This Row],[Column1.SellPrice]]</f>
        <v>0</v>
      </c>
    </row>
    <row r="339" spans="1:13" x14ac:dyDescent="0.25">
      <c r="A339">
        <f>LOG(WeaponsExport[[#This Row],[Column1.EquipID]],2)</f>
        <v>0</v>
      </c>
      <c r="B339" s="2">
        <f>WeaponsExport[[#This Row],[Column1.ModelID]]</f>
        <v>0</v>
      </c>
      <c r="C339" s="2">
        <f>MOD(Table5[[#This Row],[ModelID]],10)</f>
        <v>0</v>
      </c>
      <c r="D339" t="str">
        <f>WeaponNames__2[[#This Row],[Value]]</f>
        <v>Unused</v>
      </c>
      <c r="E339" s="2">
        <f>WeaponsExport[[#This Row],[Column1.Attack]]</f>
        <v>0</v>
      </c>
      <c r="F339" s="2">
        <f>WeaponsExport[[#This Row],[Column1.Accuracy]]</f>
        <v>0</v>
      </c>
      <c r="G339" s="2">
        <f>WeaponsExport[[#This Row],[Column1.Strength]]</f>
        <v>0</v>
      </c>
      <c r="H339" s="2">
        <f>WeaponsExport[[#This Row],[Column1.Magic]]</f>
        <v>0</v>
      </c>
      <c r="I339" s="2">
        <f>WeaponsExport[[#This Row],[Column1.Endurance]]</f>
        <v>0</v>
      </c>
      <c r="J339" s="2">
        <f>WeaponsExport[[#This Row],[Column1.Agility]]</f>
        <v>0</v>
      </c>
      <c r="K339" s="2">
        <f>WeaponsExport[[#This Row],[Column1.Luck]]</f>
        <v>0</v>
      </c>
      <c r="L339" s="2">
        <f>WeaponsExport[[#This Row],[Column1.Price]]</f>
        <v>0</v>
      </c>
      <c r="M339" s="2">
        <f>WeaponsExport[[#This Row],[Column1.SellPrice]]</f>
        <v>0</v>
      </c>
    </row>
    <row r="340" spans="1:13" x14ac:dyDescent="0.25">
      <c r="A340">
        <f>LOG(WeaponsExport[[#This Row],[Column1.EquipID]],2)</f>
        <v>0</v>
      </c>
      <c r="B340" s="2">
        <f>WeaponsExport[[#This Row],[Column1.ModelID]]</f>
        <v>0</v>
      </c>
      <c r="C340" s="2">
        <f>MOD(Table5[[#This Row],[ModelID]],10)</f>
        <v>0</v>
      </c>
      <c r="D340" t="str">
        <f>WeaponNames__2[[#This Row],[Value]]</f>
        <v>Unused</v>
      </c>
      <c r="E340" s="2">
        <f>WeaponsExport[[#This Row],[Column1.Attack]]</f>
        <v>0</v>
      </c>
      <c r="F340" s="2">
        <f>WeaponsExport[[#This Row],[Column1.Accuracy]]</f>
        <v>0</v>
      </c>
      <c r="G340" s="2">
        <f>WeaponsExport[[#This Row],[Column1.Strength]]</f>
        <v>0</v>
      </c>
      <c r="H340" s="2">
        <f>WeaponsExport[[#This Row],[Column1.Magic]]</f>
        <v>0</v>
      </c>
      <c r="I340" s="2">
        <f>WeaponsExport[[#This Row],[Column1.Endurance]]</f>
        <v>0</v>
      </c>
      <c r="J340" s="2">
        <f>WeaponsExport[[#This Row],[Column1.Agility]]</f>
        <v>0</v>
      </c>
      <c r="K340" s="2">
        <f>WeaponsExport[[#This Row],[Column1.Luck]]</f>
        <v>0</v>
      </c>
      <c r="L340" s="2">
        <f>WeaponsExport[[#This Row],[Column1.Price]]</f>
        <v>0</v>
      </c>
      <c r="M340" s="2">
        <f>WeaponsExport[[#This Row],[Column1.SellPrice]]</f>
        <v>0</v>
      </c>
    </row>
    <row r="341" spans="1:13" x14ac:dyDescent="0.25">
      <c r="A341">
        <f>LOG(WeaponsExport[[#This Row],[Column1.EquipID]],2)</f>
        <v>0</v>
      </c>
      <c r="B341" s="2">
        <f>WeaponsExport[[#This Row],[Column1.ModelID]]</f>
        <v>0</v>
      </c>
      <c r="C341" s="2">
        <f>MOD(Table5[[#This Row],[ModelID]],10)</f>
        <v>0</v>
      </c>
      <c r="D341" t="str">
        <f>WeaponNames__2[[#This Row],[Value]]</f>
        <v>Unused</v>
      </c>
      <c r="E341" s="2">
        <f>WeaponsExport[[#This Row],[Column1.Attack]]</f>
        <v>0</v>
      </c>
      <c r="F341" s="2">
        <f>WeaponsExport[[#This Row],[Column1.Accuracy]]</f>
        <v>0</v>
      </c>
      <c r="G341" s="2">
        <f>WeaponsExport[[#This Row],[Column1.Strength]]</f>
        <v>0</v>
      </c>
      <c r="H341" s="2">
        <f>WeaponsExport[[#This Row],[Column1.Magic]]</f>
        <v>0</v>
      </c>
      <c r="I341" s="2">
        <f>WeaponsExport[[#This Row],[Column1.Endurance]]</f>
        <v>0</v>
      </c>
      <c r="J341" s="2">
        <f>WeaponsExport[[#This Row],[Column1.Agility]]</f>
        <v>0</v>
      </c>
      <c r="K341" s="2">
        <f>WeaponsExport[[#This Row],[Column1.Luck]]</f>
        <v>0</v>
      </c>
      <c r="L341" s="2">
        <f>WeaponsExport[[#This Row],[Column1.Price]]</f>
        <v>0</v>
      </c>
      <c r="M341" s="2">
        <f>WeaponsExport[[#This Row],[Column1.SellPrice]]</f>
        <v>0</v>
      </c>
    </row>
    <row r="342" spans="1:13" x14ac:dyDescent="0.25">
      <c r="A342">
        <f>LOG(WeaponsExport[[#This Row],[Column1.EquipID]],2)</f>
        <v>0</v>
      </c>
      <c r="B342" s="2">
        <f>WeaponsExport[[#This Row],[Column1.ModelID]]</f>
        <v>0</v>
      </c>
      <c r="C342" s="2">
        <f>MOD(Table5[[#This Row],[ModelID]],10)</f>
        <v>0</v>
      </c>
      <c r="D342" t="str">
        <f>WeaponNames__2[[#This Row],[Value]]</f>
        <v>Unused</v>
      </c>
      <c r="E342" s="2">
        <f>WeaponsExport[[#This Row],[Column1.Attack]]</f>
        <v>0</v>
      </c>
      <c r="F342" s="2">
        <f>WeaponsExport[[#This Row],[Column1.Accuracy]]</f>
        <v>0</v>
      </c>
      <c r="G342" s="2">
        <f>WeaponsExport[[#This Row],[Column1.Strength]]</f>
        <v>0</v>
      </c>
      <c r="H342" s="2">
        <f>WeaponsExport[[#This Row],[Column1.Magic]]</f>
        <v>0</v>
      </c>
      <c r="I342" s="2">
        <f>WeaponsExport[[#This Row],[Column1.Endurance]]</f>
        <v>0</v>
      </c>
      <c r="J342" s="2">
        <f>WeaponsExport[[#This Row],[Column1.Agility]]</f>
        <v>0</v>
      </c>
      <c r="K342" s="2">
        <f>WeaponsExport[[#This Row],[Column1.Luck]]</f>
        <v>0</v>
      </c>
      <c r="L342" s="2">
        <f>WeaponsExport[[#This Row],[Column1.Price]]</f>
        <v>0</v>
      </c>
      <c r="M342" s="2">
        <f>WeaponsExport[[#This Row],[Column1.SellPrice]]</f>
        <v>0</v>
      </c>
    </row>
    <row r="343" spans="1:13" x14ac:dyDescent="0.25">
      <c r="A343">
        <f>LOG(WeaponsExport[[#This Row],[Column1.EquipID]],2)</f>
        <v>0</v>
      </c>
      <c r="B343" s="2">
        <f>WeaponsExport[[#This Row],[Column1.ModelID]]</f>
        <v>0</v>
      </c>
      <c r="C343" s="2">
        <f>MOD(Table5[[#This Row],[ModelID]],10)</f>
        <v>0</v>
      </c>
      <c r="D343" t="str">
        <f>WeaponNames__2[[#This Row],[Value]]</f>
        <v>Unused</v>
      </c>
      <c r="E343" s="2">
        <f>WeaponsExport[[#This Row],[Column1.Attack]]</f>
        <v>0</v>
      </c>
      <c r="F343" s="2">
        <f>WeaponsExport[[#This Row],[Column1.Accuracy]]</f>
        <v>0</v>
      </c>
      <c r="G343" s="2">
        <f>WeaponsExport[[#This Row],[Column1.Strength]]</f>
        <v>0</v>
      </c>
      <c r="H343" s="2">
        <f>WeaponsExport[[#This Row],[Column1.Magic]]</f>
        <v>0</v>
      </c>
      <c r="I343" s="2">
        <f>WeaponsExport[[#This Row],[Column1.Endurance]]</f>
        <v>0</v>
      </c>
      <c r="J343" s="2">
        <f>WeaponsExport[[#This Row],[Column1.Agility]]</f>
        <v>0</v>
      </c>
      <c r="K343" s="2">
        <f>WeaponsExport[[#This Row],[Column1.Luck]]</f>
        <v>0</v>
      </c>
      <c r="L343" s="2">
        <f>WeaponsExport[[#This Row],[Column1.Price]]</f>
        <v>0</v>
      </c>
      <c r="M343" s="2">
        <f>WeaponsExport[[#This Row],[Column1.SellPrice]]</f>
        <v>0</v>
      </c>
    </row>
    <row r="344" spans="1:13" x14ac:dyDescent="0.25">
      <c r="A344">
        <f>LOG(WeaponsExport[[#This Row],[Column1.EquipID]],2)</f>
        <v>0</v>
      </c>
      <c r="B344" s="2">
        <f>WeaponsExport[[#This Row],[Column1.ModelID]]</f>
        <v>0</v>
      </c>
      <c r="C344" s="2">
        <f>MOD(Table5[[#This Row],[ModelID]],10)</f>
        <v>0</v>
      </c>
      <c r="D344" t="str">
        <f>WeaponNames__2[[#This Row],[Value]]</f>
        <v>Unused</v>
      </c>
      <c r="E344" s="2">
        <f>WeaponsExport[[#This Row],[Column1.Attack]]</f>
        <v>0</v>
      </c>
      <c r="F344" s="2">
        <f>WeaponsExport[[#This Row],[Column1.Accuracy]]</f>
        <v>0</v>
      </c>
      <c r="G344" s="2">
        <f>WeaponsExport[[#This Row],[Column1.Strength]]</f>
        <v>0</v>
      </c>
      <c r="H344" s="2">
        <f>WeaponsExport[[#This Row],[Column1.Magic]]</f>
        <v>0</v>
      </c>
      <c r="I344" s="2">
        <f>WeaponsExport[[#This Row],[Column1.Endurance]]</f>
        <v>0</v>
      </c>
      <c r="J344" s="2">
        <f>WeaponsExport[[#This Row],[Column1.Agility]]</f>
        <v>0</v>
      </c>
      <c r="K344" s="2">
        <f>WeaponsExport[[#This Row],[Column1.Luck]]</f>
        <v>0</v>
      </c>
      <c r="L344" s="2">
        <f>WeaponsExport[[#This Row],[Column1.Price]]</f>
        <v>0</v>
      </c>
      <c r="M344" s="2">
        <f>WeaponsExport[[#This Row],[Column1.SellPrice]]</f>
        <v>0</v>
      </c>
    </row>
    <row r="345" spans="1:13" x14ac:dyDescent="0.25">
      <c r="A345">
        <f>LOG(WeaponsExport[[#This Row],[Column1.EquipID]],2)</f>
        <v>0</v>
      </c>
      <c r="B345" s="2">
        <f>WeaponsExport[[#This Row],[Column1.ModelID]]</f>
        <v>0</v>
      </c>
      <c r="C345" s="2">
        <f>MOD(Table5[[#This Row],[ModelID]],10)</f>
        <v>0</v>
      </c>
      <c r="D345" t="str">
        <f>WeaponNames__2[[#This Row],[Value]]</f>
        <v>Unused</v>
      </c>
      <c r="E345" s="2">
        <f>WeaponsExport[[#This Row],[Column1.Attack]]</f>
        <v>0</v>
      </c>
      <c r="F345" s="2">
        <f>WeaponsExport[[#This Row],[Column1.Accuracy]]</f>
        <v>0</v>
      </c>
      <c r="G345" s="2">
        <f>WeaponsExport[[#This Row],[Column1.Strength]]</f>
        <v>0</v>
      </c>
      <c r="H345" s="2">
        <f>WeaponsExport[[#This Row],[Column1.Magic]]</f>
        <v>0</v>
      </c>
      <c r="I345" s="2">
        <f>WeaponsExport[[#This Row],[Column1.Endurance]]</f>
        <v>0</v>
      </c>
      <c r="J345" s="2">
        <f>WeaponsExport[[#This Row],[Column1.Agility]]</f>
        <v>0</v>
      </c>
      <c r="K345" s="2">
        <f>WeaponsExport[[#This Row],[Column1.Luck]]</f>
        <v>0</v>
      </c>
      <c r="L345" s="2">
        <f>WeaponsExport[[#This Row],[Column1.Price]]</f>
        <v>0</v>
      </c>
      <c r="M345" s="2">
        <f>WeaponsExport[[#This Row],[Column1.SellPrice]]</f>
        <v>0</v>
      </c>
    </row>
    <row r="346" spans="1:13" x14ac:dyDescent="0.25">
      <c r="A346">
        <f>LOG(WeaponsExport[[#This Row],[Column1.EquipID]],2)</f>
        <v>0</v>
      </c>
      <c r="B346" s="2">
        <f>WeaponsExport[[#This Row],[Column1.ModelID]]</f>
        <v>0</v>
      </c>
      <c r="C346" s="2">
        <f>MOD(Table5[[#This Row],[ModelID]],10)</f>
        <v>0</v>
      </c>
      <c r="D346" t="str">
        <f>WeaponNames__2[[#This Row],[Value]]</f>
        <v>Unused</v>
      </c>
      <c r="E346" s="2">
        <f>WeaponsExport[[#This Row],[Column1.Attack]]</f>
        <v>0</v>
      </c>
      <c r="F346" s="2">
        <f>WeaponsExport[[#This Row],[Column1.Accuracy]]</f>
        <v>0</v>
      </c>
      <c r="G346" s="2">
        <f>WeaponsExport[[#This Row],[Column1.Strength]]</f>
        <v>0</v>
      </c>
      <c r="H346" s="2">
        <f>WeaponsExport[[#This Row],[Column1.Magic]]</f>
        <v>0</v>
      </c>
      <c r="I346" s="2">
        <f>WeaponsExport[[#This Row],[Column1.Endurance]]</f>
        <v>0</v>
      </c>
      <c r="J346" s="2">
        <f>WeaponsExport[[#This Row],[Column1.Agility]]</f>
        <v>0</v>
      </c>
      <c r="K346" s="2">
        <f>WeaponsExport[[#This Row],[Column1.Luck]]</f>
        <v>0</v>
      </c>
      <c r="L346" s="2">
        <f>WeaponsExport[[#This Row],[Column1.Price]]</f>
        <v>0</v>
      </c>
      <c r="M346" s="2">
        <f>WeaponsExport[[#This Row],[Column1.SellPrice]]</f>
        <v>0</v>
      </c>
    </row>
    <row r="347" spans="1:13" x14ac:dyDescent="0.25">
      <c r="A347">
        <f>LOG(WeaponsExport[[#This Row],[Column1.EquipID]],2)</f>
        <v>0</v>
      </c>
      <c r="B347" s="2">
        <f>WeaponsExport[[#This Row],[Column1.ModelID]]</f>
        <v>0</v>
      </c>
      <c r="C347" s="2">
        <f>MOD(Table5[[#This Row],[ModelID]],10)</f>
        <v>0</v>
      </c>
      <c r="D347" t="str">
        <f>WeaponNames__2[[#This Row],[Value]]</f>
        <v>Unused</v>
      </c>
      <c r="E347" s="2">
        <f>WeaponsExport[[#This Row],[Column1.Attack]]</f>
        <v>0</v>
      </c>
      <c r="F347" s="2">
        <f>WeaponsExport[[#This Row],[Column1.Accuracy]]</f>
        <v>0</v>
      </c>
      <c r="G347" s="2">
        <f>WeaponsExport[[#This Row],[Column1.Strength]]</f>
        <v>0</v>
      </c>
      <c r="H347" s="2">
        <f>WeaponsExport[[#This Row],[Column1.Magic]]</f>
        <v>0</v>
      </c>
      <c r="I347" s="2">
        <f>WeaponsExport[[#This Row],[Column1.Endurance]]</f>
        <v>0</v>
      </c>
      <c r="J347" s="2">
        <f>WeaponsExport[[#This Row],[Column1.Agility]]</f>
        <v>0</v>
      </c>
      <c r="K347" s="2">
        <f>WeaponsExport[[#This Row],[Column1.Luck]]</f>
        <v>0</v>
      </c>
      <c r="L347" s="2">
        <f>WeaponsExport[[#This Row],[Column1.Price]]</f>
        <v>0</v>
      </c>
      <c r="M347" s="2">
        <f>WeaponsExport[[#This Row],[Column1.SellPrice]]</f>
        <v>0</v>
      </c>
    </row>
    <row r="348" spans="1:13" x14ac:dyDescent="0.25">
      <c r="A348">
        <f>LOG(WeaponsExport[[#This Row],[Column1.EquipID]],2)</f>
        <v>0</v>
      </c>
      <c r="B348" s="2">
        <f>WeaponsExport[[#This Row],[Column1.ModelID]]</f>
        <v>0</v>
      </c>
      <c r="C348" s="2">
        <f>MOD(Table5[[#This Row],[ModelID]],10)</f>
        <v>0</v>
      </c>
      <c r="D348" t="str">
        <f>WeaponNames__2[[#This Row],[Value]]</f>
        <v>Unused</v>
      </c>
      <c r="E348" s="2">
        <f>WeaponsExport[[#This Row],[Column1.Attack]]</f>
        <v>0</v>
      </c>
      <c r="F348" s="2">
        <f>WeaponsExport[[#This Row],[Column1.Accuracy]]</f>
        <v>0</v>
      </c>
      <c r="G348" s="2">
        <f>WeaponsExport[[#This Row],[Column1.Strength]]</f>
        <v>0</v>
      </c>
      <c r="H348" s="2">
        <f>WeaponsExport[[#This Row],[Column1.Magic]]</f>
        <v>0</v>
      </c>
      <c r="I348" s="2">
        <f>WeaponsExport[[#This Row],[Column1.Endurance]]</f>
        <v>0</v>
      </c>
      <c r="J348" s="2">
        <f>WeaponsExport[[#This Row],[Column1.Agility]]</f>
        <v>0</v>
      </c>
      <c r="K348" s="2">
        <f>WeaponsExport[[#This Row],[Column1.Luck]]</f>
        <v>0</v>
      </c>
      <c r="L348" s="2">
        <f>WeaponsExport[[#This Row],[Column1.Price]]</f>
        <v>0</v>
      </c>
      <c r="M348" s="2">
        <f>WeaponsExport[[#This Row],[Column1.SellPrice]]</f>
        <v>0</v>
      </c>
    </row>
    <row r="349" spans="1:13" x14ac:dyDescent="0.25">
      <c r="A349">
        <f>LOG(WeaponsExport[[#This Row],[Column1.EquipID]],2)</f>
        <v>0</v>
      </c>
      <c r="B349" s="2">
        <f>WeaponsExport[[#This Row],[Column1.ModelID]]</f>
        <v>0</v>
      </c>
      <c r="C349" s="2">
        <f>MOD(Table5[[#This Row],[ModelID]],10)</f>
        <v>0</v>
      </c>
      <c r="D349" t="str">
        <f>WeaponNames__2[[#This Row],[Value]]</f>
        <v>Unused</v>
      </c>
      <c r="E349" s="2">
        <f>WeaponsExport[[#This Row],[Column1.Attack]]</f>
        <v>0</v>
      </c>
      <c r="F349" s="2">
        <f>WeaponsExport[[#This Row],[Column1.Accuracy]]</f>
        <v>0</v>
      </c>
      <c r="G349" s="2">
        <f>WeaponsExport[[#This Row],[Column1.Strength]]</f>
        <v>0</v>
      </c>
      <c r="H349" s="2">
        <f>WeaponsExport[[#This Row],[Column1.Magic]]</f>
        <v>0</v>
      </c>
      <c r="I349" s="2">
        <f>WeaponsExport[[#This Row],[Column1.Endurance]]</f>
        <v>0</v>
      </c>
      <c r="J349" s="2">
        <f>WeaponsExport[[#This Row],[Column1.Agility]]</f>
        <v>0</v>
      </c>
      <c r="K349" s="2">
        <f>WeaponsExport[[#This Row],[Column1.Luck]]</f>
        <v>0</v>
      </c>
      <c r="L349" s="2">
        <f>WeaponsExport[[#This Row],[Column1.Price]]</f>
        <v>0</v>
      </c>
      <c r="M349" s="2">
        <f>WeaponsExport[[#This Row],[Column1.SellPrice]]</f>
        <v>0</v>
      </c>
    </row>
    <row r="350" spans="1:13" x14ac:dyDescent="0.25">
      <c r="A350">
        <f>LOG(WeaponsExport[[#This Row],[Column1.EquipID]],2)</f>
        <v>0</v>
      </c>
      <c r="B350" s="2">
        <f>WeaponsExport[[#This Row],[Column1.ModelID]]</f>
        <v>0</v>
      </c>
      <c r="C350" s="2">
        <f>MOD(Table5[[#This Row],[ModelID]],10)</f>
        <v>0</v>
      </c>
      <c r="D350" t="str">
        <f>WeaponNames__2[[#This Row],[Value]]</f>
        <v>Unused</v>
      </c>
      <c r="E350" s="2">
        <f>WeaponsExport[[#This Row],[Column1.Attack]]</f>
        <v>0</v>
      </c>
      <c r="F350" s="2">
        <f>WeaponsExport[[#This Row],[Column1.Accuracy]]</f>
        <v>0</v>
      </c>
      <c r="G350" s="2">
        <f>WeaponsExport[[#This Row],[Column1.Strength]]</f>
        <v>0</v>
      </c>
      <c r="H350" s="2">
        <f>WeaponsExport[[#This Row],[Column1.Magic]]</f>
        <v>0</v>
      </c>
      <c r="I350" s="2">
        <f>WeaponsExport[[#This Row],[Column1.Endurance]]</f>
        <v>0</v>
      </c>
      <c r="J350" s="2">
        <f>WeaponsExport[[#This Row],[Column1.Agility]]</f>
        <v>0</v>
      </c>
      <c r="K350" s="2">
        <f>WeaponsExport[[#This Row],[Column1.Luck]]</f>
        <v>0</v>
      </c>
      <c r="L350" s="2">
        <f>WeaponsExport[[#This Row],[Column1.Price]]</f>
        <v>0</v>
      </c>
      <c r="M350" s="2">
        <f>WeaponsExport[[#This Row],[Column1.SellPrice]]</f>
        <v>0</v>
      </c>
    </row>
    <row r="351" spans="1:13" x14ac:dyDescent="0.25">
      <c r="A351">
        <f>LOG(WeaponsExport[[#This Row],[Column1.EquipID]],2)</f>
        <v>0</v>
      </c>
      <c r="B351" s="2">
        <f>WeaponsExport[[#This Row],[Column1.ModelID]]</f>
        <v>0</v>
      </c>
      <c r="C351" s="2">
        <f>MOD(Table5[[#This Row],[ModelID]],10)</f>
        <v>0</v>
      </c>
      <c r="D351" t="str">
        <f>WeaponNames__2[[#This Row],[Value]]</f>
        <v>Unused</v>
      </c>
      <c r="E351" s="2">
        <f>WeaponsExport[[#This Row],[Column1.Attack]]</f>
        <v>0</v>
      </c>
      <c r="F351" s="2">
        <f>WeaponsExport[[#This Row],[Column1.Accuracy]]</f>
        <v>0</v>
      </c>
      <c r="G351" s="2">
        <f>WeaponsExport[[#This Row],[Column1.Strength]]</f>
        <v>0</v>
      </c>
      <c r="H351" s="2">
        <f>WeaponsExport[[#This Row],[Column1.Magic]]</f>
        <v>0</v>
      </c>
      <c r="I351" s="2">
        <f>WeaponsExport[[#This Row],[Column1.Endurance]]</f>
        <v>0</v>
      </c>
      <c r="J351" s="2">
        <f>WeaponsExport[[#This Row],[Column1.Agility]]</f>
        <v>0</v>
      </c>
      <c r="K351" s="2">
        <f>WeaponsExport[[#This Row],[Column1.Luck]]</f>
        <v>0</v>
      </c>
      <c r="L351" s="2">
        <f>WeaponsExport[[#This Row],[Column1.Price]]</f>
        <v>0</v>
      </c>
      <c r="M351" s="2">
        <f>WeaponsExport[[#This Row],[Column1.SellPrice]]</f>
        <v>0</v>
      </c>
    </row>
    <row r="352" spans="1:13" x14ac:dyDescent="0.25">
      <c r="A352">
        <f>LOG(WeaponsExport[[#This Row],[Column1.EquipID]],2)</f>
        <v>0</v>
      </c>
      <c r="B352" s="2">
        <f>WeaponsExport[[#This Row],[Column1.ModelID]]</f>
        <v>0</v>
      </c>
      <c r="C352" s="2">
        <f>MOD(Table5[[#This Row],[ModelID]],10)</f>
        <v>0</v>
      </c>
      <c r="D352" t="str">
        <f>WeaponNames__2[[#This Row],[Value]]</f>
        <v>Unused</v>
      </c>
      <c r="E352" s="2">
        <f>WeaponsExport[[#This Row],[Column1.Attack]]</f>
        <v>0</v>
      </c>
      <c r="F352" s="2">
        <f>WeaponsExport[[#This Row],[Column1.Accuracy]]</f>
        <v>0</v>
      </c>
      <c r="G352" s="2">
        <f>WeaponsExport[[#This Row],[Column1.Strength]]</f>
        <v>0</v>
      </c>
      <c r="H352" s="2">
        <f>WeaponsExport[[#This Row],[Column1.Magic]]</f>
        <v>0</v>
      </c>
      <c r="I352" s="2">
        <f>WeaponsExport[[#This Row],[Column1.Endurance]]</f>
        <v>0</v>
      </c>
      <c r="J352" s="2">
        <f>WeaponsExport[[#This Row],[Column1.Agility]]</f>
        <v>0</v>
      </c>
      <c r="K352" s="2">
        <f>WeaponsExport[[#This Row],[Column1.Luck]]</f>
        <v>0</v>
      </c>
      <c r="L352" s="2">
        <f>WeaponsExport[[#This Row],[Column1.Price]]</f>
        <v>0</v>
      </c>
      <c r="M352" s="2">
        <f>WeaponsExport[[#This Row],[Column1.SellPrice]]</f>
        <v>0</v>
      </c>
    </row>
    <row r="353" spans="1:13" x14ac:dyDescent="0.25">
      <c r="A353">
        <f>LOG(WeaponsExport[[#This Row],[Column1.EquipID]],2)</f>
        <v>0</v>
      </c>
      <c r="B353" s="2">
        <f>WeaponsExport[[#This Row],[Column1.ModelID]]</f>
        <v>0</v>
      </c>
      <c r="C353" s="2">
        <f>MOD(Table5[[#This Row],[ModelID]],10)</f>
        <v>0</v>
      </c>
      <c r="D353" t="str">
        <f>WeaponNames__2[[#This Row],[Value]]</f>
        <v>Unused</v>
      </c>
      <c r="E353" s="2">
        <f>WeaponsExport[[#This Row],[Column1.Attack]]</f>
        <v>0</v>
      </c>
      <c r="F353" s="2">
        <f>WeaponsExport[[#This Row],[Column1.Accuracy]]</f>
        <v>0</v>
      </c>
      <c r="G353" s="2">
        <f>WeaponsExport[[#This Row],[Column1.Strength]]</f>
        <v>0</v>
      </c>
      <c r="H353" s="2">
        <f>WeaponsExport[[#This Row],[Column1.Magic]]</f>
        <v>0</v>
      </c>
      <c r="I353" s="2">
        <f>WeaponsExport[[#This Row],[Column1.Endurance]]</f>
        <v>0</v>
      </c>
      <c r="J353" s="2">
        <f>WeaponsExport[[#This Row],[Column1.Agility]]</f>
        <v>0</v>
      </c>
      <c r="K353" s="2">
        <f>WeaponsExport[[#This Row],[Column1.Luck]]</f>
        <v>0</v>
      </c>
      <c r="L353" s="2">
        <f>WeaponsExport[[#This Row],[Column1.Price]]</f>
        <v>0</v>
      </c>
      <c r="M353" s="2">
        <f>WeaponsExport[[#This Row],[Column1.SellPrice]]</f>
        <v>0</v>
      </c>
    </row>
    <row r="354" spans="1:13" x14ac:dyDescent="0.25">
      <c r="A354">
        <f>LOG(WeaponsExport[[#This Row],[Column1.EquipID]],2)</f>
        <v>0</v>
      </c>
      <c r="B354" s="2">
        <f>WeaponsExport[[#This Row],[Column1.ModelID]]</f>
        <v>0</v>
      </c>
      <c r="C354" s="2">
        <f>MOD(Table5[[#This Row],[ModelID]],10)</f>
        <v>0</v>
      </c>
      <c r="D354" t="str">
        <f>WeaponNames__2[[#This Row],[Value]]</f>
        <v>Unused</v>
      </c>
      <c r="E354" s="2">
        <f>WeaponsExport[[#This Row],[Column1.Attack]]</f>
        <v>0</v>
      </c>
      <c r="F354" s="2">
        <f>WeaponsExport[[#This Row],[Column1.Accuracy]]</f>
        <v>0</v>
      </c>
      <c r="G354" s="2">
        <f>WeaponsExport[[#This Row],[Column1.Strength]]</f>
        <v>0</v>
      </c>
      <c r="H354" s="2">
        <f>WeaponsExport[[#This Row],[Column1.Magic]]</f>
        <v>0</v>
      </c>
      <c r="I354" s="2">
        <f>WeaponsExport[[#This Row],[Column1.Endurance]]</f>
        <v>0</v>
      </c>
      <c r="J354" s="2">
        <f>WeaponsExport[[#This Row],[Column1.Agility]]</f>
        <v>0</v>
      </c>
      <c r="K354" s="2">
        <f>WeaponsExport[[#This Row],[Column1.Luck]]</f>
        <v>0</v>
      </c>
      <c r="L354" s="2">
        <f>WeaponsExport[[#This Row],[Column1.Price]]</f>
        <v>0</v>
      </c>
      <c r="M354" s="2">
        <f>WeaponsExport[[#This Row],[Column1.SellPrice]]</f>
        <v>0</v>
      </c>
    </row>
    <row r="355" spans="1:13" x14ac:dyDescent="0.25">
      <c r="A355">
        <f>LOG(WeaponsExport[[#This Row],[Column1.EquipID]],2)</f>
        <v>0</v>
      </c>
      <c r="B355" s="2">
        <f>WeaponsExport[[#This Row],[Column1.ModelID]]</f>
        <v>0</v>
      </c>
      <c r="C355" s="2">
        <f>MOD(Table5[[#This Row],[ModelID]],10)</f>
        <v>0</v>
      </c>
      <c r="D355" t="str">
        <f>WeaponNames__2[[#This Row],[Value]]</f>
        <v>Unused</v>
      </c>
      <c r="E355" s="2">
        <f>WeaponsExport[[#This Row],[Column1.Attack]]</f>
        <v>0</v>
      </c>
      <c r="F355" s="2">
        <f>WeaponsExport[[#This Row],[Column1.Accuracy]]</f>
        <v>0</v>
      </c>
      <c r="G355" s="2">
        <f>WeaponsExport[[#This Row],[Column1.Strength]]</f>
        <v>0</v>
      </c>
      <c r="H355" s="2">
        <f>WeaponsExport[[#This Row],[Column1.Magic]]</f>
        <v>0</v>
      </c>
      <c r="I355" s="2">
        <f>WeaponsExport[[#This Row],[Column1.Endurance]]</f>
        <v>0</v>
      </c>
      <c r="J355" s="2">
        <f>WeaponsExport[[#This Row],[Column1.Agility]]</f>
        <v>0</v>
      </c>
      <c r="K355" s="2">
        <f>WeaponsExport[[#This Row],[Column1.Luck]]</f>
        <v>0</v>
      </c>
      <c r="L355" s="2">
        <f>WeaponsExport[[#This Row],[Column1.Price]]</f>
        <v>0</v>
      </c>
      <c r="M355" s="2">
        <f>WeaponsExport[[#This Row],[Column1.SellPrice]]</f>
        <v>0</v>
      </c>
    </row>
    <row r="356" spans="1:13" x14ac:dyDescent="0.25">
      <c r="A356">
        <f>LOG(WeaponsExport[[#This Row],[Column1.EquipID]],2)</f>
        <v>0</v>
      </c>
      <c r="B356" s="2">
        <f>WeaponsExport[[#This Row],[Column1.ModelID]]</f>
        <v>0</v>
      </c>
      <c r="C356" s="2">
        <f>MOD(Table5[[#This Row],[ModelID]],10)</f>
        <v>0</v>
      </c>
      <c r="D356" t="str">
        <f>WeaponNames__2[[#This Row],[Value]]</f>
        <v>Unused</v>
      </c>
      <c r="E356" s="2">
        <f>WeaponsExport[[#This Row],[Column1.Attack]]</f>
        <v>0</v>
      </c>
      <c r="F356" s="2">
        <f>WeaponsExport[[#This Row],[Column1.Accuracy]]</f>
        <v>0</v>
      </c>
      <c r="G356" s="2">
        <f>WeaponsExport[[#This Row],[Column1.Strength]]</f>
        <v>0</v>
      </c>
      <c r="H356" s="2">
        <f>WeaponsExport[[#This Row],[Column1.Magic]]</f>
        <v>0</v>
      </c>
      <c r="I356" s="2">
        <f>WeaponsExport[[#This Row],[Column1.Endurance]]</f>
        <v>0</v>
      </c>
      <c r="J356" s="2">
        <f>WeaponsExport[[#This Row],[Column1.Agility]]</f>
        <v>0</v>
      </c>
      <c r="K356" s="2">
        <f>WeaponsExport[[#This Row],[Column1.Luck]]</f>
        <v>0</v>
      </c>
      <c r="L356" s="2">
        <f>WeaponsExport[[#This Row],[Column1.Price]]</f>
        <v>0</v>
      </c>
      <c r="M356" s="2">
        <f>WeaponsExport[[#This Row],[Column1.SellPrice]]</f>
        <v>0</v>
      </c>
    </row>
    <row r="357" spans="1:13" x14ac:dyDescent="0.25">
      <c r="A357">
        <f>LOG(WeaponsExport[[#This Row],[Column1.EquipID]],2)</f>
        <v>0</v>
      </c>
      <c r="B357" s="2">
        <f>WeaponsExport[[#This Row],[Column1.ModelID]]</f>
        <v>0</v>
      </c>
      <c r="C357" s="2">
        <f>MOD(Table5[[#This Row],[ModelID]],10)</f>
        <v>0</v>
      </c>
      <c r="D357" t="str">
        <f>WeaponNames__2[[#This Row],[Value]]</f>
        <v>Unused</v>
      </c>
      <c r="E357" s="2">
        <f>WeaponsExport[[#This Row],[Column1.Attack]]</f>
        <v>0</v>
      </c>
      <c r="F357" s="2">
        <f>WeaponsExport[[#This Row],[Column1.Accuracy]]</f>
        <v>0</v>
      </c>
      <c r="G357" s="2">
        <f>WeaponsExport[[#This Row],[Column1.Strength]]</f>
        <v>0</v>
      </c>
      <c r="H357" s="2">
        <f>WeaponsExport[[#This Row],[Column1.Magic]]</f>
        <v>0</v>
      </c>
      <c r="I357" s="2">
        <f>WeaponsExport[[#This Row],[Column1.Endurance]]</f>
        <v>0</v>
      </c>
      <c r="J357" s="2">
        <f>WeaponsExport[[#This Row],[Column1.Agility]]</f>
        <v>0</v>
      </c>
      <c r="K357" s="2">
        <f>WeaponsExport[[#This Row],[Column1.Luck]]</f>
        <v>0</v>
      </c>
      <c r="L357" s="2">
        <f>WeaponsExport[[#This Row],[Column1.Price]]</f>
        <v>0</v>
      </c>
      <c r="M357" s="2">
        <f>WeaponsExport[[#This Row],[Column1.SellPrice]]</f>
        <v>0</v>
      </c>
    </row>
    <row r="358" spans="1:13" x14ac:dyDescent="0.25">
      <c r="A358">
        <f>LOG(WeaponsExport[[#This Row],[Column1.EquipID]],2)</f>
        <v>0</v>
      </c>
      <c r="B358" s="2">
        <f>WeaponsExport[[#This Row],[Column1.ModelID]]</f>
        <v>0</v>
      </c>
      <c r="C358" s="2">
        <f>MOD(Table5[[#This Row],[ModelID]],10)</f>
        <v>0</v>
      </c>
      <c r="D358" t="str">
        <f>WeaponNames__2[[#This Row],[Value]]</f>
        <v>Unused</v>
      </c>
      <c r="E358" s="2">
        <f>WeaponsExport[[#This Row],[Column1.Attack]]</f>
        <v>0</v>
      </c>
      <c r="F358" s="2">
        <f>WeaponsExport[[#This Row],[Column1.Accuracy]]</f>
        <v>0</v>
      </c>
      <c r="G358" s="2">
        <f>WeaponsExport[[#This Row],[Column1.Strength]]</f>
        <v>0</v>
      </c>
      <c r="H358" s="2">
        <f>WeaponsExport[[#This Row],[Column1.Magic]]</f>
        <v>0</v>
      </c>
      <c r="I358" s="2">
        <f>WeaponsExport[[#This Row],[Column1.Endurance]]</f>
        <v>0</v>
      </c>
      <c r="J358" s="2">
        <f>WeaponsExport[[#This Row],[Column1.Agility]]</f>
        <v>0</v>
      </c>
      <c r="K358" s="2">
        <f>WeaponsExport[[#This Row],[Column1.Luck]]</f>
        <v>0</v>
      </c>
      <c r="L358" s="2">
        <f>WeaponsExport[[#This Row],[Column1.Price]]</f>
        <v>0</v>
      </c>
      <c r="M358" s="2">
        <f>WeaponsExport[[#This Row],[Column1.SellPrice]]</f>
        <v>0</v>
      </c>
    </row>
    <row r="359" spans="1:13" x14ac:dyDescent="0.25">
      <c r="A359">
        <f>LOG(WeaponsExport[[#This Row],[Column1.EquipID]],2)</f>
        <v>0</v>
      </c>
      <c r="B359" s="2">
        <f>WeaponsExport[[#This Row],[Column1.ModelID]]</f>
        <v>0</v>
      </c>
      <c r="C359" s="2">
        <f>MOD(Table5[[#This Row],[ModelID]],10)</f>
        <v>0</v>
      </c>
      <c r="D359" t="str">
        <f>WeaponNames__2[[#This Row],[Value]]</f>
        <v>Unused</v>
      </c>
      <c r="E359" s="2">
        <f>WeaponsExport[[#This Row],[Column1.Attack]]</f>
        <v>0</v>
      </c>
      <c r="F359" s="2">
        <f>WeaponsExport[[#This Row],[Column1.Accuracy]]</f>
        <v>0</v>
      </c>
      <c r="G359" s="2">
        <f>WeaponsExport[[#This Row],[Column1.Strength]]</f>
        <v>0</v>
      </c>
      <c r="H359" s="2">
        <f>WeaponsExport[[#This Row],[Column1.Magic]]</f>
        <v>0</v>
      </c>
      <c r="I359" s="2">
        <f>WeaponsExport[[#This Row],[Column1.Endurance]]</f>
        <v>0</v>
      </c>
      <c r="J359" s="2">
        <f>WeaponsExport[[#This Row],[Column1.Agility]]</f>
        <v>0</v>
      </c>
      <c r="K359" s="2">
        <f>WeaponsExport[[#This Row],[Column1.Luck]]</f>
        <v>0</v>
      </c>
      <c r="L359" s="2">
        <f>WeaponsExport[[#This Row],[Column1.Price]]</f>
        <v>0</v>
      </c>
      <c r="M359" s="2">
        <f>WeaponsExport[[#This Row],[Column1.SellPrice]]</f>
        <v>0</v>
      </c>
    </row>
    <row r="360" spans="1:13" x14ac:dyDescent="0.25">
      <c r="A360">
        <f>LOG(WeaponsExport[[#This Row],[Column1.EquipID]],2)</f>
        <v>0</v>
      </c>
      <c r="B360" s="2">
        <f>WeaponsExport[[#This Row],[Column1.ModelID]]</f>
        <v>0</v>
      </c>
      <c r="C360" s="2">
        <f>MOD(Table5[[#This Row],[ModelID]],10)</f>
        <v>0</v>
      </c>
      <c r="D360" t="str">
        <f>WeaponNames__2[[#This Row],[Value]]</f>
        <v>Unused</v>
      </c>
      <c r="E360" s="2">
        <f>WeaponsExport[[#This Row],[Column1.Attack]]</f>
        <v>0</v>
      </c>
      <c r="F360" s="2">
        <f>WeaponsExport[[#This Row],[Column1.Accuracy]]</f>
        <v>0</v>
      </c>
      <c r="G360" s="2">
        <f>WeaponsExport[[#This Row],[Column1.Strength]]</f>
        <v>0</v>
      </c>
      <c r="H360" s="2">
        <f>WeaponsExport[[#This Row],[Column1.Magic]]</f>
        <v>0</v>
      </c>
      <c r="I360" s="2">
        <f>WeaponsExport[[#This Row],[Column1.Endurance]]</f>
        <v>0</v>
      </c>
      <c r="J360" s="2">
        <f>WeaponsExport[[#This Row],[Column1.Agility]]</f>
        <v>0</v>
      </c>
      <c r="K360" s="2">
        <f>WeaponsExport[[#This Row],[Column1.Luck]]</f>
        <v>0</v>
      </c>
      <c r="L360" s="2">
        <f>WeaponsExport[[#This Row],[Column1.Price]]</f>
        <v>0</v>
      </c>
      <c r="M360" s="2">
        <f>WeaponsExport[[#This Row],[Column1.SellPrice]]</f>
        <v>0</v>
      </c>
    </row>
    <row r="361" spans="1:13" x14ac:dyDescent="0.25">
      <c r="A361">
        <f>LOG(WeaponsExport[[#This Row],[Column1.EquipID]],2)</f>
        <v>0</v>
      </c>
      <c r="B361" s="2">
        <f>WeaponsExport[[#This Row],[Column1.ModelID]]</f>
        <v>0</v>
      </c>
      <c r="C361" s="2">
        <f>MOD(Table5[[#This Row],[ModelID]],10)</f>
        <v>0</v>
      </c>
      <c r="D361" t="str">
        <f>WeaponNames__2[[#This Row],[Value]]</f>
        <v>Unused</v>
      </c>
      <c r="E361" s="2">
        <f>WeaponsExport[[#This Row],[Column1.Attack]]</f>
        <v>0</v>
      </c>
      <c r="F361" s="2">
        <f>WeaponsExport[[#This Row],[Column1.Accuracy]]</f>
        <v>0</v>
      </c>
      <c r="G361" s="2">
        <f>WeaponsExport[[#This Row],[Column1.Strength]]</f>
        <v>0</v>
      </c>
      <c r="H361" s="2">
        <f>WeaponsExport[[#This Row],[Column1.Magic]]</f>
        <v>0</v>
      </c>
      <c r="I361" s="2">
        <f>WeaponsExport[[#This Row],[Column1.Endurance]]</f>
        <v>0</v>
      </c>
      <c r="J361" s="2">
        <f>WeaponsExport[[#This Row],[Column1.Agility]]</f>
        <v>0</v>
      </c>
      <c r="K361" s="2">
        <f>WeaponsExport[[#This Row],[Column1.Luck]]</f>
        <v>0</v>
      </c>
      <c r="L361" s="2">
        <f>WeaponsExport[[#This Row],[Column1.Price]]</f>
        <v>0</v>
      </c>
      <c r="M361" s="2">
        <f>WeaponsExport[[#This Row],[Column1.SellPrice]]</f>
        <v>0</v>
      </c>
    </row>
    <row r="362" spans="1:13" x14ac:dyDescent="0.25">
      <c r="A362">
        <f>LOG(WeaponsExport[[#This Row],[Column1.EquipID]],2)</f>
        <v>0</v>
      </c>
      <c r="B362" s="2">
        <f>WeaponsExport[[#This Row],[Column1.ModelID]]</f>
        <v>0</v>
      </c>
      <c r="C362" s="2">
        <f>MOD(Table5[[#This Row],[ModelID]],10)</f>
        <v>0</v>
      </c>
      <c r="D362" t="str">
        <f>WeaponNames__2[[#This Row],[Value]]</f>
        <v>Unused</v>
      </c>
      <c r="E362" s="2">
        <f>WeaponsExport[[#This Row],[Column1.Attack]]</f>
        <v>0</v>
      </c>
      <c r="F362" s="2">
        <f>WeaponsExport[[#This Row],[Column1.Accuracy]]</f>
        <v>0</v>
      </c>
      <c r="G362" s="2">
        <f>WeaponsExport[[#This Row],[Column1.Strength]]</f>
        <v>0</v>
      </c>
      <c r="H362" s="2">
        <f>WeaponsExport[[#This Row],[Column1.Magic]]</f>
        <v>0</v>
      </c>
      <c r="I362" s="2">
        <f>WeaponsExport[[#This Row],[Column1.Endurance]]</f>
        <v>0</v>
      </c>
      <c r="J362" s="2">
        <f>WeaponsExport[[#This Row],[Column1.Agility]]</f>
        <v>0</v>
      </c>
      <c r="K362" s="2">
        <f>WeaponsExport[[#This Row],[Column1.Luck]]</f>
        <v>0</v>
      </c>
      <c r="L362" s="2">
        <f>WeaponsExport[[#This Row],[Column1.Price]]</f>
        <v>0</v>
      </c>
      <c r="M362" s="2">
        <f>WeaponsExport[[#This Row],[Column1.SellPrice]]</f>
        <v>0</v>
      </c>
    </row>
    <row r="363" spans="1:13" x14ac:dyDescent="0.25">
      <c r="A363">
        <f>LOG(WeaponsExport[[#This Row],[Column1.EquipID]],2)</f>
        <v>0</v>
      </c>
      <c r="B363" s="2">
        <f>WeaponsExport[[#This Row],[Column1.ModelID]]</f>
        <v>0</v>
      </c>
      <c r="C363" s="2">
        <f>MOD(Table5[[#This Row],[ModelID]],10)</f>
        <v>0</v>
      </c>
      <c r="D363" t="str">
        <f>WeaponNames__2[[#This Row],[Value]]</f>
        <v>Unused</v>
      </c>
      <c r="E363" s="2">
        <f>WeaponsExport[[#This Row],[Column1.Attack]]</f>
        <v>0</v>
      </c>
      <c r="F363" s="2">
        <f>WeaponsExport[[#This Row],[Column1.Accuracy]]</f>
        <v>0</v>
      </c>
      <c r="G363" s="2">
        <f>WeaponsExport[[#This Row],[Column1.Strength]]</f>
        <v>0</v>
      </c>
      <c r="H363" s="2">
        <f>WeaponsExport[[#This Row],[Column1.Magic]]</f>
        <v>0</v>
      </c>
      <c r="I363" s="2">
        <f>WeaponsExport[[#This Row],[Column1.Endurance]]</f>
        <v>0</v>
      </c>
      <c r="J363" s="2">
        <f>WeaponsExport[[#This Row],[Column1.Agility]]</f>
        <v>0</v>
      </c>
      <c r="K363" s="2">
        <f>WeaponsExport[[#This Row],[Column1.Luck]]</f>
        <v>0</v>
      </c>
      <c r="L363" s="2">
        <f>WeaponsExport[[#This Row],[Column1.Price]]</f>
        <v>0</v>
      </c>
      <c r="M363" s="2">
        <f>WeaponsExport[[#This Row],[Column1.SellPrice]]</f>
        <v>0</v>
      </c>
    </row>
    <row r="364" spans="1:13" x14ac:dyDescent="0.25">
      <c r="A364">
        <f>LOG(WeaponsExport[[#This Row],[Column1.EquipID]],2)</f>
        <v>0</v>
      </c>
      <c r="B364" s="2">
        <f>WeaponsExport[[#This Row],[Column1.ModelID]]</f>
        <v>0</v>
      </c>
      <c r="C364" s="2">
        <f>MOD(Table5[[#This Row],[ModelID]],10)</f>
        <v>0</v>
      </c>
      <c r="D364" t="str">
        <f>WeaponNames__2[[#This Row],[Value]]</f>
        <v>Unused</v>
      </c>
      <c r="E364" s="2">
        <f>WeaponsExport[[#This Row],[Column1.Attack]]</f>
        <v>0</v>
      </c>
      <c r="F364" s="2">
        <f>WeaponsExport[[#This Row],[Column1.Accuracy]]</f>
        <v>0</v>
      </c>
      <c r="G364" s="2">
        <f>WeaponsExport[[#This Row],[Column1.Strength]]</f>
        <v>0</v>
      </c>
      <c r="H364" s="2">
        <f>WeaponsExport[[#This Row],[Column1.Magic]]</f>
        <v>0</v>
      </c>
      <c r="I364" s="2">
        <f>WeaponsExport[[#This Row],[Column1.Endurance]]</f>
        <v>0</v>
      </c>
      <c r="J364" s="2">
        <f>WeaponsExport[[#This Row],[Column1.Agility]]</f>
        <v>0</v>
      </c>
      <c r="K364" s="2">
        <f>WeaponsExport[[#This Row],[Column1.Luck]]</f>
        <v>0</v>
      </c>
      <c r="L364" s="2">
        <f>WeaponsExport[[#This Row],[Column1.Price]]</f>
        <v>0</v>
      </c>
      <c r="M364" s="2">
        <f>WeaponsExport[[#This Row],[Column1.SellPrice]]</f>
        <v>0</v>
      </c>
    </row>
    <row r="365" spans="1:13" x14ac:dyDescent="0.25">
      <c r="A365">
        <f>LOG(WeaponsExport[[#This Row],[Column1.EquipID]],2)</f>
        <v>0</v>
      </c>
      <c r="B365" s="2">
        <f>WeaponsExport[[#This Row],[Column1.ModelID]]</f>
        <v>0</v>
      </c>
      <c r="C365" s="2">
        <f>MOD(Table5[[#This Row],[ModelID]],10)</f>
        <v>0</v>
      </c>
      <c r="D365" t="str">
        <f>WeaponNames__2[[#This Row],[Value]]</f>
        <v>Unused</v>
      </c>
      <c r="E365" s="2">
        <f>WeaponsExport[[#This Row],[Column1.Attack]]</f>
        <v>0</v>
      </c>
      <c r="F365" s="2">
        <f>WeaponsExport[[#This Row],[Column1.Accuracy]]</f>
        <v>0</v>
      </c>
      <c r="G365" s="2">
        <f>WeaponsExport[[#This Row],[Column1.Strength]]</f>
        <v>0</v>
      </c>
      <c r="H365" s="2">
        <f>WeaponsExport[[#This Row],[Column1.Magic]]</f>
        <v>0</v>
      </c>
      <c r="I365" s="2">
        <f>WeaponsExport[[#This Row],[Column1.Endurance]]</f>
        <v>0</v>
      </c>
      <c r="J365" s="2">
        <f>WeaponsExport[[#This Row],[Column1.Agility]]</f>
        <v>0</v>
      </c>
      <c r="K365" s="2">
        <f>WeaponsExport[[#This Row],[Column1.Luck]]</f>
        <v>0</v>
      </c>
      <c r="L365" s="2">
        <f>WeaponsExport[[#This Row],[Column1.Price]]</f>
        <v>0</v>
      </c>
      <c r="M365" s="2">
        <f>WeaponsExport[[#This Row],[Column1.SellPrice]]</f>
        <v>0</v>
      </c>
    </row>
    <row r="366" spans="1:13" x14ac:dyDescent="0.25">
      <c r="A366">
        <f>LOG(WeaponsExport[[#This Row],[Column1.EquipID]],2)</f>
        <v>0</v>
      </c>
      <c r="B366" s="2">
        <f>WeaponsExport[[#This Row],[Column1.ModelID]]</f>
        <v>0</v>
      </c>
      <c r="C366" s="2">
        <f>MOD(Table5[[#This Row],[ModelID]],10)</f>
        <v>0</v>
      </c>
      <c r="D366" t="str">
        <f>WeaponNames__2[[#This Row],[Value]]</f>
        <v>Unused</v>
      </c>
      <c r="E366" s="2">
        <f>WeaponsExport[[#This Row],[Column1.Attack]]</f>
        <v>0</v>
      </c>
      <c r="F366" s="2">
        <f>WeaponsExport[[#This Row],[Column1.Accuracy]]</f>
        <v>0</v>
      </c>
      <c r="G366" s="2">
        <f>WeaponsExport[[#This Row],[Column1.Strength]]</f>
        <v>0</v>
      </c>
      <c r="H366" s="2">
        <f>WeaponsExport[[#This Row],[Column1.Magic]]</f>
        <v>0</v>
      </c>
      <c r="I366" s="2">
        <f>WeaponsExport[[#This Row],[Column1.Endurance]]</f>
        <v>0</v>
      </c>
      <c r="J366" s="2">
        <f>WeaponsExport[[#This Row],[Column1.Agility]]</f>
        <v>0</v>
      </c>
      <c r="K366" s="2">
        <f>WeaponsExport[[#This Row],[Column1.Luck]]</f>
        <v>0</v>
      </c>
      <c r="L366" s="2">
        <f>WeaponsExport[[#This Row],[Column1.Price]]</f>
        <v>0</v>
      </c>
      <c r="M366" s="2">
        <f>WeaponsExport[[#This Row],[Column1.SellPrice]]</f>
        <v>0</v>
      </c>
    </row>
    <row r="367" spans="1:13" x14ac:dyDescent="0.25">
      <c r="A367">
        <f>LOG(WeaponsExport[[#This Row],[Column1.EquipID]],2)</f>
        <v>0</v>
      </c>
      <c r="B367" s="2">
        <f>WeaponsExport[[#This Row],[Column1.ModelID]]</f>
        <v>0</v>
      </c>
      <c r="C367" s="2">
        <f>MOD(Table5[[#This Row],[ModelID]],10)</f>
        <v>0</v>
      </c>
      <c r="D367" t="str">
        <f>WeaponNames__2[[#This Row],[Value]]</f>
        <v>Unused</v>
      </c>
      <c r="E367" s="2">
        <f>WeaponsExport[[#This Row],[Column1.Attack]]</f>
        <v>0</v>
      </c>
      <c r="F367" s="2">
        <f>WeaponsExport[[#This Row],[Column1.Accuracy]]</f>
        <v>0</v>
      </c>
      <c r="G367" s="2">
        <f>WeaponsExport[[#This Row],[Column1.Strength]]</f>
        <v>0</v>
      </c>
      <c r="H367" s="2">
        <f>WeaponsExport[[#This Row],[Column1.Magic]]</f>
        <v>0</v>
      </c>
      <c r="I367" s="2">
        <f>WeaponsExport[[#This Row],[Column1.Endurance]]</f>
        <v>0</v>
      </c>
      <c r="J367" s="2">
        <f>WeaponsExport[[#This Row],[Column1.Agility]]</f>
        <v>0</v>
      </c>
      <c r="K367" s="2">
        <f>WeaponsExport[[#This Row],[Column1.Luck]]</f>
        <v>0</v>
      </c>
      <c r="L367" s="2">
        <f>WeaponsExport[[#This Row],[Column1.Price]]</f>
        <v>0</v>
      </c>
      <c r="M367" s="2">
        <f>WeaponsExport[[#This Row],[Column1.SellPrice]]</f>
        <v>0</v>
      </c>
    </row>
    <row r="368" spans="1:13" x14ac:dyDescent="0.25">
      <c r="A368">
        <f>LOG(WeaponsExport[[#This Row],[Column1.EquipID]],2)</f>
        <v>0</v>
      </c>
      <c r="B368" s="2">
        <f>WeaponsExport[[#This Row],[Column1.ModelID]]</f>
        <v>0</v>
      </c>
      <c r="C368" s="2">
        <f>MOD(Table5[[#This Row],[ModelID]],10)</f>
        <v>0</v>
      </c>
      <c r="D368" t="str">
        <f>WeaponNames__2[[#This Row],[Value]]</f>
        <v>Unused</v>
      </c>
      <c r="E368" s="2">
        <f>WeaponsExport[[#This Row],[Column1.Attack]]</f>
        <v>0</v>
      </c>
      <c r="F368" s="2">
        <f>WeaponsExport[[#This Row],[Column1.Accuracy]]</f>
        <v>0</v>
      </c>
      <c r="G368" s="2">
        <f>WeaponsExport[[#This Row],[Column1.Strength]]</f>
        <v>0</v>
      </c>
      <c r="H368" s="2">
        <f>WeaponsExport[[#This Row],[Column1.Magic]]</f>
        <v>0</v>
      </c>
      <c r="I368" s="2">
        <f>WeaponsExport[[#This Row],[Column1.Endurance]]</f>
        <v>0</v>
      </c>
      <c r="J368" s="2">
        <f>WeaponsExport[[#This Row],[Column1.Agility]]</f>
        <v>0</v>
      </c>
      <c r="K368" s="2">
        <f>WeaponsExport[[#This Row],[Column1.Luck]]</f>
        <v>0</v>
      </c>
      <c r="L368" s="2">
        <f>WeaponsExport[[#This Row],[Column1.Price]]</f>
        <v>0</v>
      </c>
      <c r="M368" s="2">
        <f>WeaponsExport[[#This Row],[Column1.SellPrice]]</f>
        <v>0</v>
      </c>
    </row>
    <row r="369" spans="1:13" x14ac:dyDescent="0.25">
      <c r="A369">
        <f>LOG(WeaponsExport[[#This Row],[Column1.EquipID]],2)</f>
        <v>0</v>
      </c>
      <c r="B369" s="2">
        <f>WeaponsExport[[#This Row],[Column1.ModelID]]</f>
        <v>0</v>
      </c>
      <c r="C369" s="2">
        <f>MOD(Table5[[#This Row],[ModelID]],10)</f>
        <v>0</v>
      </c>
      <c r="D369" t="str">
        <f>WeaponNames__2[[#This Row],[Value]]</f>
        <v>Unused</v>
      </c>
      <c r="E369" s="2">
        <f>WeaponsExport[[#This Row],[Column1.Attack]]</f>
        <v>0</v>
      </c>
      <c r="F369" s="2">
        <f>WeaponsExport[[#This Row],[Column1.Accuracy]]</f>
        <v>0</v>
      </c>
      <c r="G369" s="2">
        <f>WeaponsExport[[#This Row],[Column1.Strength]]</f>
        <v>0</v>
      </c>
      <c r="H369" s="2">
        <f>WeaponsExport[[#This Row],[Column1.Magic]]</f>
        <v>0</v>
      </c>
      <c r="I369" s="2">
        <f>WeaponsExport[[#This Row],[Column1.Endurance]]</f>
        <v>0</v>
      </c>
      <c r="J369" s="2">
        <f>WeaponsExport[[#This Row],[Column1.Agility]]</f>
        <v>0</v>
      </c>
      <c r="K369" s="2">
        <f>WeaponsExport[[#This Row],[Column1.Luck]]</f>
        <v>0</v>
      </c>
      <c r="L369" s="2">
        <f>WeaponsExport[[#This Row],[Column1.Price]]</f>
        <v>0</v>
      </c>
      <c r="M369" s="2">
        <f>WeaponsExport[[#This Row],[Column1.SellPrice]]</f>
        <v>0</v>
      </c>
    </row>
    <row r="370" spans="1:13" x14ac:dyDescent="0.25">
      <c r="A370">
        <f>LOG(WeaponsExport[[#This Row],[Column1.EquipID]],2)</f>
        <v>0</v>
      </c>
      <c r="B370" s="2">
        <f>WeaponsExport[[#This Row],[Column1.ModelID]]</f>
        <v>0</v>
      </c>
      <c r="C370" s="2">
        <f>MOD(Table5[[#This Row],[ModelID]],10)</f>
        <v>0</v>
      </c>
      <c r="D370" t="str">
        <f>WeaponNames__2[[#This Row],[Value]]</f>
        <v>Unused</v>
      </c>
      <c r="E370" s="2">
        <f>WeaponsExport[[#This Row],[Column1.Attack]]</f>
        <v>0</v>
      </c>
      <c r="F370" s="2">
        <f>WeaponsExport[[#This Row],[Column1.Accuracy]]</f>
        <v>0</v>
      </c>
      <c r="G370" s="2">
        <f>WeaponsExport[[#This Row],[Column1.Strength]]</f>
        <v>0</v>
      </c>
      <c r="H370" s="2">
        <f>WeaponsExport[[#This Row],[Column1.Magic]]</f>
        <v>0</v>
      </c>
      <c r="I370" s="2">
        <f>WeaponsExport[[#This Row],[Column1.Endurance]]</f>
        <v>0</v>
      </c>
      <c r="J370" s="2">
        <f>WeaponsExport[[#This Row],[Column1.Agility]]</f>
        <v>0</v>
      </c>
      <c r="K370" s="2">
        <f>WeaponsExport[[#This Row],[Column1.Luck]]</f>
        <v>0</v>
      </c>
      <c r="L370" s="2">
        <f>WeaponsExport[[#This Row],[Column1.Price]]</f>
        <v>0</v>
      </c>
      <c r="M370" s="2">
        <f>WeaponsExport[[#This Row],[Column1.SellPrice]]</f>
        <v>0</v>
      </c>
    </row>
    <row r="371" spans="1:13" x14ac:dyDescent="0.25">
      <c r="A371">
        <f>LOG(WeaponsExport[[#This Row],[Column1.EquipID]],2)</f>
        <v>0</v>
      </c>
      <c r="B371" s="2">
        <f>WeaponsExport[[#This Row],[Column1.ModelID]]</f>
        <v>0</v>
      </c>
      <c r="C371" s="2">
        <f>MOD(Table5[[#This Row],[ModelID]],10)</f>
        <v>0</v>
      </c>
      <c r="D371" t="str">
        <f>WeaponNames__2[[#This Row],[Value]]</f>
        <v>Unused</v>
      </c>
      <c r="E371" s="2">
        <f>WeaponsExport[[#This Row],[Column1.Attack]]</f>
        <v>0</v>
      </c>
      <c r="F371" s="2">
        <f>WeaponsExport[[#This Row],[Column1.Accuracy]]</f>
        <v>0</v>
      </c>
      <c r="G371" s="2">
        <f>WeaponsExport[[#This Row],[Column1.Strength]]</f>
        <v>0</v>
      </c>
      <c r="H371" s="2">
        <f>WeaponsExport[[#This Row],[Column1.Magic]]</f>
        <v>0</v>
      </c>
      <c r="I371" s="2">
        <f>WeaponsExport[[#This Row],[Column1.Endurance]]</f>
        <v>0</v>
      </c>
      <c r="J371" s="2">
        <f>WeaponsExport[[#This Row],[Column1.Agility]]</f>
        <v>0</v>
      </c>
      <c r="K371" s="2">
        <f>WeaponsExport[[#This Row],[Column1.Luck]]</f>
        <v>0</v>
      </c>
      <c r="L371" s="2">
        <f>WeaponsExport[[#This Row],[Column1.Price]]</f>
        <v>0</v>
      </c>
      <c r="M371" s="2">
        <f>WeaponsExport[[#This Row],[Column1.SellPrice]]</f>
        <v>0</v>
      </c>
    </row>
    <row r="372" spans="1:13" x14ac:dyDescent="0.25">
      <c r="A372">
        <f>LOG(WeaponsExport[[#This Row],[Column1.EquipID]],2)</f>
        <v>0</v>
      </c>
      <c r="B372" s="2">
        <f>WeaponsExport[[#This Row],[Column1.ModelID]]</f>
        <v>0</v>
      </c>
      <c r="C372" s="2">
        <f>MOD(Table5[[#This Row],[ModelID]],10)</f>
        <v>0</v>
      </c>
      <c r="D372" t="str">
        <f>WeaponNames__2[[#This Row],[Value]]</f>
        <v>Unused</v>
      </c>
      <c r="E372" s="2">
        <f>WeaponsExport[[#This Row],[Column1.Attack]]</f>
        <v>0</v>
      </c>
      <c r="F372" s="2">
        <f>WeaponsExport[[#This Row],[Column1.Accuracy]]</f>
        <v>0</v>
      </c>
      <c r="G372" s="2">
        <f>WeaponsExport[[#This Row],[Column1.Strength]]</f>
        <v>0</v>
      </c>
      <c r="H372" s="2">
        <f>WeaponsExport[[#This Row],[Column1.Magic]]</f>
        <v>0</v>
      </c>
      <c r="I372" s="2">
        <f>WeaponsExport[[#This Row],[Column1.Endurance]]</f>
        <v>0</v>
      </c>
      <c r="J372" s="2">
        <f>WeaponsExport[[#This Row],[Column1.Agility]]</f>
        <v>0</v>
      </c>
      <c r="K372" s="2">
        <f>WeaponsExport[[#This Row],[Column1.Luck]]</f>
        <v>0</v>
      </c>
      <c r="L372" s="2">
        <f>WeaponsExport[[#This Row],[Column1.Price]]</f>
        <v>0</v>
      </c>
      <c r="M372" s="2">
        <f>WeaponsExport[[#This Row],[Column1.SellPrice]]</f>
        <v>0</v>
      </c>
    </row>
    <row r="373" spans="1:13" x14ac:dyDescent="0.25">
      <c r="A373">
        <f>LOG(WeaponsExport[[#This Row],[Column1.EquipID]],2)</f>
        <v>0</v>
      </c>
      <c r="B373" s="2">
        <f>WeaponsExport[[#This Row],[Column1.ModelID]]</f>
        <v>0</v>
      </c>
      <c r="C373" s="2">
        <f>MOD(Table5[[#This Row],[ModelID]],10)</f>
        <v>0</v>
      </c>
      <c r="D373" t="str">
        <f>WeaponNames__2[[#This Row],[Value]]</f>
        <v>Unused</v>
      </c>
      <c r="E373" s="2">
        <f>WeaponsExport[[#This Row],[Column1.Attack]]</f>
        <v>0</v>
      </c>
      <c r="F373" s="2">
        <f>WeaponsExport[[#This Row],[Column1.Accuracy]]</f>
        <v>0</v>
      </c>
      <c r="G373" s="2">
        <f>WeaponsExport[[#This Row],[Column1.Strength]]</f>
        <v>0</v>
      </c>
      <c r="H373" s="2">
        <f>WeaponsExport[[#This Row],[Column1.Magic]]</f>
        <v>0</v>
      </c>
      <c r="I373" s="2">
        <f>WeaponsExport[[#This Row],[Column1.Endurance]]</f>
        <v>0</v>
      </c>
      <c r="J373" s="2">
        <f>WeaponsExport[[#This Row],[Column1.Agility]]</f>
        <v>0</v>
      </c>
      <c r="K373" s="2">
        <f>WeaponsExport[[#This Row],[Column1.Luck]]</f>
        <v>0</v>
      </c>
      <c r="L373" s="2">
        <f>WeaponsExport[[#This Row],[Column1.Price]]</f>
        <v>0</v>
      </c>
      <c r="M373" s="2">
        <f>WeaponsExport[[#This Row],[Column1.SellPrice]]</f>
        <v>0</v>
      </c>
    </row>
    <row r="374" spans="1:13" x14ac:dyDescent="0.25">
      <c r="A374">
        <f>LOG(WeaponsExport[[#This Row],[Column1.EquipID]],2)</f>
        <v>0</v>
      </c>
      <c r="B374" s="2">
        <f>WeaponsExport[[#This Row],[Column1.ModelID]]</f>
        <v>0</v>
      </c>
      <c r="C374" s="2">
        <f>MOD(Table5[[#This Row],[ModelID]],10)</f>
        <v>0</v>
      </c>
      <c r="D374" t="str">
        <f>WeaponNames__2[[#This Row],[Value]]</f>
        <v>Unused</v>
      </c>
      <c r="E374" s="2">
        <f>WeaponsExport[[#This Row],[Column1.Attack]]</f>
        <v>0</v>
      </c>
      <c r="F374" s="2">
        <f>WeaponsExport[[#This Row],[Column1.Accuracy]]</f>
        <v>0</v>
      </c>
      <c r="G374" s="2">
        <f>WeaponsExport[[#This Row],[Column1.Strength]]</f>
        <v>0</v>
      </c>
      <c r="H374" s="2">
        <f>WeaponsExport[[#This Row],[Column1.Magic]]</f>
        <v>0</v>
      </c>
      <c r="I374" s="2">
        <f>WeaponsExport[[#This Row],[Column1.Endurance]]</f>
        <v>0</v>
      </c>
      <c r="J374" s="2">
        <f>WeaponsExport[[#This Row],[Column1.Agility]]</f>
        <v>0</v>
      </c>
      <c r="K374" s="2">
        <f>WeaponsExport[[#This Row],[Column1.Luck]]</f>
        <v>0</v>
      </c>
      <c r="L374" s="2">
        <f>WeaponsExport[[#This Row],[Column1.Price]]</f>
        <v>0</v>
      </c>
      <c r="M374" s="2">
        <f>WeaponsExport[[#This Row],[Column1.SellPrice]]</f>
        <v>0</v>
      </c>
    </row>
    <row r="375" spans="1:13" x14ac:dyDescent="0.25">
      <c r="A375">
        <f>LOG(WeaponsExport[[#This Row],[Column1.EquipID]],2)</f>
        <v>0</v>
      </c>
      <c r="B375" s="2">
        <f>WeaponsExport[[#This Row],[Column1.ModelID]]</f>
        <v>0</v>
      </c>
      <c r="C375" s="2">
        <f>MOD(Table5[[#This Row],[ModelID]],10)</f>
        <v>0</v>
      </c>
      <c r="D375" t="str">
        <f>WeaponNames__2[[#This Row],[Value]]</f>
        <v>Unused</v>
      </c>
      <c r="E375" s="2">
        <f>WeaponsExport[[#This Row],[Column1.Attack]]</f>
        <v>0</v>
      </c>
      <c r="F375" s="2">
        <f>WeaponsExport[[#This Row],[Column1.Accuracy]]</f>
        <v>0</v>
      </c>
      <c r="G375" s="2">
        <f>WeaponsExport[[#This Row],[Column1.Strength]]</f>
        <v>0</v>
      </c>
      <c r="H375" s="2">
        <f>WeaponsExport[[#This Row],[Column1.Magic]]</f>
        <v>0</v>
      </c>
      <c r="I375" s="2">
        <f>WeaponsExport[[#This Row],[Column1.Endurance]]</f>
        <v>0</v>
      </c>
      <c r="J375" s="2">
        <f>WeaponsExport[[#This Row],[Column1.Agility]]</f>
        <v>0</v>
      </c>
      <c r="K375" s="2">
        <f>WeaponsExport[[#This Row],[Column1.Luck]]</f>
        <v>0</v>
      </c>
      <c r="L375" s="2">
        <f>WeaponsExport[[#This Row],[Column1.Price]]</f>
        <v>0</v>
      </c>
      <c r="M375" s="2">
        <f>WeaponsExport[[#This Row],[Column1.SellPrice]]</f>
        <v>0</v>
      </c>
    </row>
    <row r="376" spans="1:13" x14ac:dyDescent="0.25">
      <c r="A376">
        <f>LOG(WeaponsExport[[#This Row],[Column1.EquipID]],2)</f>
        <v>0</v>
      </c>
      <c r="B376" s="2">
        <f>WeaponsExport[[#This Row],[Column1.ModelID]]</f>
        <v>0</v>
      </c>
      <c r="C376" s="2">
        <f>MOD(Table5[[#This Row],[ModelID]],10)</f>
        <v>0</v>
      </c>
      <c r="D376" t="str">
        <f>WeaponNames__2[[#This Row],[Value]]</f>
        <v>Unused</v>
      </c>
      <c r="E376" s="2">
        <f>WeaponsExport[[#This Row],[Column1.Attack]]</f>
        <v>0</v>
      </c>
      <c r="F376" s="2">
        <f>WeaponsExport[[#This Row],[Column1.Accuracy]]</f>
        <v>0</v>
      </c>
      <c r="G376" s="2">
        <f>WeaponsExport[[#This Row],[Column1.Strength]]</f>
        <v>0</v>
      </c>
      <c r="H376" s="2">
        <f>WeaponsExport[[#This Row],[Column1.Magic]]</f>
        <v>0</v>
      </c>
      <c r="I376" s="2">
        <f>WeaponsExport[[#This Row],[Column1.Endurance]]</f>
        <v>0</v>
      </c>
      <c r="J376" s="2">
        <f>WeaponsExport[[#This Row],[Column1.Agility]]</f>
        <v>0</v>
      </c>
      <c r="K376" s="2">
        <f>WeaponsExport[[#This Row],[Column1.Luck]]</f>
        <v>0</v>
      </c>
      <c r="L376" s="2">
        <f>WeaponsExport[[#This Row],[Column1.Price]]</f>
        <v>0</v>
      </c>
      <c r="M376" s="2">
        <f>WeaponsExport[[#This Row],[Column1.SellPrice]]</f>
        <v>0</v>
      </c>
    </row>
    <row r="377" spans="1:13" x14ac:dyDescent="0.25">
      <c r="A377">
        <f>LOG(WeaponsExport[[#This Row],[Column1.EquipID]],2)</f>
        <v>0</v>
      </c>
      <c r="B377" s="2">
        <f>WeaponsExport[[#This Row],[Column1.ModelID]]</f>
        <v>0</v>
      </c>
      <c r="C377" s="2">
        <f>MOD(Table5[[#This Row],[ModelID]],10)</f>
        <v>0</v>
      </c>
      <c r="D377" t="str">
        <f>WeaponNames__2[[#This Row],[Value]]</f>
        <v>Unused</v>
      </c>
      <c r="E377" s="2">
        <f>WeaponsExport[[#This Row],[Column1.Attack]]</f>
        <v>0</v>
      </c>
      <c r="F377" s="2">
        <f>WeaponsExport[[#This Row],[Column1.Accuracy]]</f>
        <v>0</v>
      </c>
      <c r="G377" s="2">
        <f>WeaponsExport[[#This Row],[Column1.Strength]]</f>
        <v>0</v>
      </c>
      <c r="H377" s="2">
        <f>WeaponsExport[[#This Row],[Column1.Magic]]</f>
        <v>0</v>
      </c>
      <c r="I377" s="2">
        <f>WeaponsExport[[#This Row],[Column1.Endurance]]</f>
        <v>0</v>
      </c>
      <c r="J377" s="2">
        <f>WeaponsExport[[#This Row],[Column1.Agility]]</f>
        <v>0</v>
      </c>
      <c r="K377" s="2">
        <f>WeaponsExport[[#This Row],[Column1.Luck]]</f>
        <v>0</v>
      </c>
      <c r="L377" s="2">
        <f>WeaponsExport[[#This Row],[Column1.Price]]</f>
        <v>0</v>
      </c>
      <c r="M377" s="2">
        <f>WeaponsExport[[#This Row],[Column1.SellPrice]]</f>
        <v>0</v>
      </c>
    </row>
    <row r="378" spans="1:13" x14ac:dyDescent="0.25">
      <c r="A378">
        <f>LOG(WeaponsExport[[#This Row],[Column1.EquipID]],2)</f>
        <v>0</v>
      </c>
      <c r="B378" s="2">
        <f>WeaponsExport[[#This Row],[Column1.ModelID]]</f>
        <v>0</v>
      </c>
      <c r="C378" s="2">
        <f>MOD(Table5[[#This Row],[ModelID]],10)</f>
        <v>0</v>
      </c>
      <c r="D378" t="str">
        <f>WeaponNames__2[[#This Row],[Value]]</f>
        <v>Unused</v>
      </c>
      <c r="E378" s="2">
        <f>WeaponsExport[[#This Row],[Column1.Attack]]</f>
        <v>0</v>
      </c>
      <c r="F378" s="2">
        <f>WeaponsExport[[#This Row],[Column1.Accuracy]]</f>
        <v>0</v>
      </c>
      <c r="G378" s="2">
        <f>WeaponsExport[[#This Row],[Column1.Strength]]</f>
        <v>0</v>
      </c>
      <c r="H378" s="2">
        <f>WeaponsExport[[#This Row],[Column1.Magic]]</f>
        <v>0</v>
      </c>
      <c r="I378" s="2">
        <f>WeaponsExport[[#This Row],[Column1.Endurance]]</f>
        <v>0</v>
      </c>
      <c r="J378" s="2">
        <f>WeaponsExport[[#This Row],[Column1.Agility]]</f>
        <v>0</v>
      </c>
      <c r="K378" s="2">
        <f>WeaponsExport[[#This Row],[Column1.Luck]]</f>
        <v>0</v>
      </c>
      <c r="L378" s="2">
        <f>WeaponsExport[[#This Row],[Column1.Price]]</f>
        <v>0</v>
      </c>
      <c r="M378" s="2">
        <f>WeaponsExport[[#This Row],[Column1.SellPrice]]</f>
        <v>0</v>
      </c>
    </row>
    <row r="379" spans="1:13" x14ac:dyDescent="0.25">
      <c r="A379">
        <f>LOG(WeaponsExport[[#This Row],[Column1.EquipID]],2)</f>
        <v>0</v>
      </c>
      <c r="B379" s="2">
        <f>WeaponsExport[[#This Row],[Column1.ModelID]]</f>
        <v>0</v>
      </c>
      <c r="C379" s="2">
        <f>MOD(Table5[[#This Row],[ModelID]],10)</f>
        <v>0</v>
      </c>
      <c r="D379" t="str">
        <f>WeaponNames__2[[#This Row],[Value]]</f>
        <v>Unused</v>
      </c>
      <c r="E379" s="2">
        <f>WeaponsExport[[#This Row],[Column1.Attack]]</f>
        <v>0</v>
      </c>
      <c r="F379" s="2">
        <f>WeaponsExport[[#This Row],[Column1.Accuracy]]</f>
        <v>0</v>
      </c>
      <c r="G379" s="2">
        <f>WeaponsExport[[#This Row],[Column1.Strength]]</f>
        <v>0</v>
      </c>
      <c r="H379" s="2">
        <f>WeaponsExport[[#This Row],[Column1.Magic]]</f>
        <v>0</v>
      </c>
      <c r="I379" s="2">
        <f>WeaponsExport[[#This Row],[Column1.Endurance]]</f>
        <v>0</v>
      </c>
      <c r="J379" s="2">
        <f>WeaponsExport[[#This Row],[Column1.Agility]]</f>
        <v>0</v>
      </c>
      <c r="K379" s="2">
        <f>WeaponsExport[[#This Row],[Column1.Luck]]</f>
        <v>0</v>
      </c>
      <c r="L379" s="2">
        <f>WeaponsExport[[#This Row],[Column1.Price]]</f>
        <v>0</v>
      </c>
      <c r="M379" s="2">
        <f>WeaponsExport[[#This Row],[Column1.SellPrice]]</f>
        <v>0</v>
      </c>
    </row>
    <row r="380" spans="1:13" x14ac:dyDescent="0.25">
      <c r="A380">
        <f>LOG(WeaponsExport[[#This Row],[Column1.EquipID]],2)</f>
        <v>0</v>
      </c>
      <c r="B380" s="2">
        <f>WeaponsExport[[#This Row],[Column1.ModelID]]</f>
        <v>0</v>
      </c>
      <c r="C380" s="2">
        <f>MOD(Table5[[#This Row],[ModelID]],10)</f>
        <v>0</v>
      </c>
      <c r="D380" t="str">
        <f>WeaponNames__2[[#This Row],[Value]]</f>
        <v>Unused</v>
      </c>
      <c r="E380" s="2">
        <f>WeaponsExport[[#This Row],[Column1.Attack]]</f>
        <v>0</v>
      </c>
      <c r="F380" s="2">
        <f>WeaponsExport[[#This Row],[Column1.Accuracy]]</f>
        <v>0</v>
      </c>
      <c r="G380" s="2">
        <f>WeaponsExport[[#This Row],[Column1.Strength]]</f>
        <v>0</v>
      </c>
      <c r="H380" s="2">
        <f>WeaponsExport[[#This Row],[Column1.Magic]]</f>
        <v>0</v>
      </c>
      <c r="I380" s="2">
        <f>WeaponsExport[[#This Row],[Column1.Endurance]]</f>
        <v>0</v>
      </c>
      <c r="J380" s="2">
        <f>WeaponsExport[[#This Row],[Column1.Agility]]</f>
        <v>0</v>
      </c>
      <c r="K380" s="2">
        <f>WeaponsExport[[#This Row],[Column1.Luck]]</f>
        <v>0</v>
      </c>
      <c r="L380" s="2">
        <f>WeaponsExport[[#This Row],[Column1.Price]]</f>
        <v>0</v>
      </c>
      <c r="M380" s="2">
        <f>WeaponsExport[[#This Row],[Column1.SellPrice]]</f>
        <v>0</v>
      </c>
    </row>
    <row r="381" spans="1:13" x14ac:dyDescent="0.25">
      <c r="A381">
        <f>LOG(WeaponsExport[[#This Row],[Column1.EquipID]],2)</f>
        <v>0</v>
      </c>
      <c r="B381" s="2">
        <f>WeaponsExport[[#This Row],[Column1.ModelID]]</f>
        <v>0</v>
      </c>
      <c r="C381" s="2">
        <f>MOD(Table5[[#This Row],[ModelID]],10)</f>
        <v>0</v>
      </c>
      <c r="D381" t="str">
        <f>WeaponNames__2[[#This Row],[Value]]</f>
        <v>Unused</v>
      </c>
      <c r="E381" s="2">
        <f>WeaponsExport[[#This Row],[Column1.Attack]]</f>
        <v>0</v>
      </c>
      <c r="F381" s="2">
        <f>WeaponsExport[[#This Row],[Column1.Accuracy]]</f>
        <v>0</v>
      </c>
      <c r="G381" s="2">
        <f>WeaponsExport[[#This Row],[Column1.Strength]]</f>
        <v>0</v>
      </c>
      <c r="H381" s="2">
        <f>WeaponsExport[[#This Row],[Column1.Magic]]</f>
        <v>0</v>
      </c>
      <c r="I381" s="2">
        <f>WeaponsExport[[#This Row],[Column1.Endurance]]</f>
        <v>0</v>
      </c>
      <c r="J381" s="2">
        <f>WeaponsExport[[#This Row],[Column1.Agility]]</f>
        <v>0</v>
      </c>
      <c r="K381" s="2">
        <f>WeaponsExport[[#This Row],[Column1.Luck]]</f>
        <v>0</v>
      </c>
      <c r="L381" s="2">
        <f>WeaponsExport[[#This Row],[Column1.Price]]</f>
        <v>0</v>
      </c>
      <c r="M381" s="2">
        <f>WeaponsExport[[#This Row],[Column1.SellPrice]]</f>
        <v>0</v>
      </c>
    </row>
    <row r="382" spans="1:13" x14ac:dyDescent="0.25">
      <c r="A382">
        <f>LOG(WeaponsExport[[#This Row],[Column1.EquipID]],2)</f>
        <v>0</v>
      </c>
      <c r="B382" s="2">
        <f>WeaponsExport[[#This Row],[Column1.ModelID]]</f>
        <v>0</v>
      </c>
      <c r="C382" s="2">
        <f>MOD(Table5[[#This Row],[ModelID]],10)</f>
        <v>0</v>
      </c>
      <c r="D382" t="str">
        <f>WeaponNames__2[[#This Row],[Value]]</f>
        <v>Unused</v>
      </c>
      <c r="E382" s="2">
        <f>WeaponsExport[[#This Row],[Column1.Attack]]</f>
        <v>0</v>
      </c>
      <c r="F382" s="2">
        <f>WeaponsExport[[#This Row],[Column1.Accuracy]]</f>
        <v>0</v>
      </c>
      <c r="G382" s="2">
        <f>WeaponsExport[[#This Row],[Column1.Strength]]</f>
        <v>0</v>
      </c>
      <c r="H382" s="2">
        <f>WeaponsExport[[#This Row],[Column1.Magic]]</f>
        <v>0</v>
      </c>
      <c r="I382" s="2">
        <f>WeaponsExport[[#This Row],[Column1.Endurance]]</f>
        <v>0</v>
      </c>
      <c r="J382" s="2">
        <f>WeaponsExport[[#This Row],[Column1.Agility]]</f>
        <v>0</v>
      </c>
      <c r="K382" s="2">
        <f>WeaponsExport[[#This Row],[Column1.Luck]]</f>
        <v>0</v>
      </c>
      <c r="L382" s="2">
        <f>WeaponsExport[[#This Row],[Column1.Price]]</f>
        <v>0</v>
      </c>
      <c r="M382" s="2">
        <f>WeaponsExport[[#This Row],[Column1.SellPrice]]</f>
        <v>0</v>
      </c>
    </row>
    <row r="383" spans="1:13" x14ac:dyDescent="0.25">
      <c r="A383">
        <f>LOG(WeaponsExport[[#This Row],[Column1.EquipID]],2)</f>
        <v>0</v>
      </c>
      <c r="B383" s="2">
        <f>WeaponsExport[[#This Row],[Column1.ModelID]]</f>
        <v>0</v>
      </c>
      <c r="C383" s="2">
        <f>MOD(Table5[[#This Row],[ModelID]],10)</f>
        <v>0</v>
      </c>
      <c r="D383" t="str">
        <f>WeaponNames__2[[#This Row],[Value]]</f>
        <v>Unused</v>
      </c>
      <c r="E383" s="2">
        <f>WeaponsExport[[#This Row],[Column1.Attack]]</f>
        <v>0</v>
      </c>
      <c r="F383" s="2">
        <f>WeaponsExport[[#This Row],[Column1.Accuracy]]</f>
        <v>0</v>
      </c>
      <c r="G383" s="2">
        <f>WeaponsExport[[#This Row],[Column1.Strength]]</f>
        <v>0</v>
      </c>
      <c r="H383" s="2">
        <f>WeaponsExport[[#This Row],[Column1.Magic]]</f>
        <v>0</v>
      </c>
      <c r="I383" s="2">
        <f>WeaponsExport[[#This Row],[Column1.Endurance]]</f>
        <v>0</v>
      </c>
      <c r="J383" s="2">
        <f>WeaponsExport[[#This Row],[Column1.Agility]]</f>
        <v>0</v>
      </c>
      <c r="K383" s="2">
        <f>WeaponsExport[[#This Row],[Column1.Luck]]</f>
        <v>0</v>
      </c>
      <c r="L383" s="2">
        <f>WeaponsExport[[#This Row],[Column1.Price]]</f>
        <v>0</v>
      </c>
      <c r="M383" s="2">
        <f>WeaponsExport[[#This Row],[Column1.SellPrice]]</f>
        <v>0</v>
      </c>
    </row>
    <row r="384" spans="1:13" x14ac:dyDescent="0.25">
      <c r="A384">
        <f>LOG(WeaponsExport[[#This Row],[Column1.EquipID]],2)</f>
        <v>0</v>
      </c>
      <c r="B384" s="2">
        <f>WeaponsExport[[#This Row],[Column1.ModelID]]</f>
        <v>0</v>
      </c>
      <c r="C384" s="2">
        <f>MOD(Table5[[#This Row],[ModelID]],10)</f>
        <v>0</v>
      </c>
      <c r="D384" t="str">
        <f>WeaponNames__2[[#This Row],[Value]]</f>
        <v>Unused</v>
      </c>
      <c r="E384" s="2">
        <f>WeaponsExport[[#This Row],[Column1.Attack]]</f>
        <v>0</v>
      </c>
      <c r="F384" s="2">
        <f>WeaponsExport[[#This Row],[Column1.Accuracy]]</f>
        <v>0</v>
      </c>
      <c r="G384" s="2">
        <f>WeaponsExport[[#This Row],[Column1.Strength]]</f>
        <v>0</v>
      </c>
      <c r="H384" s="2">
        <f>WeaponsExport[[#This Row],[Column1.Magic]]</f>
        <v>0</v>
      </c>
      <c r="I384" s="2">
        <f>WeaponsExport[[#This Row],[Column1.Endurance]]</f>
        <v>0</v>
      </c>
      <c r="J384" s="2">
        <f>WeaponsExport[[#This Row],[Column1.Agility]]</f>
        <v>0</v>
      </c>
      <c r="K384" s="2">
        <f>WeaponsExport[[#This Row],[Column1.Luck]]</f>
        <v>0</v>
      </c>
      <c r="L384" s="2">
        <f>WeaponsExport[[#This Row],[Column1.Price]]</f>
        <v>0</v>
      </c>
      <c r="M384" s="2">
        <f>WeaponsExport[[#This Row],[Column1.SellPrice]]</f>
        <v>0</v>
      </c>
    </row>
    <row r="385" spans="1:13" x14ac:dyDescent="0.25">
      <c r="A385">
        <f>LOG(WeaponsExport[[#This Row],[Column1.EquipID]],2)</f>
        <v>0</v>
      </c>
      <c r="B385" s="2">
        <f>WeaponsExport[[#This Row],[Column1.ModelID]]</f>
        <v>0</v>
      </c>
      <c r="C385" s="2">
        <f>MOD(Table5[[#This Row],[ModelID]],10)</f>
        <v>0</v>
      </c>
      <c r="D385" t="str">
        <f>WeaponNames__2[[#This Row],[Value]]</f>
        <v>Unused</v>
      </c>
      <c r="E385" s="2">
        <f>WeaponsExport[[#This Row],[Column1.Attack]]</f>
        <v>0</v>
      </c>
      <c r="F385" s="2">
        <f>WeaponsExport[[#This Row],[Column1.Accuracy]]</f>
        <v>0</v>
      </c>
      <c r="G385" s="2">
        <f>WeaponsExport[[#This Row],[Column1.Strength]]</f>
        <v>0</v>
      </c>
      <c r="H385" s="2">
        <f>WeaponsExport[[#This Row],[Column1.Magic]]</f>
        <v>0</v>
      </c>
      <c r="I385" s="2">
        <f>WeaponsExport[[#This Row],[Column1.Endurance]]</f>
        <v>0</v>
      </c>
      <c r="J385" s="2">
        <f>WeaponsExport[[#This Row],[Column1.Agility]]</f>
        <v>0</v>
      </c>
      <c r="K385" s="2">
        <f>WeaponsExport[[#This Row],[Column1.Luck]]</f>
        <v>0</v>
      </c>
      <c r="L385" s="2">
        <f>WeaponsExport[[#This Row],[Column1.Price]]</f>
        <v>0</v>
      </c>
      <c r="M385" s="2">
        <f>WeaponsExport[[#This Row],[Column1.SellPrice]]</f>
        <v>0</v>
      </c>
    </row>
    <row r="386" spans="1:13" x14ac:dyDescent="0.25">
      <c r="A386">
        <f>LOG(WeaponsExport[[#This Row],[Column1.EquipID]],2)</f>
        <v>0</v>
      </c>
      <c r="B386" s="2">
        <f>WeaponsExport[[#This Row],[Column1.ModelID]]</f>
        <v>0</v>
      </c>
      <c r="C386" s="2">
        <f>MOD(Table5[[#This Row],[ModelID]],10)</f>
        <v>0</v>
      </c>
      <c r="D386" t="str">
        <f>WeaponNames__2[[#This Row],[Value]]</f>
        <v>Unused</v>
      </c>
      <c r="E386" s="2">
        <f>WeaponsExport[[#This Row],[Column1.Attack]]</f>
        <v>0</v>
      </c>
      <c r="F386" s="2">
        <f>WeaponsExport[[#This Row],[Column1.Accuracy]]</f>
        <v>0</v>
      </c>
      <c r="G386" s="2">
        <f>WeaponsExport[[#This Row],[Column1.Strength]]</f>
        <v>0</v>
      </c>
      <c r="H386" s="2">
        <f>WeaponsExport[[#This Row],[Column1.Magic]]</f>
        <v>0</v>
      </c>
      <c r="I386" s="2">
        <f>WeaponsExport[[#This Row],[Column1.Endurance]]</f>
        <v>0</v>
      </c>
      <c r="J386" s="2">
        <f>WeaponsExport[[#This Row],[Column1.Agility]]</f>
        <v>0</v>
      </c>
      <c r="K386" s="2">
        <f>WeaponsExport[[#This Row],[Column1.Luck]]</f>
        <v>0</v>
      </c>
      <c r="L386" s="2">
        <f>WeaponsExport[[#This Row],[Column1.Price]]</f>
        <v>0</v>
      </c>
      <c r="M386" s="2">
        <f>WeaponsExport[[#This Row],[Column1.SellPrice]]</f>
        <v>0</v>
      </c>
    </row>
    <row r="387" spans="1:13" x14ac:dyDescent="0.25">
      <c r="A387">
        <f>LOG(WeaponsExport[[#This Row],[Column1.EquipID]],2)</f>
        <v>0</v>
      </c>
      <c r="B387" s="2">
        <f>WeaponsExport[[#This Row],[Column1.ModelID]]</f>
        <v>0</v>
      </c>
      <c r="C387" s="2">
        <f>MOD(Table5[[#This Row],[ModelID]],10)</f>
        <v>0</v>
      </c>
      <c r="D387" t="str">
        <f>WeaponNames__2[[#This Row],[Value]]</f>
        <v>Unused</v>
      </c>
      <c r="E387" s="2">
        <f>WeaponsExport[[#This Row],[Column1.Attack]]</f>
        <v>0</v>
      </c>
      <c r="F387" s="2">
        <f>WeaponsExport[[#This Row],[Column1.Accuracy]]</f>
        <v>0</v>
      </c>
      <c r="G387" s="2">
        <f>WeaponsExport[[#This Row],[Column1.Strength]]</f>
        <v>0</v>
      </c>
      <c r="H387" s="2">
        <f>WeaponsExport[[#This Row],[Column1.Magic]]</f>
        <v>0</v>
      </c>
      <c r="I387" s="2">
        <f>WeaponsExport[[#This Row],[Column1.Endurance]]</f>
        <v>0</v>
      </c>
      <c r="J387" s="2">
        <f>WeaponsExport[[#This Row],[Column1.Agility]]</f>
        <v>0</v>
      </c>
      <c r="K387" s="2">
        <f>WeaponsExport[[#This Row],[Column1.Luck]]</f>
        <v>0</v>
      </c>
      <c r="L387" s="2">
        <f>WeaponsExport[[#This Row],[Column1.Price]]</f>
        <v>0</v>
      </c>
      <c r="M387" s="2">
        <f>WeaponsExport[[#This Row],[Column1.SellPrice]]</f>
        <v>0</v>
      </c>
    </row>
    <row r="388" spans="1:13" x14ac:dyDescent="0.25">
      <c r="A388">
        <f>LOG(WeaponsExport[[#This Row],[Column1.EquipID]],2)</f>
        <v>0</v>
      </c>
      <c r="B388" s="2">
        <f>WeaponsExport[[#This Row],[Column1.ModelID]]</f>
        <v>0</v>
      </c>
      <c r="C388" s="2">
        <f>MOD(Table5[[#This Row],[ModelID]],10)</f>
        <v>0</v>
      </c>
      <c r="D388" t="str">
        <f>WeaponNames__2[[#This Row],[Value]]</f>
        <v>Unused</v>
      </c>
      <c r="E388" s="2">
        <f>WeaponsExport[[#This Row],[Column1.Attack]]</f>
        <v>0</v>
      </c>
      <c r="F388" s="2">
        <f>WeaponsExport[[#This Row],[Column1.Accuracy]]</f>
        <v>0</v>
      </c>
      <c r="G388" s="2">
        <f>WeaponsExport[[#This Row],[Column1.Strength]]</f>
        <v>0</v>
      </c>
      <c r="H388" s="2">
        <f>WeaponsExport[[#This Row],[Column1.Magic]]</f>
        <v>0</v>
      </c>
      <c r="I388" s="2">
        <f>WeaponsExport[[#This Row],[Column1.Endurance]]</f>
        <v>0</v>
      </c>
      <c r="J388" s="2">
        <f>WeaponsExport[[#This Row],[Column1.Agility]]</f>
        <v>0</v>
      </c>
      <c r="K388" s="2">
        <f>WeaponsExport[[#This Row],[Column1.Luck]]</f>
        <v>0</v>
      </c>
      <c r="L388" s="2">
        <f>WeaponsExport[[#This Row],[Column1.Price]]</f>
        <v>0</v>
      </c>
      <c r="M388" s="2">
        <f>WeaponsExport[[#This Row],[Column1.SellPrice]]</f>
        <v>0</v>
      </c>
    </row>
    <row r="389" spans="1:13" x14ac:dyDescent="0.25">
      <c r="A389">
        <f>LOG(WeaponsExport[[#This Row],[Column1.EquipID]],2)</f>
        <v>0</v>
      </c>
      <c r="B389" s="2">
        <f>WeaponsExport[[#This Row],[Column1.ModelID]]</f>
        <v>0</v>
      </c>
      <c r="C389" s="2">
        <f>MOD(Table5[[#This Row],[ModelID]],10)</f>
        <v>0</v>
      </c>
      <c r="D389" t="str">
        <f>WeaponNames__2[[#This Row],[Value]]</f>
        <v>Unused</v>
      </c>
      <c r="E389" s="2">
        <f>WeaponsExport[[#This Row],[Column1.Attack]]</f>
        <v>0</v>
      </c>
      <c r="F389" s="2">
        <f>WeaponsExport[[#This Row],[Column1.Accuracy]]</f>
        <v>0</v>
      </c>
      <c r="G389" s="2">
        <f>WeaponsExport[[#This Row],[Column1.Strength]]</f>
        <v>0</v>
      </c>
      <c r="H389" s="2">
        <f>WeaponsExport[[#This Row],[Column1.Magic]]</f>
        <v>0</v>
      </c>
      <c r="I389" s="2">
        <f>WeaponsExport[[#This Row],[Column1.Endurance]]</f>
        <v>0</v>
      </c>
      <c r="J389" s="2">
        <f>WeaponsExport[[#This Row],[Column1.Agility]]</f>
        <v>0</v>
      </c>
      <c r="K389" s="2">
        <f>WeaponsExport[[#This Row],[Column1.Luck]]</f>
        <v>0</v>
      </c>
      <c r="L389" s="2">
        <f>WeaponsExport[[#This Row],[Column1.Price]]</f>
        <v>0</v>
      </c>
      <c r="M389" s="2">
        <f>WeaponsExport[[#This Row],[Column1.SellPrice]]</f>
        <v>0</v>
      </c>
    </row>
    <row r="390" spans="1:13" x14ac:dyDescent="0.25">
      <c r="A390">
        <f>LOG(WeaponsExport[[#This Row],[Column1.EquipID]],2)</f>
        <v>0</v>
      </c>
      <c r="B390" s="2">
        <f>WeaponsExport[[#This Row],[Column1.ModelID]]</f>
        <v>0</v>
      </c>
      <c r="C390" s="2">
        <f>MOD(Table5[[#This Row],[ModelID]],10)</f>
        <v>0</v>
      </c>
      <c r="D390" t="str">
        <f>WeaponNames__2[[#This Row],[Value]]</f>
        <v>Unused</v>
      </c>
      <c r="E390" s="2">
        <f>WeaponsExport[[#This Row],[Column1.Attack]]</f>
        <v>0</v>
      </c>
      <c r="F390" s="2">
        <f>WeaponsExport[[#This Row],[Column1.Accuracy]]</f>
        <v>0</v>
      </c>
      <c r="G390" s="2">
        <f>WeaponsExport[[#This Row],[Column1.Strength]]</f>
        <v>0</v>
      </c>
      <c r="H390" s="2">
        <f>WeaponsExport[[#This Row],[Column1.Magic]]</f>
        <v>0</v>
      </c>
      <c r="I390" s="2">
        <f>WeaponsExport[[#This Row],[Column1.Endurance]]</f>
        <v>0</v>
      </c>
      <c r="J390" s="2">
        <f>WeaponsExport[[#This Row],[Column1.Agility]]</f>
        <v>0</v>
      </c>
      <c r="K390" s="2">
        <f>WeaponsExport[[#This Row],[Column1.Luck]]</f>
        <v>0</v>
      </c>
      <c r="L390" s="2">
        <f>WeaponsExport[[#This Row],[Column1.Price]]</f>
        <v>0</v>
      </c>
      <c r="M390" s="2">
        <f>WeaponsExport[[#This Row],[Column1.SellPrice]]</f>
        <v>0</v>
      </c>
    </row>
    <row r="391" spans="1:13" x14ac:dyDescent="0.25">
      <c r="A391">
        <f>LOG(WeaponsExport[[#This Row],[Column1.EquipID]],2)</f>
        <v>0</v>
      </c>
      <c r="B391" s="2">
        <f>WeaponsExport[[#This Row],[Column1.ModelID]]</f>
        <v>0</v>
      </c>
      <c r="C391" s="2">
        <f>MOD(Table5[[#This Row],[ModelID]],10)</f>
        <v>0</v>
      </c>
      <c r="D391" t="str">
        <f>WeaponNames__2[[#This Row],[Value]]</f>
        <v>Unused</v>
      </c>
      <c r="E391" s="2">
        <f>WeaponsExport[[#This Row],[Column1.Attack]]</f>
        <v>0</v>
      </c>
      <c r="F391" s="2">
        <f>WeaponsExport[[#This Row],[Column1.Accuracy]]</f>
        <v>0</v>
      </c>
      <c r="G391" s="2">
        <f>WeaponsExport[[#This Row],[Column1.Strength]]</f>
        <v>0</v>
      </c>
      <c r="H391" s="2">
        <f>WeaponsExport[[#This Row],[Column1.Magic]]</f>
        <v>0</v>
      </c>
      <c r="I391" s="2">
        <f>WeaponsExport[[#This Row],[Column1.Endurance]]</f>
        <v>0</v>
      </c>
      <c r="J391" s="2">
        <f>WeaponsExport[[#This Row],[Column1.Agility]]</f>
        <v>0</v>
      </c>
      <c r="K391" s="2">
        <f>WeaponsExport[[#This Row],[Column1.Luck]]</f>
        <v>0</v>
      </c>
      <c r="L391" s="2">
        <f>WeaponsExport[[#This Row],[Column1.Price]]</f>
        <v>0</v>
      </c>
      <c r="M391" s="2">
        <f>WeaponsExport[[#This Row],[Column1.SellPrice]]</f>
        <v>0</v>
      </c>
    </row>
    <row r="392" spans="1:13" x14ac:dyDescent="0.25">
      <c r="A392">
        <f>LOG(WeaponsExport[[#This Row],[Column1.EquipID]],2)</f>
        <v>0</v>
      </c>
      <c r="B392" s="2">
        <f>WeaponsExport[[#This Row],[Column1.ModelID]]</f>
        <v>0</v>
      </c>
      <c r="C392" s="2">
        <f>MOD(Table5[[#This Row],[ModelID]],10)</f>
        <v>0</v>
      </c>
      <c r="D392" t="str">
        <f>WeaponNames__2[[#This Row],[Value]]</f>
        <v>Unused</v>
      </c>
      <c r="E392" s="2">
        <f>WeaponsExport[[#This Row],[Column1.Attack]]</f>
        <v>0</v>
      </c>
      <c r="F392" s="2">
        <f>WeaponsExport[[#This Row],[Column1.Accuracy]]</f>
        <v>0</v>
      </c>
      <c r="G392" s="2">
        <f>WeaponsExport[[#This Row],[Column1.Strength]]</f>
        <v>0</v>
      </c>
      <c r="H392" s="2">
        <f>WeaponsExport[[#This Row],[Column1.Magic]]</f>
        <v>0</v>
      </c>
      <c r="I392" s="2">
        <f>WeaponsExport[[#This Row],[Column1.Endurance]]</f>
        <v>0</v>
      </c>
      <c r="J392" s="2">
        <f>WeaponsExport[[#This Row],[Column1.Agility]]</f>
        <v>0</v>
      </c>
      <c r="K392" s="2">
        <f>WeaponsExport[[#This Row],[Column1.Luck]]</f>
        <v>0</v>
      </c>
      <c r="L392" s="2">
        <f>WeaponsExport[[#This Row],[Column1.Price]]</f>
        <v>0</v>
      </c>
      <c r="M392" s="2">
        <f>WeaponsExport[[#This Row],[Column1.SellPrice]]</f>
        <v>0</v>
      </c>
    </row>
    <row r="393" spans="1:13" x14ac:dyDescent="0.25">
      <c r="A393">
        <f>LOG(WeaponsExport[[#This Row],[Column1.EquipID]],2)</f>
        <v>0</v>
      </c>
      <c r="B393" s="2">
        <f>WeaponsExport[[#This Row],[Column1.ModelID]]</f>
        <v>0</v>
      </c>
      <c r="C393" s="2">
        <f>MOD(Table5[[#This Row],[ModelID]],10)</f>
        <v>0</v>
      </c>
      <c r="D393" t="str">
        <f>WeaponNames__2[[#This Row],[Value]]</f>
        <v>Unused</v>
      </c>
      <c r="E393" s="2">
        <f>WeaponsExport[[#This Row],[Column1.Attack]]</f>
        <v>0</v>
      </c>
      <c r="F393" s="2">
        <f>WeaponsExport[[#This Row],[Column1.Accuracy]]</f>
        <v>0</v>
      </c>
      <c r="G393" s="2">
        <f>WeaponsExport[[#This Row],[Column1.Strength]]</f>
        <v>0</v>
      </c>
      <c r="H393" s="2">
        <f>WeaponsExport[[#This Row],[Column1.Magic]]</f>
        <v>0</v>
      </c>
      <c r="I393" s="2">
        <f>WeaponsExport[[#This Row],[Column1.Endurance]]</f>
        <v>0</v>
      </c>
      <c r="J393" s="2">
        <f>WeaponsExport[[#This Row],[Column1.Agility]]</f>
        <v>0</v>
      </c>
      <c r="K393" s="2">
        <f>WeaponsExport[[#This Row],[Column1.Luck]]</f>
        <v>0</v>
      </c>
      <c r="L393" s="2">
        <f>WeaponsExport[[#This Row],[Column1.Price]]</f>
        <v>0</v>
      </c>
      <c r="M393" s="2">
        <f>WeaponsExport[[#This Row],[Column1.SellPrice]]</f>
        <v>0</v>
      </c>
    </row>
    <row r="394" spans="1:13" x14ac:dyDescent="0.25">
      <c r="A394">
        <f>LOG(WeaponsExport[[#This Row],[Column1.EquipID]],2)</f>
        <v>0</v>
      </c>
      <c r="B394" s="2">
        <f>WeaponsExport[[#This Row],[Column1.ModelID]]</f>
        <v>0</v>
      </c>
      <c r="C394" s="2">
        <f>MOD(Table5[[#This Row],[ModelID]],10)</f>
        <v>0</v>
      </c>
      <c r="D394" t="str">
        <f>WeaponNames__2[[#This Row],[Value]]</f>
        <v>Unused</v>
      </c>
      <c r="E394" s="2">
        <f>WeaponsExport[[#This Row],[Column1.Attack]]</f>
        <v>0</v>
      </c>
      <c r="F394" s="2">
        <f>WeaponsExport[[#This Row],[Column1.Accuracy]]</f>
        <v>0</v>
      </c>
      <c r="G394" s="2">
        <f>WeaponsExport[[#This Row],[Column1.Strength]]</f>
        <v>0</v>
      </c>
      <c r="H394" s="2">
        <f>WeaponsExport[[#This Row],[Column1.Magic]]</f>
        <v>0</v>
      </c>
      <c r="I394" s="2">
        <f>WeaponsExport[[#This Row],[Column1.Endurance]]</f>
        <v>0</v>
      </c>
      <c r="J394" s="2">
        <f>WeaponsExport[[#This Row],[Column1.Agility]]</f>
        <v>0</v>
      </c>
      <c r="K394" s="2">
        <f>WeaponsExport[[#This Row],[Column1.Luck]]</f>
        <v>0</v>
      </c>
      <c r="L394" s="2">
        <f>WeaponsExport[[#This Row],[Column1.Price]]</f>
        <v>0</v>
      </c>
      <c r="M394" s="2">
        <f>WeaponsExport[[#This Row],[Column1.SellPrice]]</f>
        <v>0</v>
      </c>
    </row>
    <row r="395" spans="1:13" x14ac:dyDescent="0.25">
      <c r="A395">
        <f>LOG(WeaponsExport[[#This Row],[Column1.EquipID]],2)</f>
        <v>0</v>
      </c>
      <c r="B395" s="2">
        <f>WeaponsExport[[#This Row],[Column1.ModelID]]</f>
        <v>0</v>
      </c>
      <c r="C395" s="2">
        <f>MOD(Table5[[#This Row],[ModelID]],10)</f>
        <v>0</v>
      </c>
      <c r="D395" t="str">
        <f>WeaponNames__2[[#This Row],[Value]]</f>
        <v>Unused</v>
      </c>
      <c r="E395" s="2">
        <f>WeaponsExport[[#This Row],[Column1.Attack]]</f>
        <v>0</v>
      </c>
      <c r="F395" s="2">
        <f>WeaponsExport[[#This Row],[Column1.Accuracy]]</f>
        <v>0</v>
      </c>
      <c r="G395" s="2">
        <f>WeaponsExport[[#This Row],[Column1.Strength]]</f>
        <v>0</v>
      </c>
      <c r="H395" s="2">
        <f>WeaponsExport[[#This Row],[Column1.Magic]]</f>
        <v>0</v>
      </c>
      <c r="I395" s="2">
        <f>WeaponsExport[[#This Row],[Column1.Endurance]]</f>
        <v>0</v>
      </c>
      <c r="J395" s="2">
        <f>WeaponsExport[[#This Row],[Column1.Agility]]</f>
        <v>0</v>
      </c>
      <c r="K395" s="2">
        <f>WeaponsExport[[#This Row],[Column1.Luck]]</f>
        <v>0</v>
      </c>
      <c r="L395" s="2">
        <f>WeaponsExport[[#This Row],[Column1.Price]]</f>
        <v>0</v>
      </c>
      <c r="M395" s="2">
        <f>WeaponsExport[[#This Row],[Column1.SellPrice]]</f>
        <v>0</v>
      </c>
    </row>
    <row r="396" spans="1:13" x14ac:dyDescent="0.25">
      <c r="A396">
        <f>LOG(WeaponsExport[[#This Row],[Column1.EquipID]],2)</f>
        <v>0</v>
      </c>
      <c r="B396" s="2">
        <f>WeaponsExport[[#This Row],[Column1.ModelID]]</f>
        <v>0</v>
      </c>
      <c r="C396" s="2">
        <f>MOD(Table5[[#This Row],[ModelID]],10)</f>
        <v>0</v>
      </c>
      <c r="D396" t="str">
        <f>WeaponNames__2[[#This Row],[Value]]</f>
        <v>Unused</v>
      </c>
      <c r="E396" s="2">
        <f>WeaponsExport[[#This Row],[Column1.Attack]]</f>
        <v>0</v>
      </c>
      <c r="F396" s="2">
        <f>WeaponsExport[[#This Row],[Column1.Accuracy]]</f>
        <v>0</v>
      </c>
      <c r="G396" s="2">
        <f>WeaponsExport[[#This Row],[Column1.Strength]]</f>
        <v>0</v>
      </c>
      <c r="H396" s="2">
        <f>WeaponsExport[[#This Row],[Column1.Magic]]</f>
        <v>0</v>
      </c>
      <c r="I396" s="2">
        <f>WeaponsExport[[#This Row],[Column1.Endurance]]</f>
        <v>0</v>
      </c>
      <c r="J396" s="2">
        <f>WeaponsExport[[#This Row],[Column1.Agility]]</f>
        <v>0</v>
      </c>
      <c r="K396" s="2">
        <f>WeaponsExport[[#This Row],[Column1.Luck]]</f>
        <v>0</v>
      </c>
      <c r="L396" s="2">
        <f>WeaponsExport[[#This Row],[Column1.Price]]</f>
        <v>0</v>
      </c>
      <c r="M396" s="2">
        <f>WeaponsExport[[#This Row],[Column1.SellPrice]]</f>
        <v>0</v>
      </c>
    </row>
    <row r="397" spans="1:13" x14ac:dyDescent="0.25">
      <c r="A397">
        <f>LOG(WeaponsExport[[#This Row],[Column1.EquipID]],2)</f>
        <v>0</v>
      </c>
      <c r="B397" s="2">
        <f>WeaponsExport[[#This Row],[Column1.ModelID]]</f>
        <v>0</v>
      </c>
      <c r="C397" s="2">
        <f>MOD(Table5[[#This Row],[ModelID]],10)</f>
        <v>0</v>
      </c>
      <c r="D397" t="str">
        <f>WeaponNames__2[[#This Row],[Value]]</f>
        <v>Unused</v>
      </c>
      <c r="E397" s="2">
        <f>WeaponsExport[[#This Row],[Column1.Attack]]</f>
        <v>0</v>
      </c>
      <c r="F397" s="2">
        <f>WeaponsExport[[#This Row],[Column1.Accuracy]]</f>
        <v>0</v>
      </c>
      <c r="G397" s="2">
        <f>WeaponsExport[[#This Row],[Column1.Strength]]</f>
        <v>0</v>
      </c>
      <c r="H397" s="2">
        <f>WeaponsExport[[#This Row],[Column1.Magic]]</f>
        <v>0</v>
      </c>
      <c r="I397" s="2">
        <f>WeaponsExport[[#This Row],[Column1.Endurance]]</f>
        <v>0</v>
      </c>
      <c r="J397" s="2">
        <f>WeaponsExport[[#This Row],[Column1.Agility]]</f>
        <v>0</v>
      </c>
      <c r="K397" s="2">
        <f>WeaponsExport[[#This Row],[Column1.Luck]]</f>
        <v>0</v>
      </c>
      <c r="L397" s="2">
        <f>WeaponsExport[[#This Row],[Column1.Price]]</f>
        <v>0</v>
      </c>
      <c r="M397" s="2">
        <f>WeaponsExport[[#This Row],[Column1.SellPrice]]</f>
        <v>0</v>
      </c>
    </row>
    <row r="398" spans="1:13" x14ac:dyDescent="0.25">
      <c r="A398">
        <f>LOG(WeaponsExport[[#This Row],[Column1.EquipID]],2)</f>
        <v>0</v>
      </c>
      <c r="B398" s="2">
        <f>WeaponsExport[[#This Row],[Column1.ModelID]]</f>
        <v>0</v>
      </c>
      <c r="C398" s="2">
        <f>MOD(Table5[[#This Row],[ModelID]],10)</f>
        <v>0</v>
      </c>
      <c r="D398" t="str">
        <f>WeaponNames__2[[#This Row],[Value]]</f>
        <v>Unused</v>
      </c>
      <c r="E398" s="2">
        <f>WeaponsExport[[#This Row],[Column1.Attack]]</f>
        <v>0</v>
      </c>
      <c r="F398" s="2">
        <f>WeaponsExport[[#This Row],[Column1.Accuracy]]</f>
        <v>0</v>
      </c>
      <c r="G398" s="2">
        <f>WeaponsExport[[#This Row],[Column1.Strength]]</f>
        <v>0</v>
      </c>
      <c r="H398" s="2">
        <f>WeaponsExport[[#This Row],[Column1.Magic]]</f>
        <v>0</v>
      </c>
      <c r="I398" s="2">
        <f>WeaponsExport[[#This Row],[Column1.Endurance]]</f>
        <v>0</v>
      </c>
      <c r="J398" s="2">
        <f>WeaponsExport[[#This Row],[Column1.Agility]]</f>
        <v>0</v>
      </c>
      <c r="K398" s="2">
        <f>WeaponsExport[[#This Row],[Column1.Luck]]</f>
        <v>0</v>
      </c>
      <c r="L398" s="2">
        <f>WeaponsExport[[#This Row],[Column1.Price]]</f>
        <v>0</v>
      </c>
      <c r="M398" s="2">
        <f>WeaponsExport[[#This Row],[Column1.SellPrice]]</f>
        <v>0</v>
      </c>
    </row>
    <row r="399" spans="1:13" x14ac:dyDescent="0.25">
      <c r="A399">
        <f>LOG(WeaponsExport[[#This Row],[Column1.EquipID]],2)</f>
        <v>0</v>
      </c>
      <c r="B399" s="2">
        <f>WeaponsExport[[#This Row],[Column1.ModelID]]</f>
        <v>0</v>
      </c>
      <c r="C399" s="2">
        <f>MOD(Table5[[#This Row],[ModelID]],10)</f>
        <v>0</v>
      </c>
      <c r="D399" t="str">
        <f>WeaponNames__2[[#This Row],[Value]]</f>
        <v>Unused</v>
      </c>
      <c r="E399" s="2">
        <f>WeaponsExport[[#This Row],[Column1.Attack]]</f>
        <v>0</v>
      </c>
      <c r="F399" s="2">
        <f>WeaponsExport[[#This Row],[Column1.Accuracy]]</f>
        <v>0</v>
      </c>
      <c r="G399" s="2">
        <f>WeaponsExport[[#This Row],[Column1.Strength]]</f>
        <v>0</v>
      </c>
      <c r="H399" s="2">
        <f>WeaponsExport[[#This Row],[Column1.Magic]]</f>
        <v>0</v>
      </c>
      <c r="I399" s="2">
        <f>WeaponsExport[[#This Row],[Column1.Endurance]]</f>
        <v>0</v>
      </c>
      <c r="J399" s="2">
        <f>WeaponsExport[[#This Row],[Column1.Agility]]</f>
        <v>0</v>
      </c>
      <c r="K399" s="2">
        <f>WeaponsExport[[#This Row],[Column1.Luck]]</f>
        <v>0</v>
      </c>
      <c r="L399" s="2">
        <f>WeaponsExport[[#This Row],[Column1.Price]]</f>
        <v>0</v>
      </c>
      <c r="M399" s="2">
        <f>WeaponsExport[[#This Row],[Column1.SellPrice]]</f>
        <v>0</v>
      </c>
    </row>
    <row r="400" spans="1:13" x14ac:dyDescent="0.25">
      <c r="A400">
        <f>LOG(WeaponsExport[[#This Row],[Column1.EquipID]],2)</f>
        <v>0</v>
      </c>
      <c r="B400" s="2">
        <f>WeaponsExport[[#This Row],[Column1.ModelID]]</f>
        <v>0</v>
      </c>
      <c r="C400" s="2">
        <f>MOD(Table5[[#This Row],[ModelID]],10)</f>
        <v>0</v>
      </c>
      <c r="D400" t="str">
        <f>WeaponNames__2[[#This Row],[Value]]</f>
        <v>Unused</v>
      </c>
      <c r="E400" s="2">
        <f>WeaponsExport[[#This Row],[Column1.Attack]]</f>
        <v>0</v>
      </c>
      <c r="F400" s="2">
        <f>WeaponsExport[[#This Row],[Column1.Accuracy]]</f>
        <v>0</v>
      </c>
      <c r="G400" s="2">
        <f>WeaponsExport[[#This Row],[Column1.Strength]]</f>
        <v>0</v>
      </c>
      <c r="H400" s="2">
        <f>WeaponsExport[[#This Row],[Column1.Magic]]</f>
        <v>0</v>
      </c>
      <c r="I400" s="2">
        <f>WeaponsExport[[#This Row],[Column1.Endurance]]</f>
        <v>0</v>
      </c>
      <c r="J400" s="2">
        <f>WeaponsExport[[#This Row],[Column1.Agility]]</f>
        <v>0</v>
      </c>
      <c r="K400" s="2">
        <f>WeaponsExport[[#This Row],[Column1.Luck]]</f>
        <v>0</v>
      </c>
      <c r="L400" s="2">
        <f>WeaponsExport[[#This Row],[Column1.Price]]</f>
        <v>0</v>
      </c>
      <c r="M400" s="2">
        <f>WeaponsExport[[#This Row],[Column1.SellPrice]]</f>
        <v>0</v>
      </c>
    </row>
    <row r="401" spans="1:13" x14ac:dyDescent="0.25">
      <c r="A401">
        <f>LOG(WeaponsExport[[#This Row],[Column1.EquipID]],2)</f>
        <v>0</v>
      </c>
      <c r="B401" s="2">
        <f>WeaponsExport[[#This Row],[Column1.ModelID]]</f>
        <v>0</v>
      </c>
      <c r="C401" s="2">
        <f>MOD(Table5[[#This Row],[ModelID]],10)</f>
        <v>0</v>
      </c>
      <c r="D401" t="str">
        <f>WeaponNames__2[[#This Row],[Value]]</f>
        <v>Unused</v>
      </c>
      <c r="E401" s="2">
        <f>WeaponsExport[[#This Row],[Column1.Attack]]</f>
        <v>0</v>
      </c>
      <c r="F401" s="2">
        <f>WeaponsExport[[#This Row],[Column1.Accuracy]]</f>
        <v>0</v>
      </c>
      <c r="G401" s="2">
        <f>WeaponsExport[[#This Row],[Column1.Strength]]</f>
        <v>0</v>
      </c>
      <c r="H401" s="2">
        <f>WeaponsExport[[#This Row],[Column1.Magic]]</f>
        <v>0</v>
      </c>
      <c r="I401" s="2">
        <f>WeaponsExport[[#This Row],[Column1.Endurance]]</f>
        <v>0</v>
      </c>
      <c r="J401" s="2">
        <f>WeaponsExport[[#This Row],[Column1.Agility]]</f>
        <v>0</v>
      </c>
      <c r="K401" s="2">
        <f>WeaponsExport[[#This Row],[Column1.Luck]]</f>
        <v>0</v>
      </c>
      <c r="L401" s="2">
        <f>WeaponsExport[[#This Row],[Column1.Price]]</f>
        <v>0</v>
      </c>
      <c r="M401" s="2">
        <f>WeaponsExport[[#This Row],[Column1.SellPrice]]</f>
        <v>0</v>
      </c>
    </row>
    <row r="402" spans="1:13" x14ac:dyDescent="0.25">
      <c r="A402">
        <f>LOG(WeaponsExport[[#This Row],[Column1.EquipID]],2)</f>
        <v>0</v>
      </c>
      <c r="B402" s="2">
        <f>WeaponsExport[[#This Row],[Column1.ModelID]]</f>
        <v>230</v>
      </c>
      <c r="C402" s="2">
        <f>MOD(Table5[[#This Row],[ModelID]],10)</f>
        <v>0</v>
      </c>
      <c r="D402" t="str">
        <f>WeaponNames__2[[#This Row],[Value]]</f>
        <v>Unused</v>
      </c>
      <c r="E402" s="2">
        <f>WeaponsExport[[#This Row],[Column1.Attack]]</f>
        <v>0</v>
      </c>
      <c r="F402" s="2">
        <f>WeaponsExport[[#This Row],[Column1.Accuracy]]</f>
        <v>0</v>
      </c>
      <c r="G402" s="2">
        <f>WeaponsExport[[#This Row],[Column1.Strength]]</f>
        <v>0</v>
      </c>
      <c r="H402" s="2">
        <f>WeaponsExport[[#This Row],[Column1.Magic]]</f>
        <v>0</v>
      </c>
      <c r="I402" s="2">
        <f>WeaponsExport[[#This Row],[Column1.Endurance]]</f>
        <v>0</v>
      </c>
      <c r="J402" s="2">
        <f>WeaponsExport[[#This Row],[Column1.Agility]]</f>
        <v>0</v>
      </c>
      <c r="K402" s="2">
        <f>WeaponsExport[[#This Row],[Column1.Luck]]</f>
        <v>0</v>
      </c>
      <c r="L402" s="2">
        <f>WeaponsExport[[#This Row],[Column1.Price]]</f>
        <v>0</v>
      </c>
      <c r="M402" s="2">
        <f>WeaponsExport[[#This Row],[Column1.SellPrice]]</f>
        <v>0</v>
      </c>
    </row>
    <row r="403" spans="1:13" x14ac:dyDescent="0.25">
      <c r="A403">
        <f>LOG(WeaponsExport[[#This Row],[Column1.EquipID]],2)</f>
        <v>0</v>
      </c>
      <c r="B403" s="2">
        <f>WeaponsExport[[#This Row],[Column1.ModelID]]</f>
        <v>0</v>
      </c>
      <c r="C403" s="2">
        <f>MOD(Table5[[#This Row],[ModelID]],10)</f>
        <v>0</v>
      </c>
      <c r="D403" t="str">
        <f>WeaponNames__2[[#This Row],[Value]]</f>
        <v>Unused</v>
      </c>
      <c r="E403" s="2">
        <f>WeaponsExport[[#This Row],[Column1.Attack]]</f>
        <v>0</v>
      </c>
      <c r="F403" s="2">
        <f>WeaponsExport[[#This Row],[Column1.Accuracy]]</f>
        <v>0</v>
      </c>
      <c r="G403" s="2">
        <f>WeaponsExport[[#This Row],[Column1.Strength]]</f>
        <v>0</v>
      </c>
      <c r="H403" s="2">
        <f>WeaponsExport[[#This Row],[Column1.Magic]]</f>
        <v>0</v>
      </c>
      <c r="I403" s="2">
        <f>WeaponsExport[[#This Row],[Column1.Endurance]]</f>
        <v>0</v>
      </c>
      <c r="J403" s="2">
        <f>WeaponsExport[[#This Row],[Column1.Agility]]</f>
        <v>0</v>
      </c>
      <c r="K403" s="2">
        <f>WeaponsExport[[#This Row],[Column1.Luck]]</f>
        <v>0</v>
      </c>
      <c r="L403" s="2">
        <f>WeaponsExport[[#This Row],[Column1.Price]]</f>
        <v>0</v>
      </c>
      <c r="M403" s="2">
        <f>WeaponsExport[[#This Row],[Column1.SellPrice]]</f>
        <v>0</v>
      </c>
    </row>
    <row r="404" spans="1:13" x14ac:dyDescent="0.25">
      <c r="A404">
        <f>LOG(WeaponsExport[[#This Row],[Column1.EquipID]],2)</f>
        <v>0</v>
      </c>
      <c r="B404" s="2">
        <f>WeaponsExport[[#This Row],[Column1.ModelID]]</f>
        <v>0</v>
      </c>
      <c r="C404" s="2">
        <f>MOD(Table5[[#This Row],[ModelID]],10)</f>
        <v>0</v>
      </c>
      <c r="D404" t="str">
        <f>WeaponNames__2[[#This Row],[Value]]</f>
        <v>Unused</v>
      </c>
      <c r="E404" s="2">
        <f>WeaponsExport[[#This Row],[Column1.Attack]]</f>
        <v>0</v>
      </c>
      <c r="F404" s="2">
        <f>WeaponsExport[[#This Row],[Column1.Accuracy]]</f>
        <v>0</v>
      </c>
      <c r="G404" s="2">
        <f>WeaponsExport[[#This Row],[Column1.Strength]]</f>
        <v>0</v>
      </c>
      <c r="H404" s="2">
        <f>WeaponsExport[[#This Row],[Column1.Magic]]</f>
        <v>0</v>
      </c>
      <c r="I404" s="2">
        <f>WeaponsExport[[#This Row],[Column1.Endurance]]</f>
        <v>0</v>
      </c>
      <c r="J404" s="2">
        <f>WeaponsExport[[#This Row],[Column1.Agility]]</f>
        <v>0</v>
      </c>
      <c r="K404" s="2">
        <f>WeaponsExport[[#This Row],[Column1.Luck]]</f>
        <v>0</v>
      </c>
      <c r="L404" s="2">
        <f>WeaponsExport[[#This Row],[Column1.Price]]</f>
        <v>0</v>
      </c>
      <c r="M404" s="2">
        <f>WeaponsExport[[#This Row],[Column1.SellPrice]]</f>
        <v>0</v>
      </c>
    </row>
    <row r="405" spans="1:13" x14ac:dyDescent="0.25">
      <c r="A405">
        <f>LOG(WeaponsExport[[#This Row],[Column1.EquipID]],2)</f>
        <v>0</v>
      </c>
      <c r="B405" s="2">
        <f>WeaponsExport[[#This Row],[Column1.ModelID]]</f>
        <v>0</v>
      </c>
      <c r="C405" s="2">
        <f>MOD(Table5[[#This Row],[ModelID]],10)</f>
        <v>0</v>
      </c>
      <c r="D405" t="str">
        <f>WeaponNames__2[[#This Row],[Value]]</f>
        <v>Unused</v>
      </c>
      <c r="E405" s="2">
        <f>WeaponsExport[[#This Row],[Column1.Attack]]</f>
        <v>0</v>
      </c>
      <c r="F405" s="2">
        <f>WeaponsExport[[#This Row],[Column1.Accuracy]]</f>
        <v>0</v>
      </c>
      <c r="G405" s="2">
        <f>WeaponsExport[[#This Row],[Column1.Strength]]</f>
        <v>0</v>
      </c>
      <c r="H405" s="2">
        <f>WeaponsExport[[#This Row],[Column1.Magic]]</f>
        <v>0</v>
      </c>
      <c r="I405" s="2">
        <f>WeaponsExport[[#This Row],[Column1.Endurance]]</f>
        <v>0</v>
      </c>
      <c r="J405" s="2">
        <f>WeaponsExport[[#This Row],[Column1.Agility]]</f>
        <v>0</v>
      </c>
      <c r="K405" s="2">
        <f>WeaponsExport[[#This Row],[Column1.Luck]]</f>
        <v>0</v>
      </c>
      <c r="L405" s="2">
        <f>WeaponsExport[[#This Row],[Column1.Price]]</f>
        <v>0</v>
      </c>
      <c r="M405" s="2">
        <f>WeaponsExport[[#This Row],[Column1.SellPrice]]</f>
        <v>0</v>
      </c>
    </row>
    <row r="406" spans="1:13" x14ac:dyDescent="0.25">
      <c r="A406">
        <f>LOG(WeaponsExport[[#This Row],[Column1.EquipID]],2)</f>
        <v>0</v>
      </c>
      <c r="B406" s="2">
        <f>WeaponsExport[[#This Row],[Column1.ModelID]]</f>
        <v>0</v>
      </c>
      <c r="C406" s="2">
        <f>MOD(Table5[[#This Row],[ModelID]],10)</f>
        <v>0</v>
      </c>
      <c r="D406" t="str">
        <f>WeaponNames__2[[#This Row],[Value]]</f>
        <v>Unused</v>
      </c>
      <c r="E406" s="2">
        <f>WeaponsExport[[#This Row],[Column1.Attack]]</f>
        <v>0</v>
      </c>
      <c r="F406" s="2">
        <f>WeaponsExport[[#This Row],[Column1.Accuracy]]</f>
        <v>0</v>
      </c>
      <c r="G406" s="2">
        <f>WeaponsExport[[#This Row],[Column1.Strength]]</f>
        <v>0</v>
      </c>
      <c r="H406" s="2">
        <f>WeaponsExport[[#This Row],[Column1.Magic]]</f>
        <v>0</v>
      </c>
      <c r="I406" s="2">
        <f>WeaponsExport[[#This Row],[Column1.Endurance]]</f>
        <v>0</v>
      </c>
      <c r="J406" s="2">
        <f>WeaponsExport[[#This Row],[Column1.Agility]]</f>
        <v>0</v>
      </c>
      <c r="K406" s="2">
        <f>WeaponsExport[[#This Row],[Column1.Luck]]</f>
        <v>0</v>
      </c>
      <c r="L406" s="2">
        <f>WeaponsExport[[#This Row],[Column1.Price]]</f>
        <v>0</v>
      </c>
      <c r="M406" s="2">
        <f>WeaponsExport[[#This Row],[Column1.SellPrice]]</f>
        <v>0</v>
      </c>
    </row>
    <row r="407" spans="1:13" x14ac:dyDescent="0.25">
      <c r="A407">
        <f>LOG(WeaponsExport[[#This Row],[Column1.EquipID]],2)</f>
        <v>0</v>
      </c>
      <c r="B407" s="2">
        <f>WeaponsExport[[#This Row],[Column1.ModelID]]</f>
        <v>0</v>
      </c>
      <c r="C407" s="2">
        <f>MOD(Table5[[#This Row],[ModelID]],10)</f>
        <v>0</v>
      </c>
      <c r="D407" t="str">
        <f>WeaponNames__2[[#This Row],[Value]]</f>
        <v>Unused</v>
      </c>
      <c r="E407" s="2">
        <f>WeaponsExport[[#This Row],[Column1.Attack]]</f>
        <v>0</v>
      </c>
      <c r="F407" s="2">
        <f>WeaponsExport[[#This Row],[Column1.Accuracy]]</f>
        <v>0</v>
      </c>
      <c r="G407" s="2">
        <f>WeaponsExport[[#This Row],[Column1.Strength]]</f>
        <v>0</v>
      </c>
      <c r="H407" s="2">
        <f>WeaponsExport[[#This Row],[Column1.Magic]]</f>
        <v>0</v>
      </c>
      <c r="I407" s="2">
        <f>WeaponsExport[[#This Row],[Column1.Endurance]]</f>
        <v>0</v>
      </c>
      <c r="J407" s="2">
        <f>WeaponsExport[[#This Row],[Column1.Agility]]</f>
        <v>0</v>
      </c>
      <c r="K407" s="2">
        <f>WeaponsExport[[#This Row],[Column1.Luck]]</f>
        <v>0</v>
      </c>
      <c r="L407" s="2">
        <f>WeaponsExport[[#This Row],[Column1.Price]]</f>
        <v>0</v>
      </c>
      <c r="M407" s="2">
        <f>WeaponsExport[[#This Row],[Column1.SellPrice]]</f>
        <v>0</v>
      </c>
    </row>
    <row r="408" spans="1:13" x14ac:dyDescent="0.25">
      <c r="A408">
        <f>LOG(WeaponsExport[[#This Row],[Column1.EquipID]],2)</f>
        <v>0</v>
      </c>
      <c r="B408" s="2">
        <f>WeaponsExport[[#This Row],[Column1.ModelID]]</f>
        <v>0</v>
      </c>
      <c r="C408" s="2">
        <f>MOD(Table5[[#This Row],[ModelID]],10)</f>
        <v>0</v>
      </c>
      <c r="D408" t="str">
        <f>WeaponNames__2[[#This Row],[Value]]</f>
        <v>Unused</v>
      </c>
      <c r="E408" s="2">
        <f>WeaponsExport[[#This Row],[Column1.Attack]]</f>
        <v>0</v>
      </c>
      <c r="F408" s="2">
        <f>WeaponsExport[[#This Row],[Column1.Accuracy]]</f>
        <v>0</v>
      </c>
      <c r="G408" s="2">
        <f>WeaponsExport[[#This Row],[Column1.Strength]]</f>
        <v>0</v>
      </c>
      <c r="H408" s="2">
        <f>WeaponsExport[[#This Row],[Column1.Magic]]</f>
        <v>0</v>
      </c>
      <c r="I408" s="2">
        <f>WeaponsExport[[#This Row],[Column1.Endurance]]</f>
        <v>0</v>
      </c>
      <c r="J408" s="2">
        <f>WeaponsExport[[#This Row],[Column1.Agility]]</f>
        <v>0</v>
      </c>
      <c r="K408" s="2">
        <f>WeaponsExport[[#This Row],[Column1.Luck]]</f>
        <v>0</v>
      </c>
      <c r="L408" s="2">
        <f>WeaponsExport[[#This Row],[Column1.Price]]</f>
        <v>0</v>
      </c>
      <c r="M408" s="2">
        <f>WeaponsExport[[#This Row],[Column1.SellPrice]]</f>
        <v>0</v>
      </c>
    </row>
    <row r="409" spans="1:13" x14ac:dyDescent="0.25">
      <c r="A409">
        <f>LOG(WeaponsExport[[#This Row],[Column1.EquipID]],2)</f>
        <v>0</v>
      </c>
      <c r="B409" s="2">
        <f>WeaponsExport[[#This Row],[Column1.ModelID]]</f>
        <v>0</v>
      </c>
      <c r="C409" s="2">
        <f>MOD(Table5[[#This Row],[ModelID]],10)</f>
        <v>0</v>
      </c>
      <c r="D409" t="str">
        <f>WeaponNames__2[[#This Row],[Value]]</f>
        <v>Unused</v>
      </c>
      <c r="E409" s="2">
        <f>WeaponsExport[[#This Row],[Column1.Attack]]</f>
        <v>0</v>
      </c>
      <c r="F409" s="2">
        <f>WeaponsExport[[#This Row],[Column1.Accuracy]]</f>
        <v>0</v>
      </c>
      <c r="G409" s="2">
        <f>WeaponsExport[[#This Row],[Column1.Strength]]</f>
        <v>0</v>
      </c>
      <c r="H409" s="2">
        <f>WeaponsExport[[#This Row],[Column1.Magic]]</f>
        <v>0</v>
      </c>
      <c r="I409" s="2">
        <f>WeaponsExport[[#This Row],[Column1.Endurance]]</f>
        <v>0</v>
      </c>
      <c r="J409" s="2">
        <f>WeaponsExport[[#This Row],[Column1.Agility]]</f>
        <v>0</v>
      </c>
      <c r="K409" s="2">
        <f>WeaponsExport[[#This Row],[Column1.Luck]]</f>
        <v>0</v>
      </c>
      <c r="L409" s="2">
        <f>WeaponsExport[[#This Row],[Column1.Price]]</f>
        <v>0</v>
      </c>
      <c r="M409" s="2">
        <f>WeaponsExport[[#This Row],[Column1.SellPrice]]</f>
        <v>0</v>
      </c>
    </row>
    <row r="410" spans="1:13" x14ac:dyDescent="0.25">
      <c r="A410">
        <f>LOG(WeaponsExport[[#This Row],[Column1.EquipID]],2)</f>
        <v>0</v>
      </c>
      <c r="B410" s="2">
        <f>WeaponsExport[[#This Row],[Column1.ModelID]]</f>
        <v>0</v>
      </c>
      <c r="C410" s="2">
        <f>MOD(Table5[[#This Row],[ModelID]],10)</f>
        <v>0</v>
      </c>
      <c r="D410" t="str">
        <f>WeaponNames__2[[#This Row],[Value]]</f>
        <v>Unused</v>
      </c>
      <c r="E410" s="2">
        <f>WeaponsExport[[#This Row],[Column1.Attack]]</f>
        <v>0</v>
      </c>
      <c r="F410" s="2">
        <f>WeaponsExport[[#This Row],[Column1.Accuracy]]</f>
        <v>0</v>
      </c>
      <c r="G410" s="2">
        <f>WeaponsExport[[#This Row],[Column1.Strength]]</f>
        <v>0</v>
      </c>
      <c r="H410" s="2">
        <f>WeaponsExport[[#This Row],[Column1.Magic]]</f>
        <v>0</v>
      </c>
      <c r="I410" s="2">
        <f>WeaponsExport[[#This Row],[Column1.Endurance]]</f>
        <v>0</v>
      </c>
      <c r="J410" s="2">
        <f>WeaponsExport[[#This Row],[Column1.Agility]]</f>
        <v>0</v>
      </c>
      <c r="K410" s="2">
        <f>WeaponsExport[[#This Row],[Column1.Luck]]</f>
        <v>0</v>
      </c>
      <c r="L410" s="2">
        <f>WeaponsExport[[#This Row],[Column1.Price]]</f>
        <v>0</v>
      </c>
      <c r="M410" s="2">
        <f>WeaponsExport[[#This Row],[Column1.SellPrice]]</f>
        <v>0</v>
      </c>
    </row>
    <row r="411" spans="1:13" x14ac:dyDescent="0.25">
      <c r="A411">
        <f>LOG(WeaponsExport[[#This Row],[Column1.EquipID]],2)</f>
        <v>0</v>
      </c>
      <c r="B411" s="2">
        <f>WeaponsExport[[#This Row],[Column1.ModelID]]</f>
        <v>0</v>
      </c>
      <c r="C411" s="2">
        <f>MOD(Table5[[#This Row],[ModelID]],10)</f>
        <v>0</v>
      </c>
      <c r="D411" t="str">
        <f>WeaponNames__2[[#This Row],[Value]]</f>
        <v>Unused</v>
      </c>
      <c r="E411" s="2">
        <f>WeaponsExport[[#This Row],[Column1.Attack]]</f>
        <v>0</v>
      </c>
      <c r="F411" s="2">
        <f>WeaponsExport[[#This Row],[Column1.Accuracy]]</f>
        <v>0</v>
      </c>
      <c r="G411" s="2">
        <f>WeaponsExport[[#This Row],[Column1.Strength]]</f>
        <v>0</v>
      </c>
      <c r="H411" s="2">
        <f>WeaponsExport[[#This Row],[Column1.Magic]]</f>
        <v>0</v>
      </c>
      <c r="I411" s="2">
        <f>WeaponsExport[[#This Row],[Column1.Endurance]]</f>
        <v>0</v>
      </c>
      <c r="J411" s="2">
        <f>WeaponsExport[[#This Row],[Column1.Agility]]</f>
        <v>0</v>
      </c>
      <c r="K411" s="2">
        <f>WeaponsExport[[#This Row],[Column1.Luck]]</f>
        <v>0</v>
      </c>
      <c r="L411" s="2">
        <f>WeaponsExport[[#This Row],[Column1.Price]]</f>
        <v>0</v>
      </c>
      <c r="M411" s="2">
        <f>WeaponsExport[[#This Row],[Column1.SellPrice]]</f>
        <v>0</v>
      </c>
    </row>
    <row r="412" spans="1:13" x14ac:dyDescent="0.25">
      <c r="A412">
        <f>LOG(WeaponsExport[[#This Row],[Column1.EquipID]],2)</f>
        <v>0</v>
      </c>
      <c r="B412" s="2">
        <f>WeaponsExport[[#This Row],[Column1.ModelID]]</f>
        <v>0</v>
      </c>
      <c r="C412" s="2">
        <f>MOD(Table5[[#This Row],[ModelID]],10)</f>
        <v>0</v>
      </c>
      <c r="D412" t="str">
        <f>WeaponNames__2[[#This Row],[Value]]</f>
        <v>Unused</v>
      </c>
      <c r="E412" s="2">
        <f>WeaponsExport[[#This Row],[Column1.Attack]]</f>
        <v>0</v>
      </c>
      <c r="F412" s="2">
        <f>WeaponsExport[[#This Row],[Column1.Accuracy]]</f>
        <v>0</v>
      </c>
      <c r="G412" s="2">
        <f>WeaponsExport[[#This Row],[Column1.Strength]]</f>
        <v>0</v>
      </c>
      <c r="H412" s="2">
        <f>WeaponsExport[[#This Row],[Column1.Magic]]</f>
        <v>0</v>
      </c>
      <c r="I412" s="2">
        <f>WeaponsExport[[#This Row],[Column1.Endurance]]</f>
        <v>0</v>
      </c>
      <c r="J412" s="2">
        <f>WeaponsExport[[#This Row],[Column1.Agility]]</f>
        <v>0</v>
      </c>
      <c r="K412" s="2">
        <f>WeaponsExport[[#This Row],[Column1.Luck]]</f>
        <v>0</v>
      </c>
      <c r="L412" s="2">
        <f>WeaponsExport[[#This Row],[Column1.Price]]</f>
        <v>0</v>
      </c>
      <c r="M412" s="2">
        <f>WeaponsExport[[#This Row],[Column1.SellPrice]]</f>
        <v>0</v>
      </c>
    </row>
    <row r="413" spans="1:13" x14ac:dyDescent="0.25">
      <c r="A413">
        <f>LOG(WeaponsExport[[#This Row],[Column1.EquipID]],2)</f>
        <v>0</v>
      </c>
      <c r="B413" s="2">
        <f>WeaponsExport[[#This Row],[Column1.ModelID]]</f>
        <v>0</v>
      </c>
      <c r="C413" s="2">
        <f>MOD(Table5[[#This Row],[ModelID]],10)</f>
        <v>0</v>
      </c>
      <c r="D413" t="str">
        <f>WeaponNames__2[[#This Row],[Value]]</f>
        <v>Unused</v>
      </c>
      <c r="E413" s="2">
        <f>WeaponsExport[[#This Row],[Column1.Attack]]</f>
        <v>0</v>
      </c>
      <c r="F413" s="2">
        <f>WeaponsExport[[#This Row],[Column1.Accuracy]]</f>
        <v>0</v>
      </c>
      <c r="G413" s="2">
        <f>WeaponsExport[[#This Row],[Column1.Strength]]</f>
        <v>0</v>
      </c>
      <c r="H413" s="2">
        <f>WeaponsExport[[#This Row],[Column1.Magic]]</f>
        <v>0</v>
      </c>
      <c r="I413" s="2">
        <f>WeaponsExport[[#This Row],[Column1.Endurance]]</f>
        <v>0</v>
      </c>
      <c r="J413" s="2">
        <f>WeaponsExport[[#This Row],[Column1.Agility]]</f>
        <v>0</v>
      </c>
      <c r="K413" s="2">
        <f>WeaponsExport[[#This Row],[Column1.Luck]]</f>
        <v>0</v>
      </c>
      <c r="L413" s="2">
        <f>WeaponsExport[[#This Row],[Column1.Price]]</f>
        <v>0</v>
      </c>
      <c r="M413" s="2">
        <f>WeaponsExport[[#This Row],[Column1.SellPrice]]</f>
        <v>0</v>
      </c>
    </row>
    <row r="414" spans="1:13" x14ac:dyDescent="0.25">
      <c r="A414">
        <f>LOG(WeaponsExport[[#This Row],[Column1.EquipID]],2)</f>
        <v>0</v>
      </c>
      <c r="B414" s="2">
        <f>WeaponsExport[[#This Row],[Column1.ModelID]]</f>
        <v>0</v>
      </c>
      <c r="C414" s="2">
        <f>MOD(Table5[[#This Row],[ModelID]],10)</f>
        <v>0</v>
      </c>
      <c r="D414" t="str">
        <f>WeaponNames__2[[#This Row],[Value]]</f>
        <v>Unused</v>
      </c>
      <c r="E414" s="2">
        <f>WeaponsExport[[#This Row],[Column1.Attack]]</f>
        <v>0</v>
      </c>
      <c r="F414" s="2">
        <f>WeaponsExport[[#This Row],[Column1.Accuracy]]</f>
        <v>0</v>
      </c>
      <c r="G414" s="2">
        <f>WeaponsExport[[#This Row],[Column1.Strength]]</f>
        <v>0</v>
      </c>
      <c r="H414" s="2">
        <f>WeaponsExport[[#This Row],[Column1.Magic]]</f>
        <v>0</v>
      </c>
      <c r="I414" s="2">
        <f>WeaponsExport[[#This Row],[Column1.Endurance]]</f>
        <v>0</v>
      </c>
      <c r="J414" s="2">
        <f>WeaponsExport[[#This Row],[Column1.Agility]]</f>
        <v>0</v>
      </c>
      <c r="K414" s="2">
        <f>WeaponsExport[[#This Row],[Column1.Luck]]</f>
        <v>0</v>
      </c>
      <c r="L414" s="2">
        <f>WeaponsExport[[#This Row],[Column1.Price]]</f>
        <v>0</v>
      </c>
      <c r="M414" s="2">
        <f>WeaponsExport[[#This Row],[Column1.SellPrice]]</f>
        <v>0</v>
      </c>
    </row>
    <row r="415" spans="1:13" x14ac:dyDescent="0.25">
      <c r="A415">
        <f>LOG(WeaponsExport[[#This Row],[Column1.EquipID]],2)</f>
        <v>0</v>
      </c>
      <c r="B415" s="2">
        <f>WeaponsExport[[#This Row],[Column1.ModelID]]</f>
        <v>0</v>
      </c>
      <c r="C415" s="2">
        <f>MOD(Table5[[#This Row],[ModelID]],10)</f>
        <v>0</v>
      </c>
      <c r="D415" t="str">
        <f>WeaponNames__2[[#This Row],[Value]]</f>
        <v>Unused</v>
      </c>
      <c r="E415" s="2">
        <f>WeaponsExport[[#This Row],[Column1.Attack]]</f>
        <v>0</v>
      </c>
      <c r="F415" s="2">
        <f>WeaponsExport[[#This Row],[Column1.Accuracy]]</f>
        <v>0</v>
      </c>
      <c r="G415" s="2">
        <f>WeaponsExport[[#This Row],[Column1.Strength]]</f>
        <v>0</v>
      </c>
      <c r="H415" s="2">
        <f>WeaponsExport[[#This Row],[Column1.Magic]]</f>
        <v>0</v>
      </c>
      <c r="I415" s="2">
        <f>WeaponsExport[[#This Row],[Column1.Endurance]]</f>
        <v>0</v>
      </c>
      <c r="J415" s="2">
        <f>WeaponsExport[[#This Row],[Column1.Agility]]</f>
        <v>0</v>
      </c>
      <c r="K415" s="2">
        <f>WeaponsExport[[#This Row],[Column1.Luck]]</f>
        <v>0</v>
      </c>
      <c r="L415" s="2">
        <f>WeaponsExport[[#This Row],[Column1.Price]]</f>
        <v>0</v>
      </c>
      <c r="M415" s="2">
        <f>WeaponsExport[[#This Row],[Column1.SellPrice]]</f>
        <v>0</v>
      </c>
    </row>
    <row r="416" spans="1:13" x14ac:dyDescent="0.25">
      <c r="A416">
        <f>LOG(WeaponsExport[[#This Row],[Column1.EquipID]],2)</f>
        <v>0</v>
      </c>
      <c r="B416" s="2">
        <f>WeaponsExport[[#This Row],[Column1.ModelID]]</f>
        <v>0</v>
      </c>
      <c r="C416" s="2">
        <f>MOD(Table5[[#This Row],[ModelID]],10)</f>
        <v>0</v>
      </c>
      <c r="D416" t="str">
        <f>WeaponNames__2[[#This Row],[Value]]</f>
        <v>Unused</v>
      </c>
      <c r="E416" s="2">
        <f>WeaponsExport[[#This Row],[Column1.Attack]]</f>
        <v>0</v>
      </c>
      <c r="F416" s="2">
        <f>WeaponsExport[[#This Row],[Column1.Accuracy]]</f>
        <v>0</v>
      </c>
      <c r="G416" s="2">
        <f>WeaponsExport[[#This Row],[Column1.Strength]]</f>
        <v>0</v>
      </c>
      <c r="H416" s="2">
        <f>WeaponsExport[[#This Row],[Column1.Magic]]</f>
        <v>0</v>
      </c>
      <c r="I416" s="2">
        <f>WeaponsExport[[#This Row],[Column1.Endurance]]</f>
        <v>0</v>
      </c>
      <c r="J416" s="2">
        <f>WeaponsExport[[#This Row],[Column1.Agility]]</f>
        <v>0</v>
      </c>
      <c r="K416" s="2">
        <f>WeaponsExport[[#This Row],[Column1.Luck]]</f>
        <v>0</v>
      </c>
      <c r="L416" s="2">
        <f>WeaponsExport[[#This Row],[Column1.Price]]</f>
        <v>0</v>
      </c>
      <c r="M416" s="2">
        <f>WeaponsExport[[#This Row],[Column1.SellPrice]]</f>
        <v>0</v>
      </c>
    </row>
    <row r="417" spans="1:13" x14ac:dyDescent="0.25">
      <c r="A417">
        <f>LOG(WeaponsExport[[#This Row],[Column1.EquipID]],2)</f>
        <v>0</v>
      </c>
      <c r="B417" s="2">
        <f>WeaponsExport[[#This Row],[Column1.ModelID]]</f>
        <v>0</v>
      </c>
      <c r="C417" s="2">
        <f>MOD(Table5[[#This Row],[ModelID]],10)</f>
        <v>0</v>
      </c>
      <c r="D417" t="str">
        <f>WeaponNames__2[[#This Row],[Value]]</f>
        <v>Unused</v>
      </c>
      <c r="E417" s="2">
        <f>WeaponsExport[[#This Row],[Column1.Attack]]</f>
        <v>0</v>
      </c>
      <c r="F417" s="2">
        <f>WeaponsExport[[#This Row],[Column1.Accuracy]]</f>
        <v>0</v>
      </c>
      <c r="G417" s="2">
        <f>WeaponsExport[[#This Row],[Column1.Strength]]</f>
        <v>0</v>
      </c>
      <c r="H417" s="2">
        <f>WeaponsExport[[#This Row],[Column1.Magic]]</f>
        <v>0</v>
      </c>
      <c r="I417" s="2">
        <f>WeaponsExport[[#This Row],[Column1.Endurance]]</f>
        <v>0</v>
      </c>
      <c r="J417" s="2">
        <f>WeaponsExport[[#This Row],[Column1.Agility]]</f>
        <v>0</v>
      </c>
      <c r="K417" s="2">
        <f>WeaponsExport[[#This Row],[Column1.Luck]]</f>
        <v>0</v>
      </c>
      <c r="L417" s="2">
        <f>WeaponsExport[[#This Row],[Column1.Price]]</f>
        <v>0</v>
      </c>
      <c r="M417" s="2">
        <f>WeaponsExport[[#This Row],[Column1.SellPrice]]</f>
        <v>0</v>
      </c>
    </row>
    <row r="418" spans="1:13" x14ac:dyDescent="0.25">
      <c r="A418">
        <f>LOG(WeaponsExport[[#This Row],[Column1.EquipID]],2)</f>
        <v>0</v>
      </c>
      <c r="B418" s="2">
        <f>WeaponsExport[[#This Row],[Column1.ModelID]]</f>
        <v>0</v>
      </c>
      <c r="C418" s="2">
        <f>MOD(Table5[[#This Row],[ModelID]],10)</f>
        <v>0</v>
      </c>
      <c r="D418" t="str">
        <f>WeaponNames__2[[#This Row],[Value]]</f>
        <v>Unused</v>
      </c>
      <c r="E418" s="2">
        <f>WeaponsExport[[#This Row],[Column1.Attack]]</f>
        <v>0</v>
      </c>
      <c r="F418" s="2">
        <f>WeaponsExport[[#This Row],[Column1.Accuracy]]</f>
        <v>0</v>
      </c>
      <c r="G418" s="2">
        <f>WeaponsExport[[#This Row],[Column1.Strength]]</f>
        <v>0</v>
      </c>
      <c r="H418" s="2">
        <f>WeaponsExport[[#This Row],[Column1.Magic]]</f>
        <v>0</v>
      </c>
      <c r="I418" s="2">
        <f>WeaponsExport[[#This Row],[Column1.Endurance]]</f>
        <v>0</v>
      </c>
      <c r="J418" s="2">
        <f>WeaponsExport[[#This Row],[Column1.Agility]]</f>
        <v>0</v>
      </c>
      <c r="K418" s="2">
        <f>WeaponsExport[[#This Row],[Column1.Luck]]</f>
        <v>0</v>
      </c>
      <c r="L418" s="2">
        <f>WeaponsExport[[#This Row],[Column1.Price]]</f>
        <v>0</v>
      </c>
      <c r="M418" s="2">
        <f>WeaponsExport[[#This Row],[Column1.SellPrice]]</f>
        <v>0</v>
      </c>
    </row>
    <row r="419" spans="1:13" x14ac:dyDescent="0.25">
      <c r="A419">
        <f>LOG(WeaponsExport[[#This Row],[Column1.EquipID]],2)</f>
        <v>0</v>
      </c>
      <c r="B419" s="2">
        <f>WeaponsExport[[#This Row],[Column1.ModelID]]</f>
        <v>0</v>
      </c>
      <c r="C419" s="2">
        <f>MOD(Table5[[#This Row],[ModelID]],10)</f>
        <v>0</v>
      </c>
      <c r="D419" t="str">
        <f>WeaponNames__2[[#This Row],[Value]]</f>
        <v>Unused</v>
      </c>
      <c r="E419" s="2">
        <f>WeaponsExport[[#This Row],[Column1.Attack]]</f>
        <v>0</v>
      </c>
      <c r="F419" s="2">
        <f>WeaponsExport[[#This Row],[Column1.Accuracy]]</f>
        <v>0</v>
      </c>
      <c r="G419" s="2">
        <f>WeaponsExport[[#This Row],[Column1.Strength]]</f>
        <v>0</v>
      </c>
      <c r="H419" s="2">
        <f>WeaponsExport[[#This Row],[Column1.Magic]]</f>
        <v>0</v>
      </c>
      <c r="I419" s="2">
        <f>WeaponsExport[[#This Row],[Column1.Endurance]]</f>
        <v>0</v>
      </c>
      <c r="J419" s="2">
        <f>WeaponsExport[[#This Row],[Column1.Agility]]</f>
        <v>0</v>
      </c>
      <c r="K419" s="2">
        <f>WeaponsExport[[#This Row],[Column1.Luck]]</f>
        <v>0</v>
      </c>
      <c r="L419" s="2">
        <f>WeaponsExport[[#This Row],[Column1.Price]]</f>
        <v>0</v>
      </c>
      <c r="M419" s="2">
        <f>WeaponsExport[[#This Row],[Column1.SellPrice]]</f>
        <v>0</v>
      </c>
    </row>
    <row r="420" spans="1:13" x14ac:dyDescent="0.25">
      <c r="A420">
        <f>LOG(WeaponsExport[[#This Row],[Column1.EquipID]],2)</f>
        <v>0</v>
      </c>
      <c r="B420" s="2">
        <f>WeaponsExport[[#This Row],[Column1.ModelID]]</f>
        <v>0</v>
      </c>
      <c r="C420" s="2">
        <f>MOD(Table5[[#This Row],[ModelID]],10)</f>
        <v>0</v>
      </c>
      <c r="D420" t="str">
        <f>WeaponNames__2[[#This Row],[Value]]</f>
        <v>Unused</v>
      </c>
      <c r="E420" s="2">
        <f>WeaponsExport[[#This Row],[Column1.Attack]]</f>
        <v>0</v>
      </c>
      <c r="F420" s="2">
        <f>WeaponsExport[[#This Row],[Column1.Accuracy]]</f>
        <v>0</v>
      </c>
      <c r="G420" s="2">
        <f>WeaponsExport[[#This Row],[Column1.Strength]]</f>
        <v>0</v>
      </c>
      <c r="H420" s="2">
        <f>WeaponsExport[[#This Row],[Column1.Magic]]</f>
        <v>0</v>
      </c>
      <c r="I420" s="2">
        <f>WeaponsExport[[#This Row],[Column1.Endurance]]</f>
        <v>0</v>
      </c>
      <c r="J420" s="2">
        <f>WeaponsExport[[#This Row],[Column1.Agility]]</f>
        <v>0</v>
      </c>
      <c r="K420" s="2">
        <f>WeaponsExport[[#This Row],[Column1.Luck]]</f>
        <v>0</v>
      </c>
      <c r="L420" s="2">
        <f>WeaponsExport[[#This Row],[Column1.Price]]</f>
        <v>0</v>
      </c>
      <c r="M420" s="2">
        <f>WeaponsExport[[#This Row],[Column1.SellPrice]]</f>
        <v>0</v>
      </c>
    </row>
    <row r="421" spans="1:13" x14ac:dyDescent="0.25">
      <c r="A421">
        <f>LOG(WeaponsExport[[#This Row],[Column1.EquipID]],2)</f>
        <v>0</v>
      </c>
      <c r="B421" s="2">
        <f>WeaponsExport[[#This Row],[Column1.ModelID]]</f>
        <v>0</v>
      </c>
      <c r="C421" s="2">
        <f>MOD(Table5[[#This Row],[ModelID]],10)</f>
        <v>0</v>
      </c>
      <c r="D421" t="str">
        <f>WeaponNames__2[[#This Row],[Value]]</f>
        <v>Unused</v>
      </c>
      <c r="E421" s="2">
        <f>WeaponsExport[[#This Row],[Column1.Attack]]</f>
        <v>0</v>
      </c>
      <c r="F421" s="2">
        <f>WeaponsExport[[#This Row],[Column1.Accuracy]]</f>
        <v>0</v>
      </c>
      <c r="G421" s="2">
        <f>WeaponsExport[[#This Row],[Column1.Strength]]</f>
        <v>0</v>
      </c>
      <c r="H421" s="2">
        <f>WeaponsExport[[#This Row],[Column1.Magic]]</f>
        <v>0</v>
      </c>
      <c r="I421" s="2">
        <f>WeaponsExport[[#This Row],[Column1.Endurance]]</f>
        <v>0</v>
      </c>
      <c r="J421" s="2">
        <f>WeaponsExport[[#This Row],[Column1.Agility]]</f>
        <v>0</v>
      </c>
      <c r="K421" s="2">
        <f>WeaponsExport[[#This Row],[Column1.Luck]]</f>
        <v>0</v>
      </c>
      <c r="L421" s="2">
        <f>WeaponsExport[[#This Row],[Column1.Price]]</f>
        <v>0</v>
      </c>
      <c r="M421" s="2">
        <f>WeaponsExport[[#This Row],[Column1.SellPrice]]</f>
        <v>0</v>
      </c>
    </row>
    <row r="422" spans="1:13" x14ac:dyDescent="0.25">
      <c r="A422">
        <f>LOG(WeaponsExport[[#This Row],[Column1.EquipID]],2)</f>
        <v>0</v>
      </c>
      <c r="B422" s="2">
        <f>WeaponsExport[[#This Row],[Column1.ModelID]]</f>
        <v>0</v>
      </c>
      <c r="C422" s="2">
        <f>MOD(Table5[[#This Row],[ModelID]],10)</f>
        <v>0</v>
      </c>
      <c r="D422" t="str">
        <f>WeaponNames__2[[#This Row],[Value]]</f>
        <v>Unused</v>
      </c>
      <c r="E422" s="2">
        <f>WeaponsExport[[#This Row],[Column1.Attack]]</f>
        <v>0</v>
      </c>
      <c r="F422" s="2">
        <f>WeaponsExport[[#This Row],[Column1.Accuracy]]</f>
        <v>0</v>
      </c>
      <c r="G422" s="2">
        <f>WeaponsExport[[#This Row],[Column1.Strength]]</f>
        <v>0</v>
      </c>
      <c r="H422" s="2">
        <f>WeaponsExport[[#This Row],[Column1.Magic]]</f>
        <v>0</v>
      </c>
      <c r="I422" s="2">
        <f>WeaponsExport[[#This Row],[Column1.Endurance]]</f>
        <v>0</v>
      </c>
      <c r="J422" s="2">
        <f>WeaponsExport[[#This Row],[Column1.Agility]]</f>
        <v>0</v>
      </c>
      <c r="K422" s="2">
        <f>WeaponsExport[[#This Row],[Column1.Luck]]</f>
        <v>0</v>
      </c>
      <c r="L422" s="2">
        <f>WeaponsExport[[#This Row],[Column1.Price]]</f>
        <v>0</v>
      </c>
      <c r="M422" s="2">
        <f>WeaponsExport[[#This Row],[Column1.SellPrice]]</f>
        <v>0</v>
      </c>
    </row>
    <row r="423" spans="1:13" x14ac:dyDescent="0.25">
      <c r="A423">
        <f>LOG(WeaponsExport[[#This Row],[Column1.EquipID]],2)</f>
        <v>0</v>
      </c>
      <c r="B423" s="2">
        <f>WeaponsExport[[#This Row],[Column1.ModelID]]</f>
        <v>0</v>
      </c>
      <c r="C423" s="2">
        <f>MOD(Table5[[#This Row],[ModelID]],10)</f>
        <v>0</v>
      </c>
      <c r="D423" t="str">
        <f>WeaponNames__2[[#This Row],[Value]]</f>
        <v>Unused</v>
      </c>
      <c r="E423" s="2">
        <f>WeaponsExport[[#This Row],[Column1.Attack]]</f>
        <v>0</v>
      </c>
      <c r="F423" s="2">
        <f>WeaponsExport[[#This Row],[Column1.Accuracy]]</f>
        <v>0</v>
      </c>
      <c r="G423" s="2">
        <f>WeaponsExport[[#This Row],[Column1.Strength]]</f>
        <v>0</v>
      </c>
      <c r="H423" s="2">
        <f>WeaponsExport[[#This Row],[Column1.Magic]]</f>
        <v>0</v>
      </c>
      <c r="I423" s="2">
        <f>WeaponsExport[[#This Row],[Column1.Endurance]]</f>
        <v>0</v>
      </c>
      <c r="J423" s="2">
        <f>WeaponsExport[[#This Row],[Column1.Agility]]</f>
        <v>0</v>
      </c>
      <c r="K423" s="2">
        <f>WeaponsExport[[#This Row],[Column1.Luck]]</f>
        <v>0</v>
      </c>
      <c r="L423" s="2">
        <f>WeaponsExport[[#This Row],[Column1.Price]]</f>
        <v>0</v>
      </c>
      <c r="M423" s="2">
        <f>WeaponsExport[[#This Row],[Column1.SellPrice]]</f>
        <v>0</v>
      </c>
    </row>
    <row r="424" spans="1:13" x14ac:dyDescent="0.25">
      <c r="A424">
        <f>LOG(WeaponsExport[[#This Row],[Column1.EquipID]],2)</f>
        <v>0</v>
      </c>
      <c r="B424" s="2">
        <f>WeaponsExport[[#This Row],[Column1.ModelID]]</f>
        <v>0</v>
      </c>
      <c r="C424" s="2">
        <f>MOD(Table5[[#This Row],[ModelID]],10)</f>
        <v>0</v>
      </c>
      <c r="D424" t="str">
        <f>WeaponNames__2[[#This Row],[Value]]</f>
        <v>Unused</v>
      </c>
      <c r="E424" s="2">
        <f>WeaponsExport[[#This Row],[Column1.Attack]]</f>
        <v>0</v>
      </c>
      <c r="F424" s="2">
        <f>WeaponsExport[[#This Row],[Column1.Accuracy]]</f>
        <v>0</v>
      </c>
      <c r="G424" s="2">
        <f>WeaponsExport[[#This Row],[Column1.Strength]]</f>
        <v>0</v>
      </c>
      <c r="H424" s="2">
        <f>WeaponsExport[[#This Row],[Column1.Magic]]</f>
        <v>0</v>
      </c>
      <c r="I424" s="2">
        <f>WeaponsExport[[#This Row],[Column1.Endurance]]</f>
        <v>0</v>
      </c>
      <c r="J424" s="2">
        <f>WeaponsExport[[#This Row],[Column1.Agility]]</f>
        <v>0</v>
      </c>
      <c r="K424" s="2">
        <f>WeaponsExport[[#This Row],[Column1.Luck]]</f>
        <v>0</v>
      </c>
      <c r="L424" s="2">
        <f>WeaponsExport[[#This Row],[Column1.Price]]</f>
        <v>0</v>
      </c>
      <c r="M424" s="2">
        <f>WeaponsExport[[#This Row],[Column1.SellPrice]]</f>
        <v>0</v>
      </c>
    </row>
    <row r="425" spans="1:13" x14ac:dyDescent="0.25">
      <c r="A425">
        <f>LOG(WeaponsExport[[#This Row],[Column1.EquipID]],2)</f>
        <v>0</v>
      </c>
      <c r="B425" s="2">
        <f>WeaponsExport[[#This Row],[Column1.ModelID]]</f>
        <v>0</v>
      </c>
      <c r="C425" s="2">
        <f>MOD(Table5[[#This Row],[ModelID]],10)</f>
        <v>0</v>
      </c>
      <c r="D425" t="str">
        <f>WeaponNames__2[[#This Row],[Value]]</f>
        <v>Unused</v>
      </c>
      <c r="E425" s="2">
        <f>WeaponsExport[[#This Row],[Column1.Attack]]</f>
        <v>0</v>
      </c>
      <c r="F425" s="2">
        <f>WeaponsExport[[#This Row],[Column1.Accuracy]]</f>
        <v>0</v>
      </c>
      <c r="G425" s="2">
        <f>WeaponsExport[[#This Row],[Column1.Strength]]</f>
        <v>0</v>
      </c>
      <c r="H425" s="2">
        <f>WeaponsExport[[#This Row],[Column1.Magic]]</f>
        <v>0</v>
      </c>
      <c r="I425" s="2">
        <f>WeaponsExport[[#This Row],[Column1.Endurance]]</f>
        <v>0</v>
      </c>
      <c r="J425" s="2">
        <f>WeaponsExport[[#This Row],[Column1.Agility]]</f>
        <v>0</v>
      </c>
      <c r="K425" s="2">
        <f>WeaponsExport[[#This Row],[Column1.Luck]]</f>
        <v>0</v>
      </c>
      <c r="L425" s="2">
        <f>WeaponsExport[[#This Row],[Column1.Price]]</f>
        <v>0</v>
      </c>
      <c r="M425" s="2">
        <f>WeaponsExport[[#This Row],[Column1.SellPrice]]</f>
        <v>0</v>
      </c>
    </row>
    <row r="426" spans="1:13" x14ac:dyDescent="0.25">
      <c r="A426">
        <f>LOG(WeaponsExport[[#This Row],[Column1.EquipID]],2)</f>
        <v>0</v>
      </c>
      <c r="B426" s="2">
        <f>WeaponsExport[[#This Row],[Column1.ModelID]]</f>
        <v>0</v>
      </c>
      <c r="C426" s="2">
        <f>MOD(Table5[[#This Row],[ModelID]],10)</f>
        <v>0</v>
      </c>
      <c r="D426" t="str">
        <f>WeaponNames__2[[#This Row],[Value]]</f>
        <v>Unused</v>
      </c>
      <c r="E426" s="2">
        <f>WeaponsExport[[#This Row],[Column1.Attack]]</f>
        <v>0</v>
      </c>
      <c r="F426" s="2">
        <f>WeaponsExport[[#This Row],[Column1.Accuracy]]</f>
        <v>0</v>
      </c>
      <c r="G426" s="2">
        <f>WeaponsExport[[#This Row],[Column1.Strength]]</f>
        <v>0</v>
      </c>
      <c r="H426" s="2">
        <f>WeaponsExport[[#This Row],[Column1.Magic]]</f>
        <v>0</v>
      </c>
      <c r="I426" s="2">
        <f>WeaponsExport[[#This Row],[Column1.Endurance]]</f>
        <v>0</v>
      </c>
      <c r="J426" s="2">
        <f>WeaponsExport[[#This Row],[Column1.Agility]]</f>
        <v>0</v>
      </c>
      <c r="K426" s="2">
        <f>WeaponsExport[[#This Row],[Column1.Luck]]</f>
        <v>0</v>
      </c>
      <c r="L426" s="2">
        <f>WeaponsExport[[#This Row],[Column1.Price]]</f>
        <v>0</v>
      </c>
      <c r="M426" s="2">
        <f>WeaponsExport[[#This Row],[Column1.SellPrice]]</f>
        <v>0</v>
      </c>
    </row>
    <row r="427" spans="1:13" x14ac:dyDescent="0.25">
      <c r="A427">
        <f>LOG(WeaponsExport[[#This Row],[Column1.EquipID]],2)</f>
        <v>0</v>
      </c>
      <c r="B427" s="2">
        <f>WeaponsExport[[#This Row],[Column1.ModelID]]</f>
        <v>0</v>
      </c>
      <c r="C427" s="2">
        <f>MOD(Table5[[#This Row],[ModelID]],10)</f>
        <v>0</v>
      </c>
      <c r="D427" t="str">
        <f>WeaponNames__2[[#This Row],[Value]]</f>
        <v>Unused</v>
      </c>
      <c r="E427" s="2">
        <f>WeaponsExport[[#This Row],[Column1.Attack]]</f>
        <v>0</v>
      </c>
      <c r="F427" s="2">
        <f>WeaponsExport[[#This Row],[Column1.Accuracy]]</f>
        <v>0</v>
      </c>
      <c r="G427" s="2">
        <f>WeaponsExport[[#This Row],[Column1.Strength]]</f>
        <v>0</v>
      </c>
      <c r="H427" s="2">
        <f>WeaponsExport[[#This Row],[Column1.Magic]]</f>
        <v>0</v>
      </c>
      <c r="I427" s="2">
        <f>WeaponsExport[[#This Row],[Column1.Endurance]]</f>
        <v>0</v>
      </c>
      <c r="J427" s="2">
        <f>WeaponsExport[[#This Row],[Column1.Agility]]</f>
        <v>0</v>
      </c>
      <c r="K427" s="2">
        <f>WeaponsExport[[#This Row],[Column1.Luck]]</f>
        <v>0</v>
      </c>
      <c r="L427" s="2">
        <f>WeaponsExport[[#This Row],[Column1.Price]]</f>
        <v>0</v>
      </c>
      <c r="M427" s="2">
        <f>WeaponsExport[[#This Row],[Column1.SellPrice]]</f>
        <v>0</v>
      </c>
    </row>
    <row r="428" spans="1:13" x14ac:dyDescent="0.25">
      <c r="A428">
        <f>LOG(WeaponsExport[[#This Row],[Column1.EquipID]],2)</f>
        <v>0</v>
      </c>
      <c r="B428" s="2">
        <f>WeaponsExport[[#This Row],[Column1.ModelID]]</f>
        <v>0</v>
      </c>
      <c r="C428" s="2">
        <f>MOD(Table5[[#This Row],[ModelID]],10)</f>
        <v>0</v>
      </c>
      <c r="D428" t="str">
        <f>WeaponNames__2[[#This Row],[Value]]</f>
        <v>Unused</v>
      </c>
      <c r="E428" s="2">
        <f>WeaponsExport[[#This Row],[Column1.Attack]]</f>
        <v>0</v>
      </c>
      <c r="F428" s="2">
        <f>WeaponsExport[[#This Row],[Column1.Accuracy]]</f>
        <v>0</v>
      </c>
      <c r="G428" s="2">
        <f>WeaponsExport[[#This Row],[Column1.Strength]]</f>
        <v>0</v>
      </c>
      <c r="H428" s="2">
        <f>WeaponsExport[[#This Row],[Column1.Magic]]</f>
        <v>0</v>
      </c>
      <c r="I428" s="2">
        <f>WeaponsExport[[#This Row],[Column1.Endurance]]</f>
        <v>0</v>
      </c>
      <c r="J428" s="2">
        <f>WeaponsExport[[#This Row],[Column1.Agility]]</f>
        <v>0</v>
      </c>
      <c r="K428" s="2">
        <f>WeaponsExport[[#This Row],[Column1.Luck]]</f>
        <v>0</v>
      </c>
      <c r="L428" s="2">
        <f>WeaponsExport[[#This Row],[Column1.Price]]</f>
        <v>0</v>
      </c>
      <c r="M428" s="2">
        <f>WeaponsExport[[#This Row],[Column1.SellPrice]]</f>
        <v>0</v>
      </c>
    </row>
    <row r="429" spans="1:13" x14ac:dyDescent="0.25">
      <c r="A429">
        <f>LOG(WeaponsExport[[#This Row],[Column1.EquipID]],2)</f>
        <v>0</v>
      </c>
      <c r="B429" s="2">
        <f>WeaponsExport[[#This Row],[Column1.ModelID]]</f>
        <v>0</v>
      </c>
      <c r="C429" s="2">
        <f>MOD(Table5[[#This Row],[ModelID]],10)</f>
        <v>0</v>
      </c>
      <c r="D429" t="str">
        <f>WeaponNames__2[[#This Row],[Value]]</f>
        <v>Unused</v>
      </c>
      <c r="E429" s="2">
        <f>WeaponsExport[[#This Row],[Column1.Attack]]</f>
        <v>0</v>
      </c>
      <c r="F429" s="2">
        <f>WeaponsExport[[#This Row],[Column1.Accuracy]]</f>
        <v>0</v>
      </c>
      <c r="G429" s="2">
        <f>WeaponsExport[[#This Row],[Column1.Strength]]</f>
        <v>0</v>
      </c>
      <c r="H429" s="2">
        <f>WeaponsExport[[#This Row],[Column1.Magic]]</f>
        <v>0</v>
      </c>
      <c r="I429" s="2">
        <f>WeaponsExport[[#This Row],[Column1.Endurance]]</f>
        <v>0</v>
      </c>
      <c r="J429" s="2">
        <f>WeaponsExport[[#This Row],[Column1.Agility]]</f>
        <v>0</v>
      </c>
      <c r="K429" s="2">
        <f>WeaponsExport[[#This Row],[Column1.Luck]]</f>
        <v>0</v>
      </c>
      <c r="L429" s="2">
        <f>WeaponsExport[[#This Row],[Column1.Price]]</f>
        <v>0</v>
      </c>
      <c r="M429" s="2">
        <f>WeaponsExport[[#This Row],[Column1.SellPrice]]</f>
        <v>0</v>
      </c>
    </row>
    <row r="430" spans="1:13" x14ac:dyDescent="0.25">
      <c r="A430">
        <f>LOG(WeaponsExport[[#This Row],[Column1.EquipID]],2)</f>
        <v>0</v>
      </c>
      <c r="B430" s="2">
        <f>WeaponsExport[[#This Row],[Column1.ModelID]]</f>
        <v>0</v>
      </c>
      <c r="C430" s="2">
        <f>MOD(Table5[[#This Row],[ModelID]],10)</f>
        <v>0</v>
      </c>
      <c r="D430" t="str">
        <f>WeaponNames__2[[#This Row],[Value]]</f>
        <v>Unused</v>
      </c>
      <c r="E430" s="2">
        <f>WeaponsExport[[#This Row],[Column1.Attack]]</f>
        <v>0</v>
      </c>
      <c r="F430" s="2">
        <f>WeaponsExport[[#This Row],[Column1.Accuracy]]</f>
        <v>0</v>
      </c>
      <c r="G430" s="2">
        <f>WeaponsExport[[#This Row],[Column1.Strength]]</f>
        <v>0</v>
      </c>
      <c r="H430" s="2">
        <f>WeaponsExport[[#This Row],[Column1.Magic]]</f>
        <v>0</v>
      </c>
      <c r="I430" s="2">
        <f>WeaponsExport[[#This Row],[Column1.Endurance]]</f>
        <v>0</v>
      </c>
      <c r="J430" s="2">
        <f>WeaponsExport[[#This Row],[Column1.Agility]]</f>
        <v>0</v>
      </c>
      <c r="K430" s="2">
        <f>WeaponsExport[[#This Row],[Column1.Luck]]</f>
        <v>0</v>
      </c>
      <c r="L430" s="2">
        <f>WeaponsExport[[#This Row],[Column1.Price]]</f>
        <v>0</v>
      </c>
      <c r="M430" s="2">
        <f>WeaponsExport[[#This Row],[Column1.SellPrice]]</f>
        <v>0</v>
      </c>
    </row>
    <row r="431" spans="1:13" x14ac:dyDescent="0.25">
      <c r="A431">
        <f>LOG(WeaponsExport[[#This Row],[Column1.EquipID]],2)</f>
        <v>0</v>
      </c>
      <c r="B431" s="2">
        <f>WeaponsExport[[#This Row],[Column1.ModelID]]</f>
        <v>0</v>
      </c>
      <c r="C431" s="2">
        <f>MOD(Table5[[#This Row],[ModelID]],10)</f>
        <v>0</v>
      </c>
      <c r="D431" t="str">
        <f>WeaponNames__2[[#This Row],[Value]]</f>
        <v>Unused</v>
      </c>
      <c r="E431" s="2">
        <f>WeaponsExport[[#This Row],[Column1.Attack]]</f>
        <v>0</v>
      </c>
      <c r="F431" s="2">
        <f>WeaponsExport[[#This Row],[Column1.Accuracy]]</f>
        <v>0</v>
      </c>
      <c r="G431" s="2">
        <f>WeaponsExport[[#This Row],[Column1.Strength]]</f>
        <v>0</v>
      </c>
      <c r="H431" s="2">
        <f>WeaponsExport[[#This Row],[Column1.Magic]]</f>
        <v>0</v>
      </c>
      <c r="I431" s="2">
        <f>WeaponsExport[[#This Row],[Column1.Endurance]]</f>
        <v>0</v>
      </c>
      <c r="J431" s="2">
        <f>WeaponsExport[[#This Row],[Column1.Agility]]</f>
        <v>0</v>
      </c>
      <c r="K431" s="2">
        <f>WeaponsExport[[#This Row],[Column1.Luck]]</f>
        <v>0</v>
      </c>
      <c r="L431" s="2">
        <f>WeaponsExport[[#This Row],[Column1.Price]]</f>
        <v>0</v>
      </c>
      <c r="M431" s="2">
        <f>WeaponsExport[[#This Row],[Column1.SellPrice]]</f>
        <v>0</v>
      </c>
    </row>
    <row r="432" spans="1:13" x14ac:dyDescent="0.25">
      <c r="A432">
        <f>LOG(WeaponsExport[[#This Row],[Column1.EquipID]],2)</f>
        <v>0</v>
      </c>
      <c r="B432" s="2">
        <f>WeaponsExport[[#This Row],[Column1.ModelID]]</f>
        <v>0</v>
      </c>
      <c r="C432" s="2">
        <f>MOD(Table5[[#This Row],[ModelID]],10)</f>
        <v>0</v>
      </c>
      <c r="D432" t="str">
        <f>WeaponNames__2[[#This Row],[Value]]</f>
        <v>Unused</v>
      </c>
      <c r="E432" s="2">
        <f>WeaponsExport[[#This Row],[Column1.Attack]]</f>
        <v>0</v>
      </c>
      <c r="F432" s="2">
        <f>WeaponsExport[[#This Row],[Column1.Accuracy]]</f>
        <v>0</v>
      </c>
      <c r="G432" s="2">
        <f>WeaponsExport[[#This Row],[Column1.Strength]]</f>
        <v>0</v>
      </c>
      <c r="H432" s="2">
        <f>WeaponsExport[[#This Row],[Column1.Magic]]</f>
        <v>0</v>
      </c>
      <c r="I432" s="2">
        <f>WeaponsExport[[#This Row],[Column1.Endurance]]</f>
        <v>0</v>
      </c>
      <c r="J432" s="2">
        <f>WeaponsExport[[#This Row],[Column1.Agility]]</f>
        <v>0</v>
      </c>
      <c r="K432" s="2">
        <f>WeaponsExport[[#This Row],[Column1.Luck]]</f>
        <v>0</v>
      </c>
      <c r="L432" s="2">
        <f>WeaponsExport[[#This Row],[Column1.Price]]</f>
        <v>0</v>
      </c>
      <c r="M432" s="2">
        <f>WeaponsExport[[#This Row],[Column1.SellPrice]]</f>
        <v>0</v>
      </c>
    </row>
    <row r="433" spans="1:13" x14ac:dyDescent="0.25">
      <c r="A433">
        <f>LOG(WeaponsExport[[#This Row],[Column1.EquipID]],2)</f>
        <v>0</v>
      </c>
      <c r="B433" s="2">
        <f>WeaponsExport[[#This Row],[Column1.ModelID]]</f>
        <v>0</v>
      </c>
      <c r="C433" s="2">
        <f>MOD(Table5[[#This Row],[ModelID]],10)</f>
        <v>0</v>
      </c>
      <c r="D433" t="str">
        <f>WeaponNames__2[[#This Row],[Value]]</f>
        <v>Unused</v>
      </c>
      <c r="E433" s="2">
        <f>WeaponsExport[[#This Row],[Column1.Attack]]</f>
        <v>0</v>
      </c>
      <c r="F433" s="2">
        <f>WeaponsExport[[#This Row],[Column1.Accuracy]]</f>
        <v>0</v>
      </c>
      <c r="G433" s="2">
        <f>WeaponsExport[[#This Row],[Column1.Strength]]</f>
        <v>0</v>
      </c>
      <c r="H433" s="2">
        <f>WeaponsExport[[#This Row],[Column1.Magic]]</f>
        <v>0</v>
      </c>
      <c r="I433" s="2">
        <f>WeaponsExport[[#This Row],[Column1.Endurance]]</f>
        <v>0</v>
      </c>
      <c r="J433" s="2">
        <f>WeaponsExport[[#This Row],[Column1.Agility]]</f>
        <v>0</v>
      </c>
      <c r="K433" s="2">
        <f>WeaponsExport[[#This Row],[Column1.Luck]]</f>
        <v>0</v>
      </c>
      <c r="L433" s="2">
        <f>WeaponsExport[[#This Row],[Column1.Price]]</f>
        <v>0</v>
      </c>
      <c r="M433" s="2">
        <f>WeaponsExport[[#This Row],[Column1.SellPrice]]</f>
        <v>0</v>
      </c>
    </row>
    <row r="434" spans="1:13" x14ac:dyDescent="0.25">
      <c r="A434">
        <f>LOG(WeaponsExport[[#This Row],[Column1.EquipID]],2)</f>
        <v>0</v>
      </c>
      <c r="B434" s="2">
        <f>WeaponsExport[[#This Row],[Column1.ModelID]]</f>
        <v>0</v>
      </c>
      <c r="C434" s="2">
        <f>MOD(Table5[[#This Row],[ModelID]],10)</f>
        <v>0</v>
      </c>
      <c r="D434" t="str">
        <f>WeaponNames__2[[#This Row],[Value]]</f>
        <v>Unused</v>
      </c>
      <c r="E434" s="2">
        <f>WeaponsExport[[#This Row],[Column1.Attack]]</f>
        <v>0</v>
      </c>
      <c r="F434" s="2">
        <f>WeaponsExport[[#This Row],[Column1.Accuracy]]</f>
        <v>0</v>
      </c>
      <c r="G434" s="2">
        <f>WeaponsExport[[#This Row],[Column1.Strength]]</f>
        <v>0</v>
      </c>
      <c r="H434" s="2">
        <f>WeaponsExport[[#This Row],[Column1.Magic]]</f>
        <v>0</v>
      </c>
      <c r="I434" s="2">
        <f>WeaponsExport[[#This Row],[Column1.Endurance]]</f>
        <v>0</v>
      </c>
      <c r="J434" s="2">
        <f>WeaponsExport[[#This Row],[Column1.Agility]]</f>
        <v>0</v>
      </c>
      <c r="K434" s="2">
        <f>WeaponsExport[[#This Row],[Column1.Luck]]</f>
        <v>0</v>
      </c>
      <c r="L434" s="2">
        <f>WeaponsExport[[#This Row],[Column1.Price]]</f>
        <v>0</v>
      </c>
      <c r="M434" s="2">
        <f>WeaponsExport[[#This Row],[Column1.SellPrice]]</f>
        <v>0</v>
      </c>
    </row>
    <row r="435" spans="1:13" x14ac:dyDescent="0.25">
      <c r="A435">
        <f>LOG(WeaponsExport[[#This Row],[Column1.EquipID]],2)</f>
        <v>0</v>
      </c>
      <c r="B435" s="2">
        <f>WeaponsExport[[#This Row],[Column1.ModelID]]</f>
        <v>0</v>
      </c>
      <c r="C435" s="2">
        <f>MOD(Table5[[#This Row],[ModelID]],10)</f>
        <v>0</v>
      </c>
      <c r="D435" t="str">
        <f>WeaponNames__2[[#This Row],[Value]]</f>
        <v>Unused</v>
      </c>
      <c r="E435" s="2">
        <f>WeaponsExport[[#This Row],[Column1.Attack]]</f>
        <v>0</v>
      </c>
      <c r="F435" s="2">
        <f>WeaponsExport[[#This Row],[Column1.Accuracy]]</f>
        <v>0</v>
      </c>
      <c r="G435" s="2">
        <f>WeaponsExport[[#This Row],[Column1.Strength]]</f>
        <v>0</v>
      </c>
      <c r="H435" s="2">
        <f>WeaponsExport[[#This Row],[Column1.Magic]]</f>
        <v>0</v>
      </c>
      <c r="I435" s="2">
        <f>WeaponsExport[[#This Row],[Column1.Endurance]]</f>
        <v>0</v>
      </c>
      <c r="J435" s="2">
        <f>WeaponsExport[[#This Row],[Column1.Agility]]</f>
        <v>0</v>
      </c>
      <c r="K435" s="2">
        <f>WeaponsExport[[#This Row],[Column1.Luck]]</f>
        <v>0</v>
      </c>
      <c r="L435" s="2">
        <f>WeaponsExport[[#This Row],[Column1.Price]]</f>
        <v>0</v>
      </c>
      <c r="M435" s="2">
        <f>WeaponsExport[[#This Row],[Column1.SellPrice]]</f>
        <v>0</v>
      </c>
    </row>
    <row r="436" spans="1:13" x14ac:dyDescent="0.25">
      <c r="A436">
        <f>LOG(WeaponsExport[[#This Row],[Column1.EquipID]],2)</f>
        <v>0</v>
      </c>
      <c r="B436" s="2">
        <f>WeaponsExport[[#This Row],[Column1.ModelID]]</f>
        <v>0</v>
      </c>
      <c r="C436" s="2">
        <f>MOD(Table5[[#This Row],[ModelID]],10)</f>
        <v>0</v>
      </c>
      <c r="D436" t="str">
        <f>WeaponNames__2[[#This Row],[Value]]</f>
        <v>Unused</v>
      </c>
      <c r="E436" s="2">
        <f>WeaponsExport[[#This Row],[Column1.Attack]]</f>
        <v>0</v>
      </c>
      <c r="F436" s="2">
        <f>WeaponsExport[[#This Row],[Column1.Accuracy]]</f>
        <v>0</v>
      </c>
      <c r="G436" s="2">
        <f>WeaponsExport[[#This Row],[Column1.Strength]]</f>
        <v>0</v>
      </c>
      <c r="H436" s="2">
        <f>WeaponsExport[[#This Row],[Column1.Magic]]</f>
        <v>0</v>
      </c>
      <c r="I436" s="2">
        <f>WeaponsExport[[#This Row],[Column1.Endurance]]</f>
        <v>0</v>
      </c>
      <c r="J436" s="2">
        <f>WeaponsExport[[#This Row],[Column1.Agility]]</f>
        <v>0</v>
      </c>
      <c r="K436" s="2">
        <f>WeaponsExport[[#This Row],[Column1.Luck]]</f>
        <v>0</v>
      </c>
      <c r="L436" s="2">
        <f>WeaponsExport[[#This Row],[Column1.Price]]</f>
        <v>0</v>
      </c>
      <c r="M436" s="2">
        <f>WeaponsExport[[#This Row],[Column1.SellPrice]]</f>
        <v>0</v>
      </c>
    </row>
    <row r="437" spans="1:13" x14ac:dyDescent="0.25">
      <c r="A437">
        <f>LOG(WeaponsExport[[#This Row],[Column1.EquipID]],2)</f>
        <v>0</v>
      </c>
      <c r="B437" s="2">
        <f>WeaponsExport[[#This Row],[Column1.ModelID]]</f>
        <v>0</v>
      </c>
      <c r="C437" s="2">
        <f>MOD(Table5[[#This Row],[ModelID]],10)</f>
        <v>0</v>
      </c>
      <c r="D437" t="str">
        <f>WeaponNames__2[[#This Row],[Value]]</f>
        <v>Unused</v>
      </c>
      <c r="E437" s="2">
        <f>WeaponsExport[[#This Row],[Column1.Attack]]</f>
        <v>0</v>
      </c>
      <c r="F437" s="2">
        <f>WeaponsExport[[#This Row],[Column1.Accuracy]]</f>
        <v>0</v>
      </c>
      <c r="G437" s="2">
        <f>WeaponsExport[[#This Row],[Column1.Strength]]</f>
        <v>0</v>
      </c>
      <c r="H437" s="2">
        <f>WeaponsExport[[#This Row],[Column1.Magic]]</f>
        <v>0</v>
      </c>
      <c r="I437" s="2">
        <f>WeaponsExport[[#This Row],[Column1.Endurance]]</f>
        <v>0</v>
      </c>
      <c r="J437" s="2">
        <f>WeaponsExport[[#This Row],[Column1.Agility]]</f>
        <v>0</v>
      </c>
      <c r="K437" s="2">
        <f>WeaponsExport[[#This Row],[Column1.Luck]]</f>
        <v>0</v>
      </c>
      <c r="L437" s="2">
        <f>WeaponsExport[[#This Row],[Column1.Price]]</f>
        <v>0</v>
      </c>
      <c r="M437" s="2">
        <f>WeaponsExport[[#This Row],[Column1.SellPrice]]</f>
        <v>0</v>
      </c>
    </row>
    <row r="438" spans="1:13" x14ac:dyDescent="0.25">
      <c r="A438">
        <f>LOG(WeaponsExport[[#This Row],[Column1.EquipID]],2)</f>
        <v>0</v>
      </c>
      <c r="B438" s="2">
        <f>WeaponsExport[[#This Row],[Column1.ModelID]]</f>
        <v>0</v>
      </c>
      <c r="C438" s="2">
        <f>MOD(Table5[[#This Row],[ModelID]],10)</f>
        <v>0</v>
      </c>
      <c r="D438" t="str">
        <f>WeaponNames__2[[#This Row],[Value]]</f>
        <v>Unused</v>
      </c>
      <c r="E438" s="2">
        <f>WeaponsExport[[#This Row],[Column1.Attack]]</f>
        <v>0</v>
      </c>
      <c r="F438" s="2">
        <f>WeaponsExport[[#This Row],[Column1.Accuracy]]</f>
        <v>0</v>
      </c>
      <c r="G438" s="2">
        <f>WeaponsExport[[#This Row],[Column1.Strength]]</f>
        <v>0</v>
      </c>
      <c r="H438" s="2">
        <f>WeaponsExport[[#This Row],[Column1.Magic]]</f>
        <v>0</v>
      </c>
      <c r="I438" s="2">
        <f>WeaponsExport[[#This Row],[Column1.Endurance]]</f>
        <v>0</v>
      </c>
      <c r="J438" s="2">
        <f>WeaponsExport[[#This Row],[Column1.Agility]]</f>
        <v>0</v>
      </c>
      <c r="K438" s="2">
        <f>WeaponsExport[[#This Row],[Column1.Luck]]</f>
        <v>0</v>
      </c>
      <c r="L438" s="2">
        <f>WeaponsExport[[#This Row],[Column1.Price]]</f>
        <v>0</v>
      </c>
      <c r="M438" s="2">
        <f>WeaponsExport[[#This Row],[Column1.SellPrice]]</f>
        <v>0</v>
      </c>
    </row>
    <row r="439" spans="1:13" x14ac:dyDescent="0.25">
      <c r="A439">
        <f>LOG(WeaponsExport[[#This Row],[Column1.EquipID]],2)</f>
        <v>0</v>
      </c>
      <c r="B439" s="2">
        <f>WeaponsExport[[#This Row],[Column1.ModelID]]</f>
        <v>0</v>
      </c>
      <c r="C439" s="2">
        <f>MOD(Table5[[#This Row],[ModelID]],10)</f>
        <v>0</v>
      </c>
      <c r="D439" t="str">
        <f>WeaponNames__2[[#This Row],[Value]]</f>
        <v>Unused</v>
      </c>
      <c r="E439" s="2">
        <f>WeaponsExport[[#This Row],[Column1.Attack]]</f>
        <v>0</v>
      </c>
      <c r="F439" s="2">
        <f>WeaponsExport[[#This Row],[Column1.Accuracy]]</f>
        <v>0</v>
      </c>
      <c r="G439" s="2">
        <f>WeaponsExport[[#This Row],[Column1.Strength]]</f>
        <v>0</v>
      </c>
      <c r="H439" s="2">
        <f>WeaponsExport[[#This Row],[Column1.Magic]]</f>
        <v>0</v>
      </c>
      <c r="I439" s="2">
        <f>WeaponsExport[[#This Row],[Column1.Endurance]]</f>
        <v>0</v>
      </c>
      <c r="J439" s="2">
        <f>WeaponsExport[[#This Row],[Column1.Agility]]</f>
        <v>0</v>
      </c>
      <c r="K439" s="2">
        <f>WeaponsExport[[#This Row],[Column1.Luck]]</f>
        <v>0</v>
      </c>
      <c r="L439" s="2">
        <f>WeaponsExport[[#This Row],[Column1.Price]]</f>
        <v>0</v>
      </c>
      <c r="M439" s="2">
        <f>WeaponsExport[[#This Row],[Column1.SellPrice]]</f>
        <v>0</v>
      </c>
    </row>
    <row r="440" spans="1:13" x14ac:dyDescent="0.25">
      <c r="A440">
        <f>LOG(WeaponsExport[[#This Row],[Column1.EquipID]],2)</f>
        <v>0</v>
      </c>
      <c r="B440" s="2">
        <f>WeaponsExport[[#This Row],[Column1.ModelID]]</f>
        <v>0</v>
      </c>
      <c r="C440" s="2">
        <f>MOD(Table5[[#This Row],[ModelID]],10)</f>
        <v>0</v>
      </c>
      <c r="D440" t="str">
        <f>WeaponNames__2[[#This Row],[Value]]</f>
        <v>Unused</v>
      </c>
      <c r="E440" s="2">
        <f>WeaponsExport[[#This Row],[Column1.Attack]]</f>
        <v>0</v>
      </c>
      <c r="F440" s="2">
        <f>WeaponsExport[[#This Row],[Column1.Accuracy]]</f>
        <v>0</v>
      </c>
      <c r="G440" s="2">
        <f>WeaponsExport[[#This Row],[Column1.Strength]]</f>
        <v>0</v>
      </c>
      <c r="H440" s="2">
        <f>WeaponsExport[[#This Row],[Column1.Magic]]</f>
        <v>0</v>
      </c>
      <c r="I440" s="2">
        <f>WeaponsExport[[#This Row],[Column1.Endurance]]</f>
        <v>0</v>
      </c>
      <c r="J440" s="2">
        <f>WeaponsExport[[#This Row],[Column1.Agility]]</f>
        <v>0</v>
      </c>
      <c r="K440" s="2">
        <f>WeaponsExport[[#This Row],[Column1.Luck]]</f>
        <v>0</v>
      </c>
      <c r="L440" s="2">
        <f>WeaponsExport[[#This Row],[Column1.Price]]</f>
        <v>0</v>
      </c>
      <c r="M440" s="2">
        <f>WeaponsExport[[#This Row],[Column1.SellPrice]]</f>
        <v>0</v>
      </c>
    </row>
    <row r="441" spans="1:13" x14ac:dyDescent="0.25">
      <c r="A441">
        <f>LOG(WeaponsExport[[#This Row],[Column1.EquipID]],2)</f>
        <v>0</v>
      </c>
      <c r="B441" s="2">
        <f>WeaponsExport[[#This Row],[Column1.ModelID]]</f>
        <v>0</v>
      </c>
      <c r="C441" s="2">
        <f>MOD(Table5[[#This Row],[ModelID]],10)</f>
        <v>0</v>
      </c>
      <c r="D441" t="str">
        <f>WeaponNames__2[[#This Row],[Value]]</f>
        <v>Unused</v>
      </c>
      <c r="E441" s="2">
        <f>WeaponsExport[[#This Row],[Column1.Attack]]</f>
        <v>0</v>
      </c>
      <c r="F441" s="2">
        <f>WeaponsExport[[#This Row],[Column1.Accuracy]]</f>
        <v>0</v>
      </c>
      <c r="G441" s="2">
        <f>WeaponsExport[[#This Row],[Column1.Strength]]</f>
        <v>0</v>
      </c>
      <c r="H441" s="2">
        <f>WeaponsExport[[#This Row],[Column1.Magic]]</f>
        <v>0</v>
      </c>
      <c r="I441" s="2">
        <f>WeaponsExport[[#This Row],[Column1.Endurance]]</f>
        <v>0</v>
      </c>
      <c r="J441" s="2">
        <f>WeaponsExport[[#This Row],[Column1.Agility]]</f>
        <v>0</v>
      </c>
      <c r="K441" s="2">
        <f>WeaponsExport[[#This Row],[Column1.Luck]]</f>
        <v>0</v>
      </c>
      <c r="L441" s="2">
        <f>WeaponsExport[[#This Row],[Column1.Price]]</f>
        <v>0</v>
      </c>
      <c r="M441" s="2">
        <f>WeaponsExport[[#This Row],[Column1.SellPrice]]</f>
        <v>0</v>
      </c>
    </row>
    <row r="442" spans="1:13" x14ac:dyDescent="0.25">
      <c r="A442">
        <f>LOG(WeaponsExport[[#This Row],[Column1.EquipID]],2)</f>
        <v>0</v>
      </c>
      <c r="B442" s="2">
        <f>WeaponsExport[[#This Row],[Column1.ModelID]]</f>
        <v>0</v>
      </c>
      <c r="C442" s="2">
        <f>MOD(Table5[[#This Row],[ModelID]],10)</f>
        <v>0</v>
      </c>
      <c r="D442" t="str">
        <f>WeaponNames__2[[#This Row],[Value]]</f>
        <v>Unused</v>
      </c>
      <c r="E442" s="2">
        <f>WeaponsExport[[#This Row],[Column1.Attack]]</f>
        <v>0</v>
      </c>
      <c r="F442" s="2">
        <f>WeaponsExport[[#This Row],[Column1.Accuracy]]</f>
        <v>0</v>
      </c>
      <c r="G442" s="2">
        <f>WeaponsExport[[#This Row],[Column1.Strength]]</f>
        <v>0</v>
      </c>
      <c r="H442" s="2">
        <f>WeaponsExport[[#This Row],[Column1.Magic]]</f>
        <v>0</v>
      </c>
      <c r="I442" s="2">
        <f>WeaponsExport[[#This Row],[Column1.Endurance]]</f>
        <v>0</v>
      </c>
      <c r="J442" s="2">
        <f>WeaponsExport[[#This Row],[Column1.Agility]]</f>
        <v>0</v>
      </c>
      <c r="K442" s="2">
        <f>WeaponsExport[[#This Row],[Column1.Luck]]</f>
        <v>0</v>
      </c>
      <c r="L442" s="2">
        <f>WeaponsExport[[#This Row],[Column1.Price]]</f>
        <v>0</v>
      </c>
      <c r="M442" s="2">
        <f>WeaponsExport[[#This Row],[Column1.SellPrice]]</f>
        <v>0</v>
      </c>
    </row>
    <row r="443" spans="1:13" x14ac:dyDescent="0.25">
      <c r="A443">
        <f>LOG(WeaponsExport[[#This Row],[Column1.EquipID]],2)</f>
        <v>0</v>
      </c>
      <c r="B443" s="2">
        <f>WeaponsExport[[#This Row],[Column1.ModelID]]</f>
        <v>0</v>
      </c>
      <c r="C443" s="2">
        <f>MOD(Table5[[#This Row],[ModelID]],10)</f>
        <v>0</v>
      </c>
      <c r="D443" t="str">
        <f>WeaponNames__2[[#This Row],[Value]]</f>
        <v>Unused</v>
      </c>
      <c r="E443" s="2">
        <f>WeaponsExport[[#This Row],[Column1.Attack]]</f>
        <v>0</v>
      </c>
      <c r="F443" s="2">
        <f>WeaponsExport[[#This Row],[Column1.Accuracy]]</f>
        <v>0</v>
      </c>
      <c r="G443" s="2">
        <f>WeaponsExport[[#This Row],[Column1.Strength]]</f>
        <v>0</v>
      </c>
      <c r="H443" s="2">
        <f>WeaponsExport[[#This Row],[Column1.Magic]]</f>
        <v>0</v>
      </c>
      <c r="I443" s="2">
        <f>WeaponsExport[[#This Row],[Column1.Endurance]]</f>
        <v>0</v>
      </c>
      <c r="J443" s="2">
        <f>WeaponsExport[[#This Row],[Column1.Agility]]</f>
        <v>0</v>
      </c>
      <c r="K443" s="2">
        <f>WeaponsExport[[#This Row],[Column1.Luck]]</f>
        <v>0</v>
      </c>
      <c r="L443" s="2">
        <f>WeaponsExport[[#This Row],[Column1.Price]]</f>
        <v>0</v>
      </c>
      <c r="M443" s="2">
        <f>WeaponsExport[[#This Row],[Column1.SellPrice]]</f>
        <v>0</v>
      </c>
    </row>
    <row r="444" spans="1:13" x14ac:dyDescent="0.25">
      <c r="A444">
        <f>LOG(WeaponsExport[[#This Row],[Column1.EquipID]],2)</f>
        <v>0</v>
      </c>
      <c r="B444" s="2">
        <f>WeaponsExport[[#This Row],[Column1.ModelID]]</f>
        <v>0</v>
      </c>
      <c r="C444" s="2">
        <f>MOD(Table5[[#This Row],[ModelID]],10)</f>
        <v>0</v>
      </c>
      <c r="D444" t="str">
        <f>WeaponNames__2[[#This Row],[Value]]</f>
        <v>Unused</v>
      </c>
      <c r="E444" s="2">
        <f>WeaponsExport[[#This Row],[Column1.Attack]]</f>
        <v>0</v>
      </c>
      <c r="F444" s="2">
        <f>WeaponsExport[[#This Row],[Column1.Accuracy]]</f>
        <v>0</v>
      </c>
      <c r="G444" s="2">
        <f>WeaponsExport[[#This Row],[Column1.Strength]]</f>
        <v>0</v>
      </c>
      <c r="H444" s="2">
        <f>WeaponsExport[[#This Row],[Column1.Magic]]</f>
        <v>0</v>
      </c>
      <c r="I444" s="2">
        <f>WeaponsExport[[#This Row],[Column1.Endurance]]</f>
        <v>0</v>
      </c>
      <c r="J444" s="2">
        <f>WeaponsExport[[#This Row],[Column1.Agility]]</f>
        <v>0</v>
      </c>
      <c r="K444" s="2">
        <f>WeaponsExport[[#This Row],[Column1.Luck]]</f>
        <v>0</v>
      </c>
      <c r="L444" s="2">
        <f>WeaponsExport[[#This Row],[Column1.Price]]</f>
        <v>0</v>
      </c>
      <c r="M444" s="2">
        <f>WeaponsExport[[#This Row],[Column1.SellPrice]]</f>
        <v>0</v>
      </c>
    </row>
    <row r="445" spans="1:13" x14ac:dyDescent="0.25">
      <c r="A445">
        <f>LOG(WeaponsExport[[#This Row],[Column1.EquipID]],2)</f>
        <v>0</v>
      </c>
      <c r="B445" s="2">
        <f>WeaponsExport[[#This Row],[Column1.ModelID]]</f>
        <v>0</v>
      </c>
      <c r="C445" s="2">
        <f>MOD(Table5[[#This Row],[ModelID]],10)</f>
        <v>0</v>
      </c>
      <c r="D445" t="str">
        <f>WeaponNames__2[[#This Row],[Value]]</f>
        <v>Unused</v>
      </c>
      <c r="E445" s="2">
        <f>WeaponsExport[[#This Row],[Column1.Attack]]</f>
        <v>0</v>
      </c>
      <c r="F445" s="2">
        <f>WeaponsExport[[#This Row],[Column1.Accuracy]]</f>
        <v>0</v>
      </c>
      <c r="G445" s="2">
        <f>WeaponsExport[[#This Row],[Column1.Strength]]</f>
        <v>0</v>
      </c>
      <c r="H445" s="2">
        <f>WeaponsExport[[#This Row],[Column1.Magic]]</f>
        <v>0</v>
      </c>
      <c r="I445" s="2">
        <f>WeaponsExport[[#This Row],[Column1.Endurance]]</f>
        <v>0</v>
      </c>
      <c r="J445" s="2">
        <f>WeaponsExport[[#This Row],[Column1.Agility]]</f>
        <v>0</v>
      </c>
      <c r="K445" s="2">
        <f>WeaponsExport[[#This Row],[Column1.Luck]]</f>
        <v>0</v>
      </c>
      <c r="L445" s="2">
        <f>WeaponsExport[[#This Row],[Column1.Price]]</f>
        <v>0</v>
      </c>
      <c r="M445" s="2">
        <f>WeaponsExport[[#This Row],[Column1.SellPrice]]</f>
        <v>0</v>
      </c>
    </row>
    <row r="446" spans="1:13" x14ac:dyDescent="0.25">
      <c r="A446">
        <f>LOG(WeaponsExport[[#This Row],[Column1.EquipID]],2)</f>
        <v>0</v>
      </c>
      <c r="B446" s="2">
        <f>WeaponsExport[[#This Row],[Column1.ModelID]]</f>
        <v>0</v>
      </c>
      <c r="C446" s="2">
        <f>MOD(Table5[[#This Row],[ModelID]],10)</f>
        <v>0</v>
      </c>
      <c r="D446" t="str">
        <f>WeaponNames__2[[#This Row],[Value]]</f>
        <v>Unused</v>
      </c>
      <c r="E446" s="2">
        <f>WeaponsExport[[#This Row],[Column1.Attack]]</f>
        <v>0</v>
      </c>
      <c r="F446" s="2">
        <f>WeaponsExport[[#This Row],[Column1.Accuracy]]</f>
        <v>0</v>
      </c>
      <c r="G446" s="2">
        <f>WeaponsExport[[#This Row],[Column1.Strength]]</f>
        <v>0</v>
      </c>
      <c r="H446" s="2">
        <f>WeaponsExport[[#This Row],[Column1.Magic]]</f>
        <v>0</v>
      </c>
      <c r="I446" s="2">
        <f>WeaponsExport[[#This Row],[Column1.Endurance]]</f>
        <v>0</v>
      </c>
      <c r="J446" s="2">
        <f>WeaponsExport[[#This Row],[Column1.Agility]]</f>
        <v>0</v>
      </c>
      <c r="K446" s="2">
        <f>WeaponsExport[[#This Row],[Column1.Luck]]</f>
        <v>0</v>
      </c>
      <c r="L446" s="2">
        <f>WeaponsExport[[#This Row],[Column1.Price]]</f>
        <v>0</v>
      </c>
      <c r="M446" s="2">
        <f>WeaponsExport[[#This Row],[Column1.SellPrice]]</f>
        <v>0</v>
      </c>
    </row>
    <row r="447" spans="1:13" x14ac:dyDescent="0.25">
      <c r="A447">
        <f>LOG(WeaponsExport[[#This Row],[Column1.EquipID]],2)</f>
        <v>0</v>
      </c>
      <c r="B447" s="2">
        <f>WeaponsExport[[#This Row],[Column1.ModelID]]</f>
        <v>0</v>
      </c>
      <c r="C447" s="2">
        <f>MOD(Table5[[#This Row],[ModelID]],10)</f>
        <v>0</v>
      </c>
      <c r="D447" t="str">
        <f>WeaponNames__2[[#This Row],[Value]]</f>
        <v>Unused</v>
      </c>
      <c r="E447" s="2">
        <f>WeaponsExport[[#This Row],[Column1.Attack]]</f>
        <v>0</v>
      </c>
      <c r="F447" s="2">
        <f>WeaponsExport[[#This Row],[Column1.Accuracy]]</f>
        <v>0</v>
      </c>
      <c r="G447" s="2">
        <f>WeaponsExport[[#This Row],[Column1.Strength]]</f>
        <v>0</v>
      </c>
      <c r="H447" s="2">
        <f>WeaponsExport[[#This Row],[Column1.Magic]]</f>
        <v>0</v>
      </c>
      <c r="I447" s="2">
        <f>WeaponsExport[[#This Row],[Column1.Endurance]]</f>
        <v>0</v>
      </c>
      <c r="J447" s="2">
        <f>WeaponsExport[[#This Row],[Column1.Agility]]</f>
        <v>0</v>
      </c>
      <c r="K447" s="2">
        <f>WeaponsExport[[#This Row],[Column1.Luck]]</f>
        <v>0</v>
      </c>
      <c r="L447" s="2">
        <f>WeaponsExport[[#This Row],[Column1.Price]]</f>
        <v>0</v>
      </c>
      <c r="M447" s="2">
        <f>WeaponsExport[[#This Row],[Column1.SellPrice]]</f>
        <v>0</v>
      </c>
    </row>
    <row r="448" spans="1:13" x14ac:dyDescent="0.25">
      <c r="A448">
        <f>LOG(WeaponsExport[[#This Row],[Column1.EquipID]],2)</f>
        <v>0</v>
      </c>
      <c r="B448" s="2">
        <f>WeaponsExport[[#This Row],[Column1.ModelID]]</f>
        <v>0</v>
      </c>
      <c r="C448" s="2">
        <f>MOD(Table5[[#This Row],[ModelID]],10)</f>
        <v>0</v>
      </c>
      <c r="D448" t="str">
        <f>WeaponNames__2[[#This Row],[Value]]</f>
        <v>Unused</v>
      </c>
      <c r="E448" s="2">
        <f>WeaponsExport[[#This Row],[Column1.Attack]]</f>
        <v>0</v>
      </c>
      <c r="F448" s="2">
        <f>WeaponsExport[[#This Row],[Column1.Accuracy]]</f>
        <v>0</v>
      </c>
      <c r="G448" s="2">
        <f>WeaponsExport[[#This Row],[Column1.Strength]]</f>
        <v>0</v>
      </c>
      <c r="H448" s="2">
        <f>WeaponsExport[[#This Row],[Column1.Magic]]</f>
        <v>0</v>
      </c>
      <c r="I448" s="2">
        <f>WeaponsExport[[#This Row],[Column1.Endurance]]</f>
        <v>0</v>
      </c>
      <c r="J448" s="2">
        <f>WeaponsExport[[#This Row],[Column1.Agility]]</f>
        <v>0</v>
      </c>
      <c r="K448" s="2">
        <f>WeaponsExport[[#This Row],[Column1.Luck]]</f>
        <v>0</v>
      </c>
      <c r="L448" s="2">
        <f>WeaponsExport[[#This Row],[Column1.Price]]</f>
        <v>0</v>
      </c>
      <c r="M448" s="2">
        <f>WeaponsExport[[#This Row],[Column1.SellPrice]]</f>
        <v>0</v>
      </c>
    </row>
    <row r="449" spans="1:13" x14ac:dyDescent="0.25">
      <c r="A449">
        <f>LOG(WeaponsExport[[#This Row],[Column1.EquipID]],2)</f>
        <v>0</v>
      </c>
      <c r="B449" s="2">
        <f>WeaponsExport[[#This Row],[Column1.ModelID]]</f>
        <v>0</v>
      </c>
      <c r="C449" s="2">
        <f>MOD(Table5[[#This Row],[ModelID]],10)</f>
        <v>0</v>
      </c>
      <c r="D449" t="str">
        <f>WeaponNames__2[[#This Row],[Value]]</f>
        <v>Unused</v>
      </c>
      <c r="E449" s="2">
        <f>WeaponsExport[[#This Row],[Column1.Attack]]</f>
        <v>0</v>
      </c>
      <c r="F449" s="2">
        <f>WeaponsExport[[#This Row],[Column1.Accuracy]]</f>
        <v>0</v>
      </c>
      <c r="G449" s="2">
        <f>WeaponsExport[[#This Row],[Column1.Strength]]</f>
        <v>0</v>
      </c>
      <c r="H449" s="2">
        <f>WeaponsExport[[#This Row],[Column1.Magic]]</f>
        <v>0</v>
      </c>
      <c r="I449" s="2">
        <f>WeaponsExport[[#This Row],[Column1.Endurance]]</f>
        <v>0</v>
      </c>
      <c r="J449" s="2">
        <f>WeaponsExport[[#This Row],[Column1.Agility]]</f>
        <v>0</v>
      </c>
      <c r="K449" s="2">
        <f>WeaponsExport[[#This Row],[Column1.Luck]]</f>
        <v>0</v>
      </c>
      <c r="L449" s="2">
        <f>WeaponsExport[[#This Row],[Column1.Price]]</f>
        <v>0</v>
      </c>
      <c r="M449" s="2">
        <f>WeaponsExport[[#This Row],[Column1.SellPrice]]</f>
        <v>0</v>
      </c>
    </row>
    <row r="450" spans="1:13" x14ac:dyDescent="0.25">
      <c r="A450">
        <f>LOG(WeaponsExport[[#This Row],[Column1.EquipID]],2)</f>
        <v>0</v>
      </c>
      <c r="B450" s="2">
        <f>WeaponsExport[[#This Row],[Column1.ModelID]]</f>
        <v>0</v>
      </c>
      <c r="C450" s="2">
        <f>MOD(Table5[[#This Row],[ModelID]],10)</f>
        <v>0</v>
      </c>
      <c r="D450" t="str">
        <f>WeaponNames__2[[#This Row],[Value]]</f>
        <v>Unused</v>
      </c>
      <c r="E450" s="2">
        <f>WeaponsExport[[#This Row],[Column1.Attack]]</f>
        <v>0</v>
      </c>
      <c r="F450" s="2">
        <f>WeaponsExport[[#This Row],[Column1.Accuracy]]</f>
        <v>0</v>
      </c>
      <c r="G450" s="2">
        <f>WeaponsExport[[#This Row],[Column1.Strength]]</f>
        <v>0</v>
      </c>
      <c r="H450" s="2">
        <f>WeaponsExport[[#This Row],[Column1.Magic]]</f>
        <v>0</v>
      </c>
      <c r="I450" s="2">
        <f>WeaponsExport[[#This Row],[Column1.Endurance]]</f>
        <v>0</v>
      </c>
      <c r="J450" s="2">
        <f>WeaponsExport[[#This Row],[Column1.Agility]]</f>
        <v>0</v>
      </c>
      <c r="K450" s="2">
        <f>WeaponsExport[[#This Row],[Column1.Luck]]</f>
        <v>0</v>
      </c>
      <c r="L450" s="2">
        <f>WeaponsExport[[#This Row],[Column1.Price]]</f>
        <v>0</v>
      </c>
      <c r="M450" s="2">
        <f>WeaponsExport[[#This Row],[Column1.SellPrice]]</f>
        <v>0</v>
      </c>
    </row>
    <row r="451" spans="1:13" x14ac:dyDescent="0.25">
      <c r="A451">
        <f>LOG(WeaponsExport[[#This Row],[Column1.EquipID]],2)</f>
        <v>0</v>
      </c>
      <c r="B451" s="2">
        <f>WeaponsExport[[#This Row],[Column1.ModelID]]</f>
        <v>0</v>
      </c>
      <c r="C451" s="2">
        <f>MOD(Table5[[#This Row],[ModelID]],10)</f>
        <v>0</v>
      </c>
      <c r="D451" t="str">
        <f>WeaponNames__2[[#This Row],[Value]]</f>
        <v>Unused</v>
      </c>
      <c r="E451" s="2">
        <f>WeaponsExport[[#This Row],[Column1.Attack]]</f>
        <v>0</v>
      </c>
      <c r="F451" s="2">
        <f>WeaponsExport[[#This Row],[Column1.Accuracy]]</f>
        <v>0</v>
      </c>
      <c r="G451" s="2">
        <f>WeaponsExport[[#This Row],[Column1.Strength]]</f>
        <v>0</v>
      </c>
      <c r="H451" s="2">
        <f>WeaponsExport[[#This Row],[Column1.Magic]]</f>
        <v>0</v>
      </c>
      <c r="I451" s="2">
        <f>WeaponsExport[[#This Row],[Column1.Endurance]]</f>
        <v>0</v>
      </c>
      <c r="J451" s="2">
        <f>WeaponsExport[[#This Row],[Column1.Agility]]</f>
        <v>0</v>
      </c>
      <c r="K451" s="2">
        <f>WeaponsExport[[#This Row],[Column1.Luck]]</f>
        <v>0</v>
      </c>
      <c r="L451" s="2">
        <f>WeaponsExport[[#This Row],[Column1.Price]]</f>
        <v>0</v>
      </c>
      <c r="M451" s="2">
        <f>WeaponsExport[[#This Row],[Column1.SellPrice]]</f>
        <v>0</v>
      </c>
    </row>
    <row r="452" spans="1:13" x14ac:dyDescent="0.25">
      <c r="A452">
        <f>LOG(WeaponsExport[[#This Row],[Column1.EquipID]],2)</f>
        <v>0</v>
      </c>
      <c r="B452" s="2">
        <f>WeaponsExport[[#This Row],[Column1.ModelID]]</f>
        <v>0</v>
      </c>
      <c r="C452" s="2">
        <f>MOD(Table5[[#This Row],[ModelID]],10)</f>
        <v>0</v>
      </c>
      <c r="D452" t="str">
        <f>WeaponNames__2[[#This Row],[Value]]</f>
        <v>Unused</v>
      </c>
      <c r="E452" s="2">
        <f>WeaponsExport[[#This Row],[Column1.Attack]]</f>
        <v>0</v>
      </c>
      <c r="F452" s="2">
        <f>WeaponsExport[[#This Row],[Column1.Accuracy]]</f>
        <v>0</v>
      </c>
      <c r="G452" s="2">
        <f>WeaponsExport[[#This Row],[Column1.Strength]]</f>
        <v>0</v>
      </c>
      <c r="H452" s="2">
        <f>WeaponsExport[[#This Row],[Column1.Magic]]</f>
        <v>0</v>
      </c>
      <c r="I452" s="2">
        <f>WeaponsExport[[#This Row],[Column1.Endurance]]</f>
        <v>0</v>
      </c>
      <c r="J452" s="2">
        <f>WeaponsExport[[#This Row],[Column1.Agility]]</f>
        <v>0</v>
      </c>
      <c r="K452" s="2">
        <f>WeaponsExport[[#This Row],[Column1.Luck]]</f>
        <v>0</v>
      </c>
      <c r="L452" s="2">
        <f>WeaponsExport[[#This Row],[Column1.Price]]</f>
        <v>0</v>
      </c>
      <c r="M452" s="2">
        <f>WeaponsExport[[#This Row],[Column1.SellPrice]]</f>
        <v>0</v>
      </c>
    </row>
    <row r="453" spans="1:13" x14ac:dyDescent="0.25">
      <c r="A453">
        <f>LOG(WeaponsExport[[#This Row],[Column1.EquipID]],2)</f>
        <v>0</v>
      </c>
      <c r="B453" s="2">
        <f>WeaponsExport[[#This Row],[Column1.ModelID]]</f>
        <v>0</v>
      </c>
      <c r="C453" s="2">
        <f>MOD(Table5[[#This Row],[ModelID]],10)</f>
        <v>0</v>
      </c>
      <c r="D453" t="str">
        <f>WeaponNames__2[[#This Row],[Value]]</f>
        <v>Unused</v>
      </c>
      <c r="E453" s="2">
        <f>WeaponsExport[[#This Row],[Column1.Attack]]</f>
        <v>0</v>
      </c>
      <c r="F453" s="2">
        <f>WeaponsExport[[#This Row],[Column1.Accuracy]]</f>
        <v>0</v>
      </c>
      <c r="G453" s="2">
        <f>WeaponsExport[[#This Row],[Column1.Strength]]</f>
        <v>0</v>
      </c>
      <c r="H453" s="2">
        <f>WeaponsExport[[#This Row],[Column1.Magic]]</f>
        <v>0</v>
      </c>
      <c r="I453" s="2">
        <f>WeaponsExport[[#This Row],[Column1.Endurance]]</f>
        <v>0</v>
      </c>
      <c r="J453" s="2">
        <f>WeaponsExport[[#This Row],[Column1.Agility]]</f>
        <v>0</v>
      </c>
      <c r="K453" s="2">
        <f>WeaponsExport[[#This Row],[Column1.Luck]]</f>
        <v>0</v>
      </c>
      <c r="L453" s="2">
        <f>WeaponsExport[[#This Row],[Column1.Price]]</f>
        <v>0</v>
      </c>
      <c r="M453" s="2">
        <f>WeaponsExport[[#This Row],[Column1.SellPrice]]</f>
        <v>0</v>
      </c>
    </row>
    <row r="454" spans="1:13" x14ac:dyDescent="0.25">
      <c r="A454">
        <f>LOG(WeaponsExport[[#This Row],[Column1.EquipID]],2)</f>
        <v>0</v>
      </c>
      <c r="B454" s="2">
        <f>WeaponsExport[[#This Row],[Column1.ModelID]]</f>
        <v>0</v>
      </c>
      <c r="C454" s="2">
        <f>MOD(Table5[[#This Row],[ModelID]],10)</f>
        <v>0</v>
      </c>
      <c r="D454" t="str">
        <f>WeaponNames__2[[#This Row],[Value]]</f>
        <v>Unused</v>
      </c>
      <c r="E454" s="2">
        <f>WeaponsExport[[#This Row],[Column1.Attack]]</f>
        <v>0</v>
      </c>
      <c r="F454" s="2">
        <f>WeaponsExport[[#This Row],[Column1.Accuracy]]</f>
        <v>0</v>
      </c>
      <c r="G454" s="2">
        <f>WeaponsExport[[#This Row],[Column1.Strength]]</f>
        <v>0</v>
      </c>
      <c r="H454" s="2">
        <f>WeaponsExport[[#This Row],[Column1.Magic]]</f>
        <v>0</v>
      </c>
      <c r="I454" s="2">
        <f>WeaponsExport[[#This Row],[Column1.Endurance]]</f>
        <v>0</v>
      </c>
      <c r="J454" s="2">
        <f>WeaponsExport[[#This Row],[Column1.Agility]]</f>
        <v>0</v>
      </c>
      <c r="K454" s="2">
        <f>WeaponsExport[[#This Row],[Column1.Luck]]</f>
        <v>0</v>
      </c>
      <c r="L454" s="2">
        <f>WeaponsExport[[#This Row],[Column1.Price]]</f>
        <v>0</v>
      </c>
      <c r="M454" s="2">
        <f>WeaponsExport[[#This Row],[Column1.SellPrice]]</f>
        <v>0</v>
      </c>
    </row>
    <row r="455" spans="1:13" x14ac:dyDescent="0.25">
      <c r="A455">
        <f>LOG(WeaponsExport[[#This Row],[Column1.EquipID]],2)</f>
        <v>0</v>
      </c>
      <c r="B455" s="2">
        <f>WeaponsExport[[#This Row],[Column1.ModelID]]</f>
        <v>0</v>
      </c>
      <c r="C455" s="2">
        <f>MOD(Table5[[#This Row],[ModelID]],10)</f>
        <v>0</v>
      </c>
      <c r="D455" t="str">
        <f>WeaponNames__2[[#This Row],[Value]]</f>
        <v>Unused</v>
      </c>
      <c r="E455" s="2">
        <f>WeaponsExport[[#This Row],[Column1.Attack]]</f>
        <v>0</v>
      </c>
      <c r="F455" s="2">
        <f>WeaponsExport[[#This Row],[Column1.Accuracy]]</f>
        <v>0</v>
      </c>
      <c r="G455" s="2">
        <f>WeaponsExport[[#This Row],[Column1.Strength]]</f>
        <v>0</v>
      </c>
      <c r="H455" s="2">
        <f>WeaponsExport[[#This Row],[Column1.Magic]]</f>
        <v>0</v>
      </c>
      <c r="I455" s="2">
        <f>WeaponsExport[[#This Row],[Column1.Endurance]]</f>
        <v>0</v>
      </c>
      <c r="J455" s="2">
        <f>WeaponsExport[[#This Row],[Column1.Agility]]</f>
        <v>0</v>
      </c>
      <c r="K455" s="2">
        <f>WeaponsExport[[#This Row],[Column1.Luck]]</f>
        <v>0</v>
      </c>
      <c r="L455" s="2">
        <f>WeaponsExport[[#This Row],[Column1.Price]]</f>
        <v>0</v>
      </c>
      <c r="M455" s="2">
        <f>WeaponsExport[[#This Row],[Column1.SellPrice]]</f>
        <v>0</v>
      </c>
    </row>
    <row r="456" spans="1:13" x14ac:dyDescent="0.25">
      <c r="A456">
        <f>LOG(WeaponsExport[[#This Row],[Column1.EquipID]],2)</f>
        <v>0</v>
      </c>
      <c r="B456" s="2">
        <f>WeaponsExport[[#This Row],[Column1.ModelID]]</f>
        <v>0</v>
      </c>
      <c r="C456" s="2">
        <f>MOD(Table5[[#This Row],[ModelID]],10)</f>
        <v>0</v>
      </c>
      <c r="D456" t="str">
        <f>WeaponNames__2[[#This Row],[Value]]</f>
        <v>Unused</v>
      </c>
      <c r="E456" s="2">
        <f>WeaponsExport[[#This Row],[Column1.Attack]]</f>
        <v>0</v>
      </c>
      <c r="F456" s="2">
        <f>WeaponsExport[[#This Row],[Column1.Accuracy]]</f>
        <v>0</v>
      </c>
      <c r="G456" s="2">
        <f>WeaponsExport[[#This Row],[Column1.Strength]]</f>
        <v>0</v>
      </c>
      <c r="H456" s="2">
        <f>WeaponsExport[[#This Row],[Column1.Magic]]</f>
        <v>0</v>
      </c>
      <c r="I456" s="2">
        <f>WeaponsExport[[#This Row],[Column1.Endurance]]</f>
        <v>0</v>
      </c>
      <c r="J456" s="2">
        <f>WeaponsExport[[#This Row],[Column1.Agility]]</f>
        <v>0</v>
      </c>
      <c r="K456" s="2">
        <f>WeaponsExport[[#This Row],[Column1.Luck]]</f>
        <v>0</v>
      </c>
      <c r="L456" s="2">
        <f>WeaponsExport[[#This Row],[Column1.Price]]</f>
        <v>0</v>
      </c>
      <c r="M456" s="2">
        <f>WeaponsExport[[#This Row],[Column1.SellPrice]]</f>
        <v>0</v>
      </c>
    </row>
    <row r="457" spans="1:13" x14ac:dyDescent="0.25">
      <c r="A457">
        <f>LOG(WeaponsExport[[#This Row],[Column1.EquipID]],2)</f>
        <v>0</v>
      </c>
      <c r="B457" s="2">
        <f>WeaponsExport[[#This Row],[Column1.ModelID]]</f>
        <v>0</v>
      </c>
      <c r="C457" s="2">
        <f>MOD(Table5[[#This Row],[ModelID]],10)</f>
        <v>0</v>
      </c>
      <c r="D457" t="str">
        <f>WeaponNames__2[[#This Row],[Value]]</f>
        <v>Unused</v>
      </c>
      <c r="E457" s="2">
        <f>WeaponsExport[[#This Row],[Column1.Attack]]</f>
        <v>0</v>
      </c>
      <c r="F457" s="2">
        <f>WeaponsExport[[#This Row],[Column1.Accuracy]]</f>
        <v>0</v>
      </c>
      <c r="G457" s="2">
        <f>WeaponsExport[[#This Row],[Column1.Strength]]</f>
        <v>0</v>
      </c>
      <c r="H457" s="2">
        <f>WeaponsExport[[#This Row],[Column1.Magic]]</f>
        <v>0</v>
      </c>
      <c r="I457" s="2">
        <f>WeaponsExport[[#This Row],[Column1.Endurance]]</f>
        <v>0</v>
      </c>
      <c r="J457" s="2">
        <f>WeaponsExport[[#This Row],[Column1.Agility]]</f>
        <v>0</v>
      </c>
      <c r="K457" s="2">
        <f>WeaponsExport[[#This Row],[Column1.Luck]]</f>
        <v>0</v>
      </c>
      <c r="L457" s="2">
        <f>WeaponsExport[[#This Row],[Column1.Price]]</f>
        <v>0</v>
      </c>
      <c r="M457" s="2">
        <f>WeaponsExport[[#This Row],[Column1.SellPrice]]</f>
        <v>0</v>
      </c>
    </row>
    <row r="458" spans="1:13" x14ac:dyDescent="0.25">
      <c r="A458">
        <f>LOG(WeaponsExport[[#This Row],[Column1.EquipID]],2)</f>
        <v>0</v>
      </c>
      <c r="B458" s="2">
        <f>WeaponsExport[[#This Row],[Column1.ModelID]]</f>
        <v>0</v>
      </c>
      <c r="C458" s="2">
        <f>MOD(Table5[[#This Row],[ModelID]],10)</f>
        <v>0</v>
      </c>
      <c r="D458" t="str">
        <f>WeaponNames__2[[#This Row],[Value]]</f>
        <v>Unused</v>
      </c>
      <c r="E458" s="2">
        <f>WeaponsExport[[#This Row],[Column1.Attack]]</f>
        <v>0</v>
      </c>
      <c r="F458" s="2">
        <f>WeaponsExport[[#This Row],[Column1.Accuracy]]</f>
        <v>0</v>
      </c>
      <c r="G458" s="2">
        <f>WeaponsExport[[#This Row],[Column1.Strength]]</f>
        <v>0</v>
      </c>
      <c r="H458" s="2">
        <f>WeaponsExport[[#This Row],[Column1.Magic]]</f>
        <v>0</v>
      </c>
      <c r="I458" s="2">
        <f>WeaponsExport[[#This Row],[Column1.Endurance]]</f>
        <v>0</v>
      </c>
      <c r="J458" s="2">
        <f>WeaponsExport[[#This Row],[Column1.Agility]]</f>
        <v>0</v>
      </c>
      <c r="K458" s="2">
        <f>WeaponsExport[[#This Row],[Column1.Luck]]</f>
        <v>0</v>
      </c>
      <c r="L458" s="2">
        <f>WeaponsExport[[#This Row],[Column1.Price]]</f>
        <v>0</v>
      </c>
      <c r="M458" s="2">
        <f>WeaponsExport[[#This Row],[Column1.SellPrice]]</f>
        <v>0</v>
      </c>
    </row>
    <row r="459" spans="1:13" x14ac:dyDescent="0.25">
      <c r="A459">
        <f>LOG(WeaponsExport[[#This Row],[Column1.EquipID]],2)</f>
        <v>0</v>
      </c>
      <c r="B459" s="2">
        <f>WeaponsExport[[#This Row],[Column1.ModelID]]</f>
        <v>0</v>
      </c>
      <c r="C459" s="2">
        <f>MOD(Table5[[#This Row],[ModelID]],10)</f>
        <v>0</v>
      </c>
      <c r="D459" t="str">
        <f>WeaponNames__2[[#This Row],[Value]]</f>
        <v>Unused</v>
      </c>
      <c r="E459" s="2">
        <f>WeaponsExport[[#This Row],[Column1.Attack]]</f>
        <v>0</v>
      </c>
      <c r="F459" s="2">
        <f>WeaponsExport[[#This Row],[Column1.Accuracy]]</f>
        <v>0</v>
      </c>
      <c r="G459" s="2">
        <f>WeaponsExport[[#This Row],[Column1.Strength]]</f>
        <v>0</v>
      </c>
      <c r="H459" s="2">
        <f>WeaponsExport[[#This Row],[Column1.Magic]]</f>
        <v>0</v>
      </c>
      <c r="I459" s="2">
        <f>WeaponsExport[[#This Row],[Column1.Endurance]]</f>
        <v>0</v>
      </c>
      <c r="J459" s="2">
        <f>WeaponsExport[[#This Row],[Column1.Agility]]</f>
        <v>0</v>
      </c>
      <c r="K459" s="2">
        <f>WeaponsExport[[#This Row],[Column1.Luck]]</f>
        <v>0</v>
      </c>
      <c r="L459" s="2">
        <f>WeaponsExport[[#This Row],[Column1.Price]]</f>
        <v>0</v>
      </c>
      <c r="M459" s="2">
        <f>WeaponsExport[[#This Row],[Column1.SellPrice]]</f>
        <v>0</v>
      </c>
    </row>
    <row r="460" spans="1:13" x14ac:dyDescent="0.25">
      <c r="A460">
        <f>LOG(WeaponsExport[[#This Row],[Column1.EquipID]],2)</f>
        <v>0</v>
      </c>
      <c r="B460" s="2">
        <f>WeaponsExport[[#This Row],[Column1.ModelID]]</f>
        <v>0</v>
      </c>
      <c r="C460" s="2">
        <f>MOD(Table5[[#This Row],[ModelID]],10)</f>
        <v>0</v>
      </c>
      <c r="D460" t="str">
        <f>WeaponNames__2[[#This Row],[Value]]</f>
        <v>Unused</v>
      </c>
      <c r="E460" s="2">
        <f>WeaponsExport[[#This Row],[Column1.Attack]]</f>
        <v>0</v>
      </c>
      <c r="F460" s="2">
        <f>WeaponsExport[[#This Row],[Column1.Accuracy]]</f>
        <v>0</v>
      </c>
      <c r="G460" s="2">
        <f>WeaponsExport[[#This Row],[Column1.Strength]]</f>
        <v>0</v>
      </c>
      <c r="H460" s="2">
        <f>WeaponsExport[[#This Row],[Column1.Magic]]</f>
        <v>0</v>
      </c>
      <c r="I460" s="2">
        <f>WeaponsExport[[#This Row],[Column1.Endurance]]</f>
        <v>0</v>
      </c>
      <c r="J460" s="2">
        <f>WeaponsExport[[#This Row],[Column1.Agility]]</f>
        <v>0</v>
      </c>
      <c r="K460" s="2">
        <f>WeaponsExport[[#This Row],[Column1.Luck]]</f>
        <v>0</v>
      </c>
      <c r="L460" s="2">
        <f>WeaponsExport[[#This Row],[Column1.Price]]</f>
        <v>0</v>
      </c>
      <c r="M460" s="2">
        <f>WeaponsExport[[#This Row],[Column1.SellPrice]]</f>
        <v>0</v>
      </c>
    </row>
    <row r="461" spans="1:13" x14ac:dyDescent="0.25">
      <c r="A461">
        <f>LOG(WeaponsExport[[#This Row],[Column1.EquipID]],2)</f>
        <v>0</v>
      </c>
      <c r="B461" s="2">
        <f>WeaponsExport[[#This Row],[Column1.ModelID]]</f>
        <v>0</v>
      </c>
      <c r="C461" s="2">
        <f>MOD(Table5[[#This Row],[ModelID]],10)</f>
        <v>0</v>
      </c>
      <c r="D461" t="str">
        <f>WeaponNames__2[[#This Row],[Value]]</f>
        <v>Unused</v>
      </c>
      <c r="E461" s="2">
        <f>WeaponsExport[[#This Row],[Column1.Attack]]</f>
        <v>0</v>
      </c>
      <c r="F461" s="2">
        <f>WeaponsExport[[#This Row],[Column1.Accuracy]]</f>
        <v>0</v>
      </c>
      <c r="G461" s="2">
        <f>WeaponsExport[[#This Row],[Column1.Strength]]</f>
        <v>0</v>
      </c>
      <c r="H461" s="2">
        <f>WeaponsExport[[#This Row],[Column1.Magic]]</f>
        <v>0</v>
      </c>
      <c r="I461" s="2">
        <f>WeaponsExport[[#This Row],[Column1.Endurance]]</f>
        <v>0</v>
      </c>
      <c r="J461" s="2">
        <f>WeaponsExport[[#This Row],[Column1.Agility]]</f>
        <v>0</v>
      </c>
      <c r="K461" s="2">
        <f>WeaponsExport[[#This Row],[Column1.Luck]]</f>
        <v>0</v>
      </c>
      <c r="L461" s="2">
        <f>WeaponsExport[[#This Row],[Column1.Price]]</f>
        <v>0</v>
      </c>
      <c r="M461" s="2">
        <f>WeaponsExport[[#This Row],[Column1.SellPrice]]</f>
        <v>0</v>
      </c>
    </row>
    <row r="462" spans="1:13" x14ac:dyDescent="0.25">
      <c r="A462">
        <f>LOG(WeaponsExport[[#This Row],[Column1.EquipID]],2)</f>
        <v>0</v>
      </c>
      <c r="B462" s="2">
        <f>WeaponsExport[[#This Row],[Column1.ModelID]]</f>
        <v>0</v>
      </c>
      <c r="C462" s="2">
        <f>MOD(Table5[[#This Row],[ModelID]],10)</f>
        <v>0</v>
      </c>
      <c r="D462" t="str">
        <f>WeaponNames__2[[#This Row],[Value]]</f>
        <v>Unused</v>
      </c>
      <c r="E462" s="2">
        <f>WeaponsExport[[#This Row],[Column1.Attack]]</f>
        <v>0</v>
      </c>
      <c r="F462" s="2">
        <f>WeaponsExport[[#This Row],[Column1.Accuracy]]</f>
        <v>0</v>
      </c>
      <c r="G462" s="2">
        <f>WeaponsExport[[#This Row],[Column1.Strength]]</f>
        <v>0</v>
      </c>
      <c r="H462" s="2">
        <f>WeaponsExport[[#This Row],[Column1.Magic]]</f>
        <v>0</v>
      </c>
      <c r="I462" s="2">
        <f>WeaponsExport[[#This Row],[Column1.Endurance]]</f>
        <v>0</v>
      </c>
      <c r="J462" s="2">
        <f>WeaponsExport[[#This Row],[Column1.Agility]]</f>
        <v>0</v>
      </c>
      <c r="K462" s="2">
        <f>WeaponsExport[[#This Row],[Column1.Luck]]</f>
        <v>0</v>
      </c>
      <c r="L462" s="2">
        <f>WeaponsExport[[#This Row],[Column1.Price]]</f>
        <v>0</v>
      </c>
      <c r="M462" s="2">
        <f>WeaponsExport[[#This Row],[Column1.SellPrice]]</f>
        <v>0</v>
      </c>
    </row>
    <row r="463" spans="1:13" x14ac:dyDescent="0.25">
      <c r="A463">
        <f>LOG(WeaponsExport[[#This Row],[Column1.EquipID]],2)</f>
        <v>0</v>
      </c>
      <c r="B463" s="2">
        <f>WeaponsExport[[#This Row],[Column1.ModelID]]</f>
        <v>0</v>
      </c>
      <c r="C463" s="2">
        <f>MOD(Table5[[#This Row],[ModelID]],10)</f>
        <v>0</v>
      </c>
      <c r="D463" t="str">
        <f>WeaponNames__2[[#This Row],[Value]]</f>
        <v>Unused</v>
      </c>
      <c r="E463" s="2">
        <f>WeaponsExport[[#This Row],[Column1.Attack]]</f>
        <v>0</v>
      </c>
      <c r="F463" s="2">
        <f>WeaponsExport[[#This Row],[Column1.Accuracy]]</f>
        <v>0</v>
      </c>
      <c r="G463" s="2">
        <f>WeaponsExport[[#This Row],[Column1.Strength]]</f>
        <v>0</v>
      </c>
      <c r="H463" s="2">
        <f>WeaponsExport[[#This Row],[Column1.Magic]]</f>
        <v>0</v>
      </c>
      <c r="I463" s="2">
        <f>WeaponsExport[[#This Row],[Column1.Endurance]]</f>
        <v>0</v>
      </c>
      <c r="J463" s="2">
        <f>WeaponsExport[[#This Row],[Column1.Agility]]</f>
        <v>0</v>
      </c>
      <c r="K463" s="2">
        <f>WeaponsExport[[#This Row],[Column1.Luck]]</f>
        <v>0</v>
      </c>
      <c r="L463" s="2">
        <f>WeaponsExport[[#This Row],[Column1.Price]]</f>
        <v>0</v>
      </c>
      <c r="M463" s="2">
        <f>WeaponsExport[[#This Row],[Column1.SellPrice]]</f>
        <v>0</v>
      </c>
    </row>
    <row r="464" spans="1:13" x14ac:dyDescent="0.25">
      <c r="A464">
        <f>LOG(WeaponsExport[[#This Row],[Column1.EquipID]],2)</f>
        <v>0</v>
      </c>
      <c r="B464" s="2">
        <f>WeaponsExport[[#This Row],[Column1.ModelID]]</f>
        <v>0</v>
      </c>
      <c r="C464" s="2">
        <f>MOD(Table5[[#This Row],[ModelID]],10)</f>
        <v>0</v>
      </c>
      <c r="D464" t="str">
        <f>WeaponNames__2[[#This Row],[Value]]</f>
        <v>Unused</v>
      </c>
      <c r="E464" s="2">
        <f>WeaponsExport[[#This Row],[Column1.Attack]]</f>
        <v>0</v>
      </c>
      <c r="F464" s="2">
        <f>WeaponsExport[[#This Row],[Column1.Accuracy]]</f>
        <v>0</v>
      </c>
      <c r="G464" s="2">
        <f>WeaponsExport[[#This Row],[Column1.Strength]]</f>
        <v>0</v>
      </c>
      <c r="H464" s="2">
        <f>WeaponsExport[[#This Row],[Column1.Magic]]</f>
        <v>0</v>
      </c>
      <c r="I464" s="2">
        <f>WeaponsExport[[#This Row],[Column1.Endurance]]</f>
        <v>0</v>
      </c>
      <c r="J464" s="2">
        <f>WeaponsExport[[#This Row],[Column1.Agility]]</f>
        <v>0</v>
      </c>
      <c r="K464" s="2">
        <f>WeaponsExport[[#This Row],[Column1.Luck]]</f>
        <v>0</v>
      </c>
      <c r="L464" s="2">
        <f>WeaponsExport[[#This Row],[Column1.Price]]</f>
        <v>0</v>
      </c>
      <c r="M464" s="2">
        <f>WeaponsExport[[#This Row],[Column1.SellPrice]]</f>
        <v>0</v>
      </c>
    </row>
    <row r="465" spans="1:13" x14ac:dyDescent="0.25">
      <c r="A465">
        <f>LOG(WeaponsExport[[#This Row],[Column1.EquipID]],2)</f>
        <v>0</v>
      </c>
      <c r="B465" s="2">
        <f>WeaponsExport[[#This Row],[Column1.ModelID]]</f>
        <v>0</v>
      </c>
      <c r="C465" s="2">
        <f>MOD(Table5[[#This Row],[ModelID]],10)</f>
        <v>0</v>
      </c>
      <c r="D465" t="str">
        <f>WeaponNames__2[[#This Row],[Value]]</f>
        <v>Unused</v>
      </c>
      <c r="E465" s="2">
        <f>WeaponsExport[[#This Row],[Column1.Attack]]</f>
        <v>0</v>
      </c>
      <c r="F465" s="2">
        <f>WeaponsExport[[#This Row],[Column1.Accuracy]]</f>
        <v>0</v>
      </c>
      <c r="G465" s="2">
        <f>WeaponsExport[[#This Row],[Column1.Strength]]</f>
        <v>0</v>
      </c>
      <c r="H465" s="2">
        <f>WeaponsExport[[#This Row],[Column1.Magic]]</f>
        <v>0</v>
      </c>
      <c r="I465" s="2">
        <f>WeaponsExport[[#This Row],[Column1.Endurance]]</f>
        <v>0</v>
      </c>
      <c r="J465" s="2">
        <f>WeaponsExport[[#This Row],[Column1.Agility]]</f>
        <v>0</v>
      </c>
      <c r="K465" s="2">
        <f>WeaponsExport[[#This Row],[Column1.Luck]]</f>
        <v>0</v>
      </c>
      <c r="L465" s="2">
        <f>WeaponsExport[[#This Row],[Column1.Price]]</f>
        <v>0</v>
      </c>
      <c r="M465" s="2">
        <f>WeaponsExport[[#This Row],[Column1.SellPrice]]</f>
        <v>0</v>
      </c>
    </row>
    <row r="466" spans="1:13" x14ac:dyDescent="0.25">
      <c r="A466">
        <f>LOG(WeaponsExport[[#This Row],[Column1.EquipID]],2)</f>
        <v>0</v>
      </c>
      <c r="B466" s="2">
        <f>WeaponsExport[[#This Row],[Column1.ModelID]]</f>
        <v>0</v>
      </c>
      <c r="C466" s="2">
        <f>MOD(Table5[[#This Row],[ModelID]],10)</f>
        <v>0</v>
      </c>
      <c r="D466" t="str">
        <f>WeaponNames__2[[#This Row],[Value]]</f>
        <v>Unused</v>
      </c>
      <c r="E466" s="2">
        <f>WeaponsExport[[#This Row],[Column1.Attack]]</f>
        <v>0</v>
      </c>
      <c r="F466" s="2">
        <f>WeaponsExport[[#This Row],[Column1.Accuracy]]</f>
        <v>0</v>
      </c>
      <c r="G466" s="2">
        <f>WeaponsExport[[#This Row],[Column1.Strength]]</f>
        <v>0</v>
      </c>
      <c r="H466" s="2">
        <f>WeaponsExport[[#This Row],[Column1.Magic]]</f>
        <v>0</v>
      </c>
      <c r="I466" s="2">
        <f>WeaponsExport[[#This Row],[Column1.Endurance]]</f>
        <v>0</v>
      </c>
      <c r="J466" s="2">
        <f>WeaponsExport[[#This Row],[Column1.Agility]]</f>
        <v>0</v>
      </c>
      <c r="K466" s="2">
        <f>WeaponsExport[[#This Row],[Column1.Luck]]</f>
        <v>0</v>
      </c>
      <c r="L466" s="2">
        <f>WeaponsExport[[#This Row],[Column1.Price]]</f>
        <v>0</v>
      </c>
      <c r="M466" s="2">
        <f>WeaponsExport[[#This Row],[Column1.SellPrice]]</f>
        <v>0</v>
      </c>
    </row>
    <row r="467" spans="1:13" x14ac:dyDescent="0.25">
      <c r="A467">
        <f>LOG(WeaponsExport[[#This Row],[Column1.EquipID]],2)</f>
        <v>0</v>
      </c>
      <c r="B467" s="2">
        <f>WeaponsExport[[#This Row],[Column1.ModelID]]</f>
        <v>0</v>
      </c>
      <c r="C467" s="2">
        <f>MOD(Table5[[#This Row],[ModelID]],10)</f>
        <v>0</v>
      </c>
      <c r="D467" t="str">
        <f>WeaponNames__2[[#This Row],[Value]]</f>
        <v>Unused</v>
      </c>
      <c r="E467" s="2">
        <f>WeaponsExport[[#This Row],[Column1.Attack]]</f>
        <v>0</v>
      </c>
      <c r="F467" s="2">
        <f>WeaponsExport[[#This Row],[Column1.Accuracy]]</f>
        <v>0</v>
      </c>
      <c r="G467" s="2">
        <f>WeaponsExport[[#This Row],[Column1.Strength]]</f>
        <v>0</v>
      </c>
      <c r="H467" s="2">
        <f>WeaponsExport[[#This Row],[Column1.Magic]]</f>
        <v>0</v>
      </c>
      <c r="I467" s="2">
        <f>WeaponsExport[[#This Row],[Column1.Endurance]]</f>
        <v>0</v>
      </c>
      <c r="J467" s="2">
        <f>WeaponsExport[[#This Row],[Column1.Agility]]</f>
        <v>0</v>
      </c>
      <c r="K467" s="2">
        <f>WeaponsExport[[#This Row],[Column1.Luck]]</f>
        <v>0</v>
      </c>
      <c r="L467" s="2">
        <f>WeaponsExport[[#This Row],[Column1.Price]]</f>
        <v>0</v>
      </c>
      <c r="M467" s="2">
        <f>WeaponsExport[[#This Row],[Column1.SellPrice]]</f>
        <v>0</v>
      </c>
    </row>
    <row r="468" spans="1:13" x14ac:dyDescent="0.25">
      <c r="A468">
        <f>LOG(WeaponsExport[[#This Row],[Column1.EquipID]],2)</f>
        <v>0</v>
      </c>
      <c r="B468" s="2">
        <f>WeaponsExport[[#This Row],[Column1.ModelID]]</f>
        <v>0</v>
      </c>
      <c r="C468" s="2">
        <f>MOD(Table5[[#This Row],[ModelID]],10)</f>
        <v>0</v>
      </c>
      <c r="D468" t="str">
        <f>WeaponNames__2[[#This Row],[Value]]</f>
        <v>Unused</v>
      </c>
      <c r="E468" s="2">
        <f>WeaponsExport[[#This Row],[Column1.Attack]]</f>
        <v>0</v>
      </c>
      <c r="F468" s="2">
        <f>WeaponsExport[[#This Row],[Column1.Accuracy]]</f>
        <v>0</v>
      </c>
      <c r="G468" s="2">
        <f>WeaponsExport[[#This Row],[Column1.Strength]]</f>
        <v>0</v>
      </c>
      <c r="H468" s="2">
        <f>WeaponsExport[[#This Row],[Column1.Magic]]</f>
        <v>0</v>
      </c>
      <c r="I468" s="2">
        <f>WeaponsExport[[#This Row],[Column1.Endurance]]</f>
        <v>0</v>
      </c>
      <c r="J468" s="2">
        <f>WeaponsExport[[#This Row],[Column1.Agility]]</f>
        <v>0</v>
      </c>
      <c r="K468" s="2">
        <f>WeaponsExport[[#This Row],[Column1.Luck]]</f>
        <v>0</v>
      </c>
      <c r="L468" s="2">
        <f>WeaponsExport[[#This Row],[Column1.Price]]</f>
        <v>0</v>
      </c>
      <c r="M468" s="2">
        <f>WeaponsExport[[#This Row],[Column1.SellPrice]]</f>
        <v>0</v>
      </c>
    </row>
    <row r="469" spans="1:13" x14ac:dyDescent="0.25">
      <c r="A469">
        <f>LOG(WeaponsExport[[#This Row],[Column1.EquipID]],2)</f>
        <v>0</v>
      </c>
      <c r="B469" s="2">
        <f>WeaponsExport[[#This Row],[Column1.ModelID]]</f>
        <v>0</v>
      </c>
      <c r="C469" s="2">
        <f>MOD(Table5[[#This Row],[ModelID]],10)</f>
        <v>0</v>
      </c>
      <c r="D469" t="str">
        <f>WeaponNames__2[[#This Row],[Value]]</f>
        <v>Unused</v>
      </c>
      <c r="E469" s="2">
        <f>WeaponsExport[[#This Row],[Column1.Attack]]</f>
        <v>0</v>
      </c>
      <c r="F469" s="2">
        <f>WeaponsExport[[#This Row],[Column1.Accuracy]]</f>
        <v>0</v>
      </c>
      <c r="G469" s="2">
        <f>WeaponsExport[[#This Row],[Column1.Strength]]</f>
        <v>0</v>
      </c>
      <c r="H469" s="2">
        <f>WeaponsExport[[#This Row],[Column1.Magic]]</f>
        <v>0</v>
      </c>
      <c r="I469" s="2">
        <f>WeaponsExport[[#This Row],[Column1.Endurance]]</f>
        <v>0</v>
      </c>
      <c r="J469" s="2">
        <f>WeaponsExport[[#This Row],[Column1.Agility]]</f>
        <v>0</v>
      </c>
      <c r="K469" s="2">
        <f>WeaponsExport[[#This Row],[Column1.Luck]]</f>
        <v>0</v>
      </c>
      <c r="L469" s="2">
        <f>WeaponsExport[[#This Row],[Column1.Price]]</f>
        <v>0</v>
      </c>
      <c r="M469" s="2">
        <f>WeaponsExport[[#This Row],[Column1.SellPrice]]</f>
        <v>0</v>
      </c>
    </row>
    <row r="470" spans="1:13" x14ac:dyDescent="0.25">
      <c r="A470">
        <f>LOG(WeaponsExport[[#This Row],[Column1.EquipID]],2)</f>
        <v>0</v>
      </c>
      <c r="B470" s="2">
        <f>WeaponsExport[[#This Row],[Column1.ModelID]]</f>
        <v>0</v>
      </c>
      <c r="C470" s="2">
        <f>MOD(Table5[[#This Row],[ModelID]],10)</f>
        <v>0</v>
      </c>
      <c r="D470" t="str">
        <f>WeaponNames__2[[#This Row],[Value]]</f>
        <v>Unused</v>
      </c>
      <c r="E470" s="2">
        <f>WeaponsExport[[#This Row],[Column1.Attack]]</f>
        <v>0</v>
      </c>
      <c r="F470" s="2">
        <f>WeaponsExport[[#This Row],[Column1.Accuracy]]</f>
        <v>0</v>
      </c>
      <c r="G470" s="2">
        <f>WeaponsExport[[#This Row],[Column1.Strength]]</f>
        <v>0</v>
      </c>
      <c r="H470" s="2">
        <f>WeaponsExport[[#This Row],[Column1.Magic]]</f>
        <v>0</v>
      </c>
      <c r="I470" s="2">
        <f>WeaponsExport[[#This Row],[Column1.Endurance]]</f>
        <v>0</v>
      </c>
      <c r="J470" s="2">
        <f>WeaponsExport[[#This Row],[Column1.Agility]]</f>
        <v>0</v>
      </c>
      <c r="K470" s="2">
        <f>WeaponsExport[[#This Row],[Column1.Luck]]</f>
        <v>0</v>
      </c>
      <c r="L470" s="2">
        <f>WeaponsExport[[#This Row],[Column1.Price]]</f>
        <v>0</v>
      </c>
      <c r="M470" s="2">
        <f>WeaponsExport[[#This Row],[Column1.SellPrice]]</f>
        <v>0</v>
      </c>
    </row>
    <row r="471" spans="1:13" x14ac:dyDescent="0.25">
      <c r="A471">
        <f>LOG(WeaponsExport[[#This Row],[Column1.EquipID]],2)</f>
        <v>0</v>
      </c>
      <c r="B471" s="2">
        <f>WeaponsExport[[#This Row],[Column1.ModelID]]</f>
        <v>0</v>
      </c>
      <c r="C471" s="2">
        <f>MOD(Table5[[#This Row],[ModelID]],10)</f>
        <v>0</v>
      </c>
      <c r="D471" t="str">
        <f>WeaponNames__2[[#This Row],[Value]]</f>
        <v>Unused</v>
      </c>
      <c r="E471" s="2">
        <f>WeaponsExport[[#This Row],[Column1.Attack]]</f>
        <v>0</v>
      </c>
      <c r="F471" s="2">
        <f>WeaponsExport[[#This Row],[Column1.Accuracy]]</f>
        <v>0</v>
      </c>
      <c r="G471" s="2">
        <f>WeaponsExport[[#This Row],[Column1.Strength]]</f>
        <v>0</v>
      </c>
      <c r="H471" s="2">
        <f>WeaponsExport[[#This Row],[Column1.Magic]]</f>
        <v>0</v>
      </c>
      <c r="I471" s="2">
        <f>WeaponsExport[[#This Row],[Column1.Endurance]]</f>
        <v>0</v>
      </c>
      <c r="J471" s="2">
        <f>WeaponsExport[[#This Row],[Column1.Agility]]</f>
        <v>0</v>
      </c>
      <c r="K471" s="2">
        <f>WeaponsExport[[#This Row],[Column1.Luck]]</f>
        <v>0</v>
      </c>
      <c r="L471" s="2">
        <f>WeaponsExport[[#This Row],[Column1.Price]]</f>
        <v>0</v>
      </c>
      <c r="M471" s="2">
        <f>WeaponsExport[[#This Row],[Column1.SellPrice]]</f>
        <v>0</v>
      </c>
    </row>
    <row r="472" spans="1:13" x14ac:dyDescent="0.25">
      <c r="A472">
        <f>LOG(WeaponsExport[[#This Row],[Column1.EquipID]],2)</f>
        <v>0</v>
      </c>
      <c r="B472" s="2">
        <f>WeaponsExport[[#This Row],[Column1.ModelID]]</f>
        <v>0</v>
      </c>
      <c r="C472" s="2">
        <f>MOD(Table5[[#This Row],[ModelID]],10)</f>
        <v>0</v>
      </c>
      <c r="D472" t="str">
        <f>WeaponNames__2[[#This Row],[Value]]</f>
        <v>Unused</v>
      </c>
      <c r="E472" s="2">
        <f>WeaponsExport[[#This Row],[Column1.Attack]]</f>
        <v>0</v>
      </c>
      <c r="F472" s="2">
        <f>WeaponsExport[[#This Row],[Column1.Accuracy]]</f>
        <v>0</v>
      </c>
      <c r="G472" s="2">
        <f>WeaponsExport[[#This Row],[Column1.Strength]]</f>
        <v>0</v>
      </c>
      <c r="H472" s="2">
        <f>WeaponsExport[[#This Row],[Column1.Magic]]</f>
        <v>0</v>
      </c>
      <c r="I472" s="2">
        <f>WeaponsExport[[#This Row],[Column1.Endurance]]</f>
        <v>0</v>
      </c>
      <c r="J472" s="2">
        <f>WeaponsExport[[#This Row],[Column1.Agility]]</f>
        <v>0</v>
      </c>
      <c r="K472" s="2">
        <f>WeaponsExport[[#This Row],[Column1.Luck]]</f>
        <v>0</v>
      </c>
      <c r="L472" s="2">
        <f>WeaponsExport[[#This Row],[Column1.Price]]</f>
        <v>0</v>
      </c>
      <c r="M472" s="2">
        <f>WeaponsExport[[#This Row],[Column1.SellPrice]]</f>
        <v>0</v>
      </c>
    </row>
    <row r="473" spans="1:13" x14ac:dyDescent="0.25">
      <c r="A473">
        <f>LOG(WeaponsExport[[#This Row],[Column1.EquipID]],2)</f>
        <v>0</v>
      </c>
      <c r="B473" s="2">
        <f>WeaponsExport[[#This Row],[Column1.ModelID]]</f>
        <v>0</v>
      </c>
      <c r="C473" s="2">
        <f>MOD(Table5[[#This Row],[ModelID]],10)</f>
        <v>0</v>
      </c>
      <c r="D473" t="str">
        <f>WeaponNames__2[[#This Row],[Value]]</f>
        <v>Unused</v>
      </c>
      <c r="E473" s="2">
        <f>WeaponsExport[[#This Row],[Column1.Attack]]</f>
        <v>0</v>
      </c>
      <c r="F473" s="2">
        <f>WeaponsExport[[#This Row],[Column1.Accuracy]]</f>
        <v>0</v>
      </c>
      <c r="G473" s="2">
        <f>WeaponsExport[[#This Row],[Column1.Strength]]</f>
        <v>0</v>
      </c>
      <c r="H473" s="2">
        <f>WeaponsExport[[#This Row],[Column1.Magic]]</f>
        <v>0</v>
      </c>
      <c r="I473" s="2">
        <f>WeaponsExport[[#This Row],[Column1.Endurance]]</f>
        <v>0</v>
      </c>
      <c r="J473" s="2">
        <f>WeaponsExport[[#This Row],[Column1.Agility]]</f>
        <v>0</v>
      </c>
      <c r="K473" s="2">
        <f>WeaponsExport[[#This Row],[Column1.Luck]]</f>
        <v>0</v>
      </c>
      <c r="L473" s="2">
        <f>WeaponsExport[[#This Row],[Column1.Price]]</f>
        <v>0</v>
      </c>
      <c r="M473" s="2">
        <f>WeaponsExport[[#This Row],[Column1.SellPrice]]</f>
        <v>0</v>
      </c>
    </row>
    <row r="474" spans="1:13" x14ac:dyDescent="0.25">
      <c r="A474">
        <f>LOG(WeaponsExport[[#This Row],[Column1.EquipID]],2)</f>
        <v>0</v>
      </c>
      <c r="B474" s="2">
        <f>WeaponsExport[[#This Row],[Column1.ModelID]]</f>
        <v>0</v>
      </c>
      <c r="C474" s="2">
        <f>MOD(Table5[[#This Row],[ModelID]],10)</f>
        <v>0</v>
      </c>
      <c r="D474" t="str">
        <f>WeaponNames__2[[#This Row],[Value]]</f>
        <v>Unused</v>
      </c>
      <c r="E474" s="2">
        <f>WeaponsExport[[#This Row],[Column1.Attack]]</f>
        <v>0</v>
      </c>
      <c r="F474" s="2">
        <f>WeaponsExport[[#This Row],[Column1.Accuracy]]</f>
        <v>0</v>
      </c>
      <c r="G474" s="2">
        <f>WeaponsExport[[#This Row],[Column1.Strength]]</f>
        <v>0</v>
      </c>
      <c r="H474" s="2">
        <f>WeaponsExport[[#This Row],[Column1.Magic]]</f>
        <v>0</v>
      </c>
      <c r="I474" s="2">
        <f>WeaponsExport[[#This Row],[Column1.Endurance]]</f>
        <v>0</v>
      </c>
      <c r="J474" s="2">
        <f>WeaponsExport[[#This Row],[Column1.Agility]]</f>
        <v>0</v>
      </c>
      <c r="K474" s="2">
        <f>WeaponsExport[[#This Row],[Column1.Luck]]</f>
        <v>0</v>
      </c>
      <c r="L474" s="2">
        <f>WeaponsExport[[#This Row],[Column1.Price]]</f>
        <v>0</v>
      </c>
      <c r="M474" s="2">
        <f>WeaponsExport[[#This Row],[Column1.SellPrice]]</f>
        <v>0</v>
      </c>
    </row>
    <row r="475" spans="1:13" x14ac:dyDescent="0.25">
      <c r="A475">
        <f>LOG(WeaponsExport[[#This Row],[Column1.EquipID]],2)</f>
        <v>0</v>
      </c>
      <c r="B475" s="2">
        <f>WeaponsExport[[#This Row],[Column1.ModelID]]</f>
        <v>0</v>
      </c>
      <c r="C475" s="2">
        <f>MOD(Table5[[#This Row],[ModelID]],10)</f>
        <v>0</v>
      </c>
      <c r="D475" t="str">
        <f>WeaponNames__2[[#This Row],[Value]]</f>
        <v>Unused</v>
      </c>
      <c r="E475" s="2">
        <f>WeaponsExport[[#This Row],[Column1.Attack]]</f>
        <v>0</v>
      </c>
      <c r="F475" s="2">
        <f>WeaponsExport[[#This Row],[Column1.Accuracy]]</f>
        <v>0</v>
      </c>
      <c r="G475" s="2">
        <f>WeaponsExport[[#This Row],[Column1.Strength]]</f>
        <v>0</v>
      </c>
      <c r="H475" s="2">
        <f>WeaponsExport[[#This Row],[Column1.Magic]]</f>
        <v>0</v>
      </c>
      <c r="I475" s="2">
        <f>WeaponsExport[[#This Row],[Column1.Endurance]]</f>
        <v>0</v>
      </c>
      <c r="J475" s="2">
        <f>WeaponsExport[[#This Row],[Column1.Agility]]</f>
        <v>0</v>
      </c>
      <c r="K475" s="2">
        <f>WeaponsExport[[#This Row],[Column1.Luck]]</f>
        <v>0</v>
      </c>
      <c r="L475" s="2">
        <f>WeaponsExport[[#This Row],[Column1.Price]]</f>
        <v>0</v>
      </c>
      <c r="M475" s="2">
        <f>WeaponsExport[[#This Row],[Column1.SellPrice]]</f>
        <v>0</v>
      </c>
    </row>
    <row r="476" spans="1:13" x14ac:dyDescent="0.25">
      <c r="A476">
        <f>LOG(WeaponsExport[[#This Row],[Column1.EquipID]],2)</f>
        <v>0</v>
      </c>
      <c r="B476" s="2">
        <f>WeaponsExport[[#This Row],[Column1.ModelID]]</f>
        <v>0</v>
      </c>
      <c r="C476" s="2">
        <f>MOD(Table5[[#This Row],[ModelID]],10)</f>
        <v>0</v>
      </c>
      <c r="D476" t="str">
        <f>WeaponNames__2[[#This Row],[Value]]</f>
        <v>Unused</v>
      </c>
      <c r="E476" s="2">
        <f>WeaponsExport[[#This Row],[Column1.Attack]]</f>
        <v>0</v>
      </c>
      <c r="F476" s="2">
        <f>WeaponsExport[[#This Row],[Column1.Accuracy]]</f>
        <v>0</v>
      </c>
      <c r="G476" s="2">
        <f>WeaponsExport[[#This Row],[Column1.Strength]]</f>
        <v>0</v>
      </c>
      <c r="H476" s="2">
        <f>WeaponsExport[[#This Row],[Column1.Magic]]</f>
        <v>0</v>
      </c>
      <c r="I476" s="2">
        <f>WeaponsExport[[#This Row],[Column1.Endurance]]</f>
        <v>0</v>
      </c>
      <c r="J476" s="2">
        <f>WeaponsExport[[#This Row],[Column1.Agility]]</f>
        <v>0</v>
      </c>
      <c r="K476" s="2">
        <f>WeaponsExport[[#This Row],[Column1.Luck]]</f>
        <v>0</v>
      </c>
      <c r="L476" s="2">
        <f>WeaponsExport[[#This Row],[Column1.Price]]</f>
        <v>0</v>
      </c>
      <c r="M476" s="2">
        <f>WeaponsExport[[#This Row],[Column1.SellPrice]]</f>
        <v>0</v>
      </c>
    </row>
    <row r="477" spans="1:13" x14ac:dyDescent="0.25">
      <c r="A477">
        <f>LOG(WeaponsExport[[#This Row],[Column1.EquipID]],2)</f>
        <v>0</v>
      </c>
      <c r="B477" s="2">
        <f>WeaponsExport[[#This Row],[Column1.ModelID]]</f>
        <v>0</v>
      </c>
      <c r="C477" s="2">
        <f>MOD(Table5[[#This Row],[ModelID]],10)</f>
        <v>0</v>
      </c>
      <c r="D477" t="str">
        <f>WeaponNames__2[[#This Row],[Value]]</f>
        <v>Unused</v>
      </c>
      <c r="E477" s="2">
        <f>WeaponsExport[[#This Row],[Column1.Attack]]</f>
        <v>0</v>
      </c>
      <c r="F477" s="2">
        <f>WeaponsExport[[#This Row],[Column1.Accuracy]]</f>
        <v>0</v>
      </c>
      <c r="G477" s="2">
        <f>WeaponsExport[[#This Row],[Column1.Strength]]</f>
        <v>0</v>
      </c>
      <c r="H477" s="2">
        <f>WeaponsExport[[#This Row],[Column1.Magic]]</f>
        <v>0</v>
      </c>
      <c r="I477" s="2">
        <f>WeaponsExport[[#This Row],[Column1.Endurance]]</f>
        <v>0</v>
      </c>
      <c r="J477" s="2">
        <f>WeaponsExport[[#This Row],[Column1.Agility]]</f>
        <v>0</v>
      </c>
      <c r="K477" s="2">
        <f>WeaponsExport[[#This Row],[Column1.Luck]]</f>
        <v>0</v>
      </c>
      <c r="L477" s="2">
        <f>WeaponsExport[[#This Row],[Column1.Price]]</f>
        <v>0</v>
      </c>
      <c r="M477" s="2">
        <f>WeaponsExport[[#This Row],[Column1.SellPrice]]</f>
        <v>0</v>
      </c>
    </row>
    <row r="478" spans="1:13" x14ac:dyDescent="0.25">
      <c r="A478">
        <f>LOG(WeaponsExport[[#This Row],[Column1.EquipID]],2)</f>
        <v>0</v>
      </c>
      <c r="B478" s="2">
        <f>WeaponsExport[[#This Row],[Column1.ModelID]]</f>
        <v>0</v>
      </c>
      <c r="C478" s="2">
        <f>MOD(Table5[[#This Row],[ModelID]],10)</f>
        <v>0</v>
      </c>
      <c r="D478" t="str">
        <f>WeaponNames__2[[#This Row],[Value]]</f>
        <v>Unused</v>
      </c>
      <c r="E478" s="2">
        <f>WeaponsExport[[#This Row],[Column1.Attack]]</f>
        <v>0</v>
      </c>
      <c r="F478" s="2">
        <f>WeaponsExport[[#This Row],[Column1.Accuracy]]</f>
        <v>0</v>
      </c>
      <c r="G478" s="2">
        <f>WeaponsExport[[#This Row],[Column1.Strength]]</f>
        <v>0</v>
      </c>
      <c r="H478" s="2">
        <f>WeaponsExport[[#This Row],[Column1.Magic]]</f>
        <v>0</v>
      </c>
      <c r="I478" s="2">
        <f>WeaponsExport[[#This Row],[Column1.Endurance]]</f>
        <v>0</v>
      </c>
      <c r="J478" s="2">
        <f>WeaponsExport[[#This Row],[Column1.Agility]]</f>
        <v>0</v>
      </c>
      <c r="K478" s="2">
        <f>WeaponsExport[[#This Row],[Column1.Luck]]</f>
        <v>0</v>
      </c>
      <c r="L478" s="2">
        <f>WeaponsExport[[#This Row],[Column1.Price]]</f>
        <v>0</v>
      </c>
      <c r="M478" s="2">
        <f>WeaponsExport[[#This Row],[Column1.SellPrice]]</f>
        <v>0</v>
      </c>
    </row>
    <row r="479" spans="1:13" x14ac:dyDescent="0.25">
      <c r="A479">
        <f>LOG(WeaponsExport[[#This Row],[Column1.EquipID]],2)</f>
        <v>0</v>
      </c>
      <c r="B479" s="2">
        <f>WeaponsExport[[#This Row],[Column1.ModelID]]</f>
        <v>0</v>
      </c>
      <c r="C479" s="2">
        <f>MOD(Table5[[#This Row],[ModelID]],10)</f>
        <v>0</v>
      </c>
      <c r="D479" t="str">
        <f>WeaponNames__2[[#This Row],[Value]]</f>
        <v>Unused</v>
      </c>
      <c r="E479" s="2">
        <f>WeaponsExport[[#This Row],[Column1.Attack]]</f>
        <v>0</v>
      </c>
      <c r="F479" s="2">
        <f>WeaponsExport[[#This Row],[Column1.Accuracy]]</f>
        <v>0</v>
      </c>
      <c r="G479" s="2">
        <f>WeaponsExport[[#This Row],[Column1.Strength]]</f>
        <v>0</v>
      </c>
      <c r="H479" s="2">
        <f>WeaponsExport[[#This Row],[Column1.Magic]]</f>
        <v>0</v>
      </c>
      <c r="I479" s="2">
        <f>WeaponsExport[[#This Row],[Column1.Endurance]]</f>
        <v>0</v>
      </c>
      <c r="J479" s="2">
        <f>WeaponsExport[[#This Row],[Column1.Agility]]</f>
        <v>0</v>
      </c>
      <c r="K479" s="2">
        <f>WeaponsExport[[#This Row],[Column1.Luck]]</f>
        <v>0</v>
      </c>
      <c r="L479" s="2">
        <f>WeaponsExport[[#This Row],[Column1.Price]]</f>
        <v>0</v>
      </c>
      <c r="M479" s="2">
        <f>WeaponsExport[[#This Row],[Column1.SellPrice]]</f>
        <v>0</v>
      </c>
    </row>
    <row r="480" spans="1:13" x14ac:dyDescent="0.25">
      <c r="A480">
        <f>LOG(WeaponsExport[[#This Row],[Column1.EquipID]],2)</f>
        <v>0</v>
      </c>
      <c r="B480" s="2">
        <f>WeaponsExport[[#This Row],[Column1.ModelID]]</f>
        <v>0</v>
      </c>
      <c r="C480" s="2">
        <f>MOD(Table5[[#This Row],[ModelID]],10)</f>
        <v>0</v>
      </c>
      <c r="D480" t="str">
        <f>WeaponNames__2[[#This Row],[Value]]</f>
        <v>Unused</v>
      </c>
      <c r="E480" s="2">
        <f>WeaponsExport[[#This Row],[Column1.Attack]]</f>
        <v>0</v>
      </c>
      <c r="F480" s="2">
        <f>WeaponsExport[[#This Row],[Column1.Accuracy]]</f>
        <v>0</v>
      </c>
      <c r="G480" s="2">
        <f>WeaponsExport[[#This Row],[Column1.Strength]]</f>
        <v>0</v>
      </c>
      <c r="H480" s="2">
        <f>WeaponsExport[[#This Row],[Column1.Magic]]</f>
        <v>0</v>
      </c>
      <c r="I480" s="2">
        <f>WeaponsExport[[#This Row],[Column1.Endurance]]</f>
        <v>0</v>
      </c>
      <c r="J480" s="2">
        <f>WeaponsExport[[#This Row],[Column1.Agility]]</f>
        <v>0</v>
      </c>
      <c r="K480" s="2">
        <f>WeaponsExport[[#This Row],[Column1.Luck]]</f>
        <v>0</v>
      </c>
      <c r="L480" s="2">
        <f>WeaponsExport[[#This Row],[Column1.Price]]</f>
        <v>0</v>
      </c>
      <c r="M480" s="2">
        <f>WeaponsExport[[#This Row],[Column1.SellPrice]]</f>
        <v>0</v>
      </c>
    </row>
    <row r="481" spans="1:13" x14ac:dyDescent="0.25">
      <c r="A481">
        <f>LOG(WeaponsExport[[#This Row],[Column1.EquipID]],2)</f>
        <v>0</v>
      </c>
      <c r="B481" s="2">
        <f>WeaponsExport[[#This Row],[Column1.ModelID]]</f>
        <v>0</v>
      </c>
      <c r="C481" s="2">
        <f>MOD(Table5[[#This Row],[ModelID]],10)</f>
        <v>0</v>
      </c>
      <c r="D481" t="str">
        <f>WeaponNames__2[[#This Row],[Value]]</f>
        <v>Unused</v>
      </c>
      <c r="E481" s="2">
        <f>WeaponsExport[[#This Row],[Column1.Attack]]</f>
        <v>0</v>
      </c>
      <c r="F481" s="2">
        <f>WeaponsExport[[#This Row],[Column1.Accuracy]]</f>
        <v>0</v>
      </c>
      <c r="G481" s="2">
        <f>WeaponsExport[[#This Row],[Column1.Strength]]</f>
        <v>0</v>
      </c>
      <c r="H481" s="2">
        <f>WeaponsExport[[#This Row],[Column1.Magic]]</f>
        <v>0</v>
      </c>
      <c r="I481" s="2">
        <f>WeaponsExport[[#This Row],[Column1.Endurance]]</f>
        <v>0</v>
      </c>
      <c r="J481" s="2">
        <f>WeaponsExport[[#This Row],[Column1.Agility]]</f>
        <v>0</v>
      </c>
      <c r="K481" s="2">
        <f>WeaponsExport[[#This Row],[Column1.Luck]]</f>
        <v>0</v>
      </c>
      <c r="L481" s="2">
        <f>WeaponsExport[[#This Row],[Column1.Price]]</f>
        <v>0</v>
      </c>
      <c r="M481" s="2">
        <f>WeaponsExport[[#This Row],[Column1.SellPrice]]</f>
        <v>0</v>
      </c>
    </row>
    <row r="482" spans="1:13" x14ac:dyDescent="0.25">
      <c r="A482">
        <f>LOG(WeaponsExport[[#This Row],[Column1.EquipID]],2)</f>
        <v>0</v>
      </c>
      <c r="B482" s="2">
        <f>WeaponsExport[[#This Row],[Column1.ModelID]]</f>
        <v>0</v>
      </c>
      <c r="C482" s="2">
        <f>MOD(Table5[[#This Row],[ModelID]],10)</f>
        <v>0</v>
      </c>
      <c r="D482" t="str">
        <f>WeaponNames__2[[#This Row],[Value]]</f>
        <v>Unused</v>
      </c>
      <c r="E482" s="2">
        <f>WeaponsExport[[#This Row],[Column1.Attack]]</f>
        <v>0</v>
      </c>
      <c r="F482" s="2">
        <f>WeaponsExport[[#This Row],[Column1.Accuracy]]</f>
        <v>0</v>
      </c>
      <c r="G482" s="2">
        <f>WeaponsExport[[#This Row],[Column1.Strength]]</f>
        <v>0</v>
      </c>
      <c r="H482" s="2">
        <f>WeaponsExport[[#This Row],[Column1.Magic]]</f>
        <v>0</v>
      </c>
      <c r="I482" s="2">
        <f>WeaponsExport[[#This Row],[Column1.Endurance]]</f>
        <v>0</v>
      </c>
      <c r="J482" s="2">
        <f>WeaponsExport[[#This Row],[Column1.Agility]]</f>
        <v>0</v>
      </c>
      <c r="K482" s="2">
        <f>WeaponsExport[[#This Row],[Column1.Luck]]</f>
        <v>0</v>
      </c>
      <c r="L482" s="2">
        <f>WeaponsExport[[#This Row],[Column1.Price]]</f>
        <v>0</v>
      </c>
      <c r="M482" s="2">
        <f>WeaponsExport[[#This Row],[Column1.SellPrice]]</f>
        <v>0</v>
      </c>
    </row>
    <row r="483" spans="1:13" x14ac:dyDescent="0.25">
      <c r="A483">
        <f>LOG(WeaponsExport[[#This Row],[Column1.EquipID]],2)</f>
        <v>0</v>
      </c>
      <c r="B483" s="2">
        <f>WeaponsExport[[#This Row],[Column1.ModelID]]</f>
        <v>0</v>
      </c>
      <c r="C483" s="2">
        <f>MOD(Table5[[#This Row],[ModelID]],10)</f>
        <v>0</v>
      </c>
      <c r="D483" t="str">
        <f>WeaponNames__2[[#This Row],[Value]]</f>
        <v>Unused</v>
      </c>
      <c r="E483" s="2">
        <f>WeaponsExport[[#This Row],[Column1.Attack]]</f>
        <v>0</v>
      </c>
      <c r="F483" s="2">
        <f>WeaponsExport[[#This Row],[Column1.Accuracy]]</f>
        <v>0</v>
      </c>
      <c r="G483" s="2">
        <f>WeaponsExport[[#This Row],[Column1.Strength]]</f>
        <v>0</v>
      </c>
      <c r="H483" s="2">
        <f>WeaponsExport[[#This Row],[Column1.Magic]]</f>
        <v>0</v>
      </c>
      <c r="I483" s="2">
        <f>WeaponsExport[[#This Row],[Column1.Endurance]]</f>
        <v>0</v>
      </c>
      <c r="J483" s="2">
        <f>WeaponsExport[[#This Row],[Column1.Agility]]</f>
        <v>0</v>
      </c>
      <c r="K483" s="2">
        <f>WeaponsExport[[#This Row],[Column1.Luck]]</f>
        <v>0</v>
      </c>
      <c r="L483" s="2">
        <f>WeaponsExport[[#This Row],[Column1.Price]]</f>
        <v>0</v>
      </c>
      <c r="M483" s="2">
        <f>WeaponsExport[[#This Row],[Column1.SellPrice]]</f>
        <v>0</v>
      </c>
    </row>
    <row r="484" spans="1:13" x14ac:dyDescent="0.25">
      <c r="A484">
        <f>LOG(WeaponsExport[[#This Row],[Column1.EquipID]],2)</f>
        <v>0</v>
      </c>
      <c r="B484" s="2">
        <f>WeaponsExport[[#This Row],[Column1.ModelID]]</f>
        <v>0</v>
      </c>
      <c r="C484" s="2">
        <f>MOD(Table5[[#This Row],[ModelID]],10)</f>
        <v>0</v>
      </c>
      <c r="D484" t="str">
        <f>WeaponNames__2[[#This Row],[Value]]</f>
        <v>Unused</v>
      </c>
      <c r="E484" s="2">
        <f>WeaponsExport[[#This Row],[Column1.Attack]]</f>
        <v>0</v>
      </c>
      <c r="F484" s="2">
        <f>WeaponsExport[[#This Row],[Column1.Accuracy]]</f>
        <v>0</v>
      </c>
      <c r="G484" s="2">
        <f>WeaponsExport[[#This Row],[Column1.Strength]]</f>
        <v>0</v>
      </c>
      <c r="H484" s="2">
        <f>WeaponsExport[[#This Row],[Column1.Magic]]</f>
        <v>0</v>
      </c>
      <c r="I484" s="2">
        <f>WeaponsExport[[#This Row],[Column1.Endurance]]</f>
        <v>0</v>
      </c>
      <c r="J484" s="2">
        <f>WeaponsExport[[#This Row],[Column1.Agility]]</f>
        <v>0</v>
      </c>
      <c r="K484" s="2">
        <f>WeaponsExport[[#This Row],[Column1.Luck]]</f>
        <v>0</v>
      </c>
      <c r="L484" s="2">
        <f>WeaponsExport[[#This Row],[Column1.Price]]</f>
        <v>0</v>
      </c>
      <c r="M484" s="2">
        <f>WeaponsExport[[#This Row],[Column1.SellPrice]]</f>
        <v>0</v>
      </c>
    </row>
    <row r="485" spans="1:13" x14ac:dyDescent="0.25">
      <c r="A485">
        <f>LOG(WeaponsExport[[#This Row],[Column1.EquipID]],2)</f>
        <v>0</v>
      </c>
      <c r="B485" s="2">
        <f>WeaponsExport[[#This Row],[Column1.ModelID]]</f>
        <v>0</v>
      </c>
      <c r="C485" s="2">
        <f>MOD(Table5[[#This Row],[ModelID]],10)</f>
        <v>0</v>
      </c>
      <c r="D485" t="str">
        <f>WeaponNames__2[[#This Row],[Value]]</f>
        <v>Unused</v>
      </c>
      <c r="E485" s="2">
        <f>WeaponsExport[[#This Row],[Column1.Attack]]</f>
        <v>0</v>
      </c>
      <c r="F485" s="2">
        <f>WeaponsExport[[#This Row],[Column1.Accuracy]]</f>
        <v>0</v>
      </c>
      <c r="G485" s="2">
        <f>WeaponsExport[[#This Row],[Column1.Strength]]</f>
        <v>0</v>
      </c>
      <c r="H485" s="2">
        <f>WeaponsExport[[#This Row],[Column1.Magic]]</f>
        <v>0</v>
      </c>
      <c r="I485" s="2">
        <f>WeaponsExport[[#This Row],[Column1.Endurance]]</f>
        <v>0</v>
      </c>
      <c r="J485" s="2">
        <f>WeaponsExport[[#This Row],[Column1.Agility]]</f>
        <v>0</v>
      </c>
      <c r="K485" s="2">
        <f>WeaponsExport[[#This Row],[Column1.Luck]]</f>
        <v>0</v>
      </c>
      <c r="L485" s="2">
        <f>WeaponsExport[[#This Row],[Column1.Price]]</f>
        <v>0</v>
      </c>
      <c r="M485" s="2">
        <f>WeaponsExport[[#This Row],[Column1.SellPrice]]</f>
        <v>0</v>
      </c>
    </row>
    <row r="486" spans="1:13" x14ac:dyDescent="0.25">
      <c r="A486">
        <f>LOG(WeaponsExport[[#This Row],[Column1.EquipID]],2)</f>
        <v>0</v>
      </c>
      <c r="B486" s="2">
        <f>WeaponsExport[[#This Row],[Column1.ModelID]]</f>
        <v>0</v>
      </c>
      <c r="C486" s="2">
        <f>MOD(Table5[[#This Row],[ModelID]],10)</f>
        <v>0</v>
      </c>
      <c r="D486" t="str">
        <f>WeaponNames__2[[#This Row],[Value]]</f>
        <v>Unused</v>
      </c>
      <c r="E486" s="2">
        <f>WeaponsExport[[#This Row],[Column1.Attack]]</f>
        <v>0</v>
      </c>
      <c r="F486" s="2">
        <f>WeaponsExport[[#This Row],[Column1.Accuracy]]</f>
        <v>0</v>
      </c>
      <c r="G486" s="2">
        <f>WeaponsExport[[#This Row],[Column1.Strength]]</f>
        <v>0</v>
      </c>
      <c r="H486" s="2">
        <f>WeaponsExport[[#This Row],[Column1.Magic]]</f>
        <v>0</v>
      </c>
      <c r="I486" s="2">
        <f>WeaponsExport[[#This Row],[Column1.Endurance]]</f>
        <v>0</v>
      </c>
      <c r="J486" s="2">
        <f>WeaponsExport[[#This Row],[Column1.Agility]]</f>
        <v>0</v>
      </c>
      <c r="K486" s="2">
        <f>WeaponsExport[[#This Row],[Column1.Luck]]</f>
        <v>0</v>
      </c>
      <c r="L486" s="2">
        <f>WeaponsExport[[#This Row],[Column1.Price]]</f>
        <v>0</v>
      </c>
      <c r="M486" s="2">
        <f>WeaponsExport[[#This Row],[Column1.SellPrice]]</f>
        <v>0</v>
      </c>
    </row>
    <row r="487" spans="1:13" x14ac:dyDescent="0.25">
      <c r="A487">
        <f>LOG(WeaponsExport[[#This Row],[Column1.EquipID]],2)</f>
        <v>0</v>
      </c>
      <c r="B487" s="2">
        <f>WeaponsExport[[#This Row],[Column1.ModelID]]</f>
        <v>0</v>
      </c>
      <c r="C487" s="2">
        <f>MOD(Table5[[#This Row],[ModelID]],10)</f>
        <v>0</v>
      </c>
      <c r="D487" t="str">
        <f>WeaponNames__2[[#This Row],[Value]]</f>
        <v>Unused</v>
      </c>
      <c r="E487" s="2">
        <f>WeaponsExport[[#This Row],[Column1.Attack]]</f>
        <v>0</v>
      </c>
      <c r="F487" s="2">
        <f>WeaponsExport[[#This Row],[Column1.Accuracy]]</f>
        <v>0</v>
      </c>
      <c r="G487" s="2">
        <f>WeaponsExport[[#This Row],[Column1.Strength]]</f>
        <v>0</v>
      </c>
      <c r="H487" s="2">
        <f>WeaponsExport[[#This Row],[Column1.Magic]]</f>
        <v>0</v>
      </c>
      <c r="I487" s="2">
        <f>WeaponsExport[[#This Row],[Column1.Endurance]]</f>
        <v>0</v>
      </c>
      <c r="J487" s="2">
        <f>WeaponsExport[[#This Row],[Column1.Agility]]</f>
        <v>0</v>
      </c>
      <c r="K487" s="2">
        <f>WeaponsExport[[#This Row],[Column1.Luck]]</f>
        <v>0</v>
      </c>
      <c r="L487" s="2">
        <f>WeaponsExport[[#This Row],[Column1.Price]]</f>
        <v>0</v>
      </c>
      <c r="M487" s="2">
        <f>WeaponsExport[[#This Row],[Column1.SellPrice]]</f>
        <v>0</v>
      </c>
    </row>
    <row r="488" spans="1:13" x14ac:dyDescent="0.25">
      <c r="A488">
        <f>LOG(WeaponsExport[[#This Row],[Column1.EquipID]],2)</f>
        <v>0</v>
      </c>
      <c r="B488" s="2">
        <f>WeaponsExport[[#This Row],[Column1.ModelID]]</f>
        <v>0</v>
      </c>
      <c r="C488" s="2">
        <f>MOD(Table5[[#This Row],[ModelID]],10)</f>
        <v>0</v>
      </c>
      <c r="D488" t="str">
        <f>WeaponNames__2[[#This Row],[Value]]</f>
        <v>Unused</v>
      </c>
      <c r="E488" s="2">
        <f>WeaponsExport[[#This Row],[Column1.Attack]]</f>
        <v>0</v>
      </c>
      <c r="F488" s="2">
        <f>WeaponsExport[[#This Row],[Column1.Accuracy]]</f>
        <v>0</v>
      </c>
      <c r="G488" s="2">
        <f>WeaponsExport[[#This Row],[Column1.Strength]]</f>
        <v>0</v>
      </c>
      <c r="H488" s="2">
        <f>WeaponsExport[[#This Row],[Column1.Magic]]</f>
        <v>0</v>
      </c>
      <c r="I488" s="2">
        <f>WeaponsExport[[#This Row],[Column1.Endurance]]</f>
        <v>0</v>
      </c>
      <c r="J488" s="2">
        <f>WeaponsExport[[#This Row],[Column1.Agility]]</f>
        <v>0</v>
      </c>
      <c r="K488" s="2">
        <f>WeaponsExport[[#This Row],[Column1.Luck]]</f>
        <v>0</v>
      </c>
      <c r="L488" s="2">
        <f>WeaponsExport[[#This Row],[Column1.Price]]</f>
        <v>0</v>
      </c>
      <c r="M488" s="2">
        <f>WeaponsExport[[#This Row],[Column1.SellPrice]]</f>
        <v>0</v>
      </c>
    </row>
    <row r="489" spans="1:13" x14ac:dyDescent="0.25">
      <c r="A489">
        <f>LOG(WeaponsExport[[#This Row],[Column1.EquipID]],2)</f>
        <v>0</v>
      </c>
      <c r="B489" s="2">
        <f>WeaponsExport[[#This Row],[Column1.ModelID]]</f>
        <v>0</v>
      </c>
      <c r="C489" s="2">
        <f>MOD(Table5[[#This Row],[ModelID]],10)</f>
        <v>0</v>
      </c>
      <c r="D489" t="str">
        <f>WeaponNames__2[[#This Row],[Value]]</f>
        <v>Unused</v>
      </c>
      <c r="E489" s="2">
        <f>WeaponsExport[[#This Row],[Column1.Attack]]</f>
        <v>0</v>
      </c>
      <c r="F489" s="2">
        <f>WeaponsExport[[#This Row],[Column1.Accuracy]]</f>
        <v>0</v>
      </c>
      <c r="G489" s="2">
        <f>WeaponsExport[[#This Row],[Column1.Strength]]</f>
        <v>0</v>
      </c>
      <c r="H489" s="2">
        <f>WeaponsExport[[#This Row],[Column1.Magic]]</f>
        <v>0</v>
      </c>
      <c r="I489" s="2">
        <f>WeaponsExport[[#This Row],[Column1.Endurance]]</f>
        <v>0</v>
      </c>
      <c r="J489" s="2">
        <f>WeaponsExport[[#This Row],[Column1.Agility]]</f>
        <v>0</v>
      </c>
      <c r="K489" s="2">
        <f>WeaponsExport[[#This Row],[Column1.Luck]]</f>
        <v>0</v>
      </c>
      <c r="L489" s="2">
        <f>WeaponsExport[[#This Row],[Column1.Price]]</f>
        <v>0</v>
      </c>
      <c r="M489" s="2">
        <f>WeaponsExport[[#This Row],[Column1.SellPrice]]</f>
        <v>0</v>
      </c>
    </row>
    <row r="490" spans="1:13" x14ac:dyDescent="0.25">
      <c r="A490">
        <f>LOG(WeaponsExport[[#This Row],[Column1.EquipID]],2)</f>
        <v>0</v>
      </c>
      <c r="B490" s="2">
        <f>WeaponsExport[[#This Row],[Column1.ModelID]]</f>
        <v>0</v>
      </c>
      <c r="C490" s="2">
        <f>MOD(Table5[[#This Row],[ModelID]],10)</f>
        <v>0</v>
      </c>
      <c r="D490" t="str">
        <f>WeaponNames__2[[#This Row],[Value]]</f>
        <v>Unused</v>
      </c>
      <c r="E490" s="2">
        <f>WeaponsExport[[#This Row],[Column1.Attack]]</f>
        <v>0</v>
      </c>
      <c r="F490" s="2">
        <f>WeaponsExport[[#This Row],[Column1.Accuracy]]</f>
        <v>0</v>
      </c>
      <c r="G490" s="2">
        <f>WeaponsExport[[#This Row],[Column1.Strength]]</f>
        <v>0</v>
      </c>
      <c r="H490" s="2">
        <f>WeaponsExport[[#This Row],[Column1.Magic]]</f>
        <v>0</v>
      </c>
      <c r="I490" s="2">
        <f>WeaponsExport[[#This Row],[Column1.Endurance]]</f>
        <v>0</v>
      </c>
      <c r="J490" s="2">
        <f>WeaponsExport[[#This Row],[Column1.Agility]]</f>
        <v>0</v>
      </c>
      <c r="K490" s="2">
        <f>WeaponsExport[[#This Row],[Column1.Luck]]</f>
        <v>0</v>
      </c>
      <c r="L490" s="2">
        <f>WeaponsExport[[#This Row],[Column1.Price]]</f>
        <v>0</v>
      </c>
      <c r="M490" s="2">
        <f>WeaponsExport[[#This Row],[Column1.SellPrice]]</f>
        <v>0</v>
      </c>
    </row>
    <row r="491" spans="1:13" x14ac:dyDescent="0.25">
      <c r="A491">
        <f>LOG(WeaponsExport[[#This Row],[Column1.EquipID]],2)</f>
        <v>0</v>
      </c>
      <c r="B491" s="2">
        <f>WeaponsExport[[#This Row],[Column1.ModelID]]</f>
        <v>0</v>
      </c>
      <c r="C491" s="2">
        <f>MOD(Table5[[#This Row],[ModelID]],10)</f>
        <v>0</v>
      </c>
      <c r="D491" t="str">
        <f>WeaponNames__2[[#This Row],[Value]]</f>
        <v>Unused</v>
      </c>
      <c r="E491" s="2">
        <f>WeaponsExport[[#This Row],[Column1.Attack]]</f>
        <v>0</v>
      </c>
      <c r="F491" s="2">
        <f>WeaponsExport[[#This Row],[Column1.Accuracy]]</f>
        <v>0</v>
      </c>
      <c r="G491" s="2">
        <f>WeaponsExport[[#This Row],[Column1.Strength]]</f>
        <v>0</v>
      </c>
      <c r="H491" s="2">
        <f>WeaponsExport[[#This Row],[Column1.Magic]]</f>
        <v>0</v>
      </c>
      <c r="I491" s="2">
        <f>WeaponsExport[[#This Row],[Column1.Endurance]]</f>
        <v>0</v>
      </c>
      <c r="J491" s="2">
        <f>WeaponsExport[[#This Row],[Column1.Agility]]</f>
        <v>0</v>
      </c>
      <c r="K491" s="2">
        <f>WeaponsExport[[#This Row],[Column1.Luck]]</f>
        <v>0</v>
      </c>
      <c r="L491" s="2">
        <f>WeaponsExport[[#This Row],[Column1.Price]]</f>
        <v>0</v>
      </c>
      <c r="M491" s="2">
        <f>WeaponsExport[[#This Row],[Column1.SellPrice]]</f>
        <v>0</v>
      </c>
    </row>
    <row r="492" spans="1:13" x14ac:dyDescent="0.25">
      <c r="A492">
        <f>LOG(WeaponsExport[[#This Row],[Column1.EquipID]],2)</f>
        <v>0</v>
      </c>
      <c r="B492" s="2">
        <f>WeaponsExport[[#This Row],[Column1.ModelID]]</f>
        <v>0</v>
      </c>
      <c r="C492" s="2">
        <f>MOD(Table5[[#This Row],[ModelID]],10)</f>
        <v>0</v>
      </c>
      <c r="D492" t="str">
        <f>WeaponNames__2[[#This Row],[Value]]</f>
        <v>Unused</v>
      </c>
      <c r="E492" s="2">
        <f>WeaponsExport[[#This Row],[Column1.Attack]]</f>
        <v>0</v>
      </c>
      <c r="F492" s="2">
        <f>WeaponsExport[[#This Row],[Column1.Accuracy]]</f>
        <v>0</v>
      </c>
      <c r="G492" s="2">
        <f>WeaponsExport[[#This Row],[Column1.Strength]]</f>
        <v>0</v>
      </c>
      <c r="H492" s="2">
        <f>WeaponsExport[[#This Row],[Column1.Magic]]</f>
        <v>0</v>
      </c>
      <c r="I492" s="2">
        <f>WeaponsExport[[#This Row],[Column1.Endurance]]</f>
        <v>0</v>
      </c>
      <c r="J492" s="2">
        <f>WeaponsExport[[#This Row],[Column1.Agility]]</f>
        <v>0</v>
      </c>
      <c r="K492" s="2">
        <f>WeaponsExport[[#This Row],[Column1.Luck]]</f>
        <v>0</v>
      </c>
      <c r="L492" s="2">
        <f>WeaponsExport[[#This Row],[Column1.Price]]</f>
        <v>0</v>
      </c>
      <c r="M492" s="2">
        <f>WeaponsExport[[#This Row],[Column1.SellPrice]]</f>
        <v>0</v>
      </c>
    </row>
    <row r="493" spans="1:13" x14ac:dyDescent="0.25">
      <c r="A493">
        <f>LOG(WeaponsExport[[#This Row],[Column1.EquipID]],2)</f>
        <v>0</v>
      </c>
      <c r="B493" s="2">
        <f>WeaponsExport[[#This Row],[Column1.ModelID]]</f>
        <v>0</v>
      </c>
      <c r="C493" s="2">
        <f>MOD(Table5[[#This Row],[ModelID]],10)</f>
        <v>0</v>
      </c>
      <c r="D493" t="str">
        <f>WeaponNames__2[[#This Row],[Value]]</f>
        <v>Unused</v>
      </c>
      <c r="E493" s="2">
        <f>WeaponsExport[[#This Row],[Column1.Attack]]</f>
        <v>0</v>
      </c>
      <c r="F493" s="2">
        <f>WeaponsExport[[#This Row],[Column1.Accuracy]]</f>
        <v>0</v>
      </c>
      <c r="G493" s="2">
        <f>WeaponsExport[[#This Row],[Column1.Strength]]</f>
        <v>0</v>
      </c>
      <c r="H493" s="2">
        <f>WeaponsExport[[#This Row],[Column1.Magic]]</f>
        <v>0</v>
      </c>
      <c r="I493" s="2">
        <f>WeaponsExport[[#This Row],[Column1.Endurance]]</f>
        <v>0</v>
      </c>
      <c r="J493" s="2">
        <f>WeaponsExport[[#This Row],[Column1.Agility]]</f>
        <v>0</v>
      </c>
      <c r="K493" s="2">
        <f>WeaponsExport[[#This Row],[Column1.Luck]]</f>
        <v>0</v>
      </c>
      <c r="L493" s="2">
        <f>WeaponsExport[[#This Row],[Column1.Price]]</f>
        <v>0</v>
      </c>
      <c r="M493" s="2">
        <f>WeaponsExport[[#This Row],[Column1.SellPrice]]</f>
        <v>0</v>
      </c>
    </row>
    <row r="494" spans="1:13" x14ac:dyDescent="0.25">
      <c r="A494">
        <f>LOG(WeaponsExport[[#This Row],[Column1.EquipID]],2)</f>
        <v>0</v>
      </c>
      <c r="B494" s="2">
        <f>WeaponsExport[[#This Row],[Column1.ModelID]]</f>
        <v>0</v>
      </c>
      <c r="C494" s="2">
        <f>MOD(Table5[[#This Row],[ModelID]],10)</f>
        <v>0</v>
      </c>
      <c r="D494" t="str">
        <f>WeaponNames__2[[#This Row],[Value]]</f>
        <v>Unused</v>
      </c>
      <c r="E494" s="2">
        <f>WeaponsExport[[#This Row],[Column1.Attack]]</f>
        <v>0</v>
      </c>
      <c r="F494" s="2">
        <f>WeaponsExport[[#This Row],[Column1.Accuracy]]</f>
        <v>0</v>
      </c>
      <c r="G494" s="2">
        <f>WeaponsExport[[#This Row],[Column1.Strength]]</f>
        <v>0</v>
      </c>
      <c r="H494" s="2">
        <f>WeaponsExport[[#This Row],[Column1.Magic]]</f>
        <v>0</v>
      </c>
      <c r="I494" s="2">
        <f>WeaponsExport[[#This Row],[Column1.Endurance]]</f>
        <v>0</v>
      </c>
      <c r="J494" s="2">
        <f>WeaponsExport[[#This Row],[Column1.Agility]]</f>
        <v>0</v>
      </c>
      <c r="K494" s="2">
        <f>WeaponsExport[[#This Row],[Column1.Luck]]</f>
        <v>0</v>
      </c>
      <c r="L494" s="2">
        <f>WeaponsExport[[#This Row],[Column1.Price]]</f>
        <v>0</v>
      </c>
      <c r="M494" s="2">
        <f>WeaponsExport[[#This Row],[Column1.SellPrice]]</f>
        <v>0</v>
      </c>
    </row>
    <row r="495" spans="1:13" x14ac:dyDescent="0.25">
      <c r="A495">
        <f>LOG(WeaponsExport[[#This Row],[Column1.EquipID]],2)</f>
        <v>0</v>
      </c>
      <c r="B495" s="2">
        <f>WeaponsExport[[#This Row],[Column1.ModelID]]</f>
        <v>0</v>
      </c>
      <c r="C495" s="2">
        <f>MOD(Table5[[#This Row],[ModelID]],10)</f>
        <v>0</v>
      </c>
      <c r="D495" t="str">
        <f>WeaponNames__2[[#This Row],[Value]]</f>
        <v>Unused</v>
      </c>
      <c r="E495" s="2">
        <f>WeaponsExport[[#This Row],[Column1.Attack]]</f>
        <v>0</v>
      </c>
      <c r="F495" s="2">
        <f>WeaponsExport[[#This Row],[Column1.Accuracy]]</f>
        <v>0</v>
      </c>
      <c r="G495" s="2">
        <f>WeaponsExport[[#This Row],[Column1.Strength]]</f>
        <v>0</v>
      </c>
      <c r="H495" s="2">
        <f>WeaponsExport[[#This Row],[Column1.Magic]]</f>
        <v>0</v>
      </c>
      <c r="I495" s="2">
        <f>WeaponsExport[[#This Row],[Column1.Endurance]]</f>
        <v>0</v>
      </c>
      <c r="J495" s="2">
        <f>WeaponsExport[[#This Row],[Column1.Agility]]</f>
        <v>0</v>
      </c>
      <c r="K495" s="2">
        <f>WeaponsExport[[#This Row],[Column1.Luck]]</f>
        <v>0</v>
      </c>
      <c r="L495" s="2">
        <f>WeaponsExport[[#This Row],[Column1.Price]]</f>
        <v>0</v>
      </c>
      <c r="M495" s="2">
        <f>WeaponsExport[[#This Row],[Column1.SellPrice]]</f>
        <v>0</v>
      </c>
    </row>
    <row r="496" spans="1:13" x14ac:dyDescent="0.25">
      <c r="A496">
        <f>LOG(WeaponsExport[[#This Row],[Column1.EquipID]],2)</f>
        <v>0</v>
      </c>
      <c r="B496" s="2">
        <f>WeaponsExport[[#This Row],[Column1.ModelID]]</f>
        <v>0</v>
      </c>
      <c r="C496" s="2">
        <f>MOD(Table5[[#This Row],[ModelID]],10)</f>
        <v>0</v>
      </c>
      <c r="D496" t="str">
        <f>WeaponNames__2[[#This Row],[Value]]</f>
        <v>Unused</v>
      </c>
      <c r="E496" s="2">
        <f>WeaponsExport[[#This Row],[Column1.Attack]]</f>
        <v>0</v>
      </c>
      <c r="F496" s="2">
        <f>WeaponsExport[[#This Row],[Column1.Accuracy]]</f>
        <v>0</v>
      </c>
      <c r="G496" s="2">
        <f>WeaponsExport[[#This Row],[Column1.Strength]]</f>
        <v>0</v>
      </c>
      <c r="H496" s="2">
        <f>WeaponsExport[[#This Row],[Column1.Magic]]</f>
        <v>0</v>
      </c>
      <c r="I496" s="2">
        <f>WeaponsExport[[#This Row],[Column1.Endurance]]</f>
        <v>0</v>
      </c>
      <c r="J496" s="2">
        <f>WeaponsExport[[#This Row],[Column1.Agility]]</f>
        <v>0</v>
      </c>
      <c r="K496" s="2">
        <f>WeaponsExport[[#This Row],[Column1.Luck]]</f>
        <v>0</v>
      </c>
      <c r="L496" s="2">
        <f>WeaponsExport[[#This Row],[Column1.Price]]</f>
        <v>0</v>
      </c>
      <c r="M496" s="2">
        <f>WeaponsExport[[#This Row],[Column1.SellPrice]]</f>
        <v>0</v>
      </c>
    </row>
    <row r="497" spans="1:13" x14ac:dyDescent="0.25">
      <c r="A497">
        <f>LOG(WeaponsExport[[#This Row],[Column1.EquipID]],2)</f>
        <v>0</v>
      </c>
      <c r="B497" s="2">
        <f>WeaponsExport[[#This Row],[Column1.ModelID]]</f>
        <v>0</v>
      </c>
      <c r="C497" s="2">
        <f>MOD(Table5[[#This Row],[ModelID]],10)</f>
        <v>0</v>
      </c>
      <c r="D497" t="str">
        <f>WeaponNames__2[[#This Row],[Value]]</f>
        <v>Unused</v>
      </c>
      <c r="E497" s="2">
        <f>WeaponsExport[[#This Row],[Column1.Attack]]</f>
        <v>0</v>
      </c>
      <c r="F497" s="2">
        <f>WeaponsExport[[#This Row],[Column1.Accuracy]]</f>
        <v>0</v>
      </c>
      <c r="G497" s="2">
        <f>WeaponsExport[[#This Row],[Column1.Strength]]</f>
        <v>0</v>
      </c>
      <c r="H497" s="2">
        <f>WeaponsExport[[#This Row],[Column1.Magic]]</f>
        <v>0</v>
      </c>
      <c r="I497" s="2">
        <f>WeaponsExport[[#This Row],[Column1.Endurance]]</f>
        <v>0</v>
      </c>
      <c r="J497" s="2">
        <f>WeaponsExport[[#This Row],[Column1.Agility]]</f>
        <v>0</v>
      </c>
      <c r="K497" s="2">
        <f>WeaponsExport[[#This Row],[Column1.Luck]]</f>
        <v>0</v>
      </c>
      <c r="L497" s="2">
        <f>WeaponsExport[[#This Row],[Column1.Price]]</f>
        <v>0</v>
      </c>
      <c r="M497" s="2">
        <f>WeaponsExport[[#This Row],[Column1.SellPrice]]</f>
        <v>0</v>
      </c>
    </row>
    <row r="498" spans="1:13" x14ac:dyDescent="0.25">
      <c r="A498">
        <f>LOG(WeaponsExport[[#This Row],[Column1.EquipID]],2)</f>
        <v>0</v>
      </c>
      <c r="B498" s="2">
        <f>WeaponsExport[[#This Row],[Column1.ModelID]]</f>
        <v>0</v>
      </c>
      <c r="C498" s="2">
        <f>MOD(Table5[[#This Row],[ModelID]],10)</f>
        <v>0</v>
      </c>
      <c r="D498" t="str">
        <f>WeaponNames__2[[#This Row],[Value]]</f>
        <v>Unused</v>
      </c>
      <c r="E498" s="2">
        <f>WeaponsExport[[#This Row],[Column1.Attack]]</f>
        <v>0</v>
      </c>
      <c r="F498" s="2">
        <f>WeaponsExport[[#This Row],[Column1.Accuracy]]</f>
        <v>0</v>
      </c>
      <c r="G498" s="2">
        <f>WeaponsExport[[#This Row],[Column1.Strength]]</f>
        <v>0</v>
      </c>
      <c r="H498" s="2">
        <f>WeaponsExport[[#This Row],[Column1.Magic]]</f>
        <v>0</v>
      </c>
      <c r="I498" s="2">
        <f>WeaponsExport[[#This Row],[Column1.Endurance]]</f>
        <v>0</v>
      </c>
      <c r="J498" s="2">
        <f>WeaponsExport[[#This Row],[Column1.Agility]]</f>
        <v>0</v>
      </c>
      <c r="K498" s="2">
        <f>WeaponsExport[[#This Row],[Column1.Luck]]</f>
        <v>0</v>
      </c>
      <c r="L498" s="2">
        <f>WeaponsExport[[#This Row],[Column1.Price]]</f>
        <v>0</v>
      </c>
      <c r="M498" s="2">
        <f>WeaponsExport[[#This Row],[Column1.SellPrice]]</f>
        <v>0</v>
      </c>
    </row>
    <row r="499" spans="1:13" x14ac:dyDescent="0.25">
      <c r="A499">
        <f>LOG(WeaponsExport[[#This Row],[Column1.EquipID]],2)</f>
        <v>0</v>
      </c>
      <c r="B499" s="2">
        <f>WeaponsExport[[#This Row],[Column1.ModelID]]</f>
        <v>0</v>
      </c>
      <c r="C499" s="2">
        <f>MOD(Table5[[#This Row],[ModelID]],10)</f>
        <v>0</v>
      </c>
      <c r="D499" t="str">
        <f>WeaponNames__2[[#This Row],[Value]]</f>
        <v>Unused</v>
      </c>
      <c r="E499" s="2">
        <f>WeaponsExport[[#This Row],[Column1.Attack]]</f>
        <v>0</v>
      </c>
      <c r="F499" s="2">
        <f>WeaponsExport[[#This Row],[Column1.Accuracy]]</f>
        <v>0</v>
      </c>
      <c r="G499" s="2">
        <f>WeaponsExport[[#This Row],[Column1.Strength]]</f>
        <v>0</v>
      </c>
      <c r="H499" s="2">
        <f>WeaponsExport[[#This Row],[Column1.Magic]]</f>
        <v>0</v>
      </c>
      <c r="I499" s="2">
        <f>WeaponsExport[[#This Row],[Column1.Endurance]]</f>
        <v>0</v>
      </c>
      <c r="J499" s="2">
        <f>WeaponsExport[[#This Row],[Column1.Agility]]</f>
        <v>0</v>
      </c>
      <c r="K499" s="2">
        <f>WeaponsExport[[#This Row],[Column1.Luck]]</f>
        <v>0</v>
      </c>
      <c r="L499" s="2">
        <f>WeaponsExport[[#This Row],[Column1.Price]]</f>
        <v>0</v>
      </c>
      <c r="M499" s="2">
        <f>WeaponsExport[[#This Row],[Column1.SellPrice]]</f>
        <v>0</v>
      </c>
    </row>
    <row r="500" spans="1:13" x14ac:dyDescent="0.25">
      <c r="A500">
        <f>LOG(WeaponsExport[[#This Row],[Column1.EquipID]],2)</f>
        <v>0</v>
      </c>
      <c r="B500" s="2">
        <f>WeaponsExport[[#This Row],[Column1.ModelID]]</f>
        <v>0</v>
      </c>
      <c r="C500" s="2">
        <f>MOD(Table5[[#This Row],[ModelID]],10)</f>
        <v>0</v>
      </c>
      <c r="D500" t="str">
        <f>WeaponNames__2[[#This Row],[Value]]</f>
        <v>Unused</v>
      </c>
      <c r="E500" s="2">
        <f>WeaponsExport[[#This Row],[Column1.Attack]]</f>
        <v>0</v>
      </c>
      <c r="F500" s="2">
        <f>WeaponsExport[[#This Row],[Column1.Accuracy]]</f>
        <v>0</v>
      </c>
      <c r="G500" s="2">
        <f>WeaponsExport[[#This Row],[Column1.Strength]]</f>
        <v>0</v>
      </c>
      <c r="H500" s="2">
        <f>WeaponsExport[[#This Row],[Column1.Magic]]</f>
        <v>0</v>
      </c>
      <c r="I500" s="2">
        <f>WeaponsExport[[#This Row],[Column1.Endurance]]</f>
        <v>0</v>
      </c>
      <c r="J500" s="2">
        <f>WeaponsExport[[#This Row],[Column1.Agility]]</f>
        <v>0</v>
      </c>
      <c r="K500" s="2">
        <f>WeaponsExport[[#This Row],[Column1.Luck]]</f>
        <v>0</v>
      </c>
      <c r="L500" s="2">
        <f>WeaponsExport[[#This Row],[Column1.Price]]</f>
        <v>0</v>
      </c>
      <c r="M500" s="2">
        <f>WeaponsExport[[#This Row],[Column1.SellPrice]]</f>
        <v>0</v>
      </c>
    </row>
    <row r="501" spans="1:13" x14ac:dyDescent="0.25">
      <c r="A501">
        <f>LOG(WeaponsExport[[#This Row],[Column1.EquipID]],2)</f>
        <v>0</v>
      </c>
      <c r="B501" s="2">
        <f>WeaponsExport[[#This Row],[Column1.ModelID]]</f>
        <v>0</v>
      </c>
      <c r="C501" s="2">
        <f>MOD(Table5[[#This Row],[ModelID]],10)</f>
        <v>0</v>
      </c>
      <c r="D501" t="str">
        <f>WeaponNames__2[[#This Row],[Value]]</f>
        <v>Unused</v>
      </c>
      <c r="E501" s="2">
        <f>WeaponsExport[[#This Row],[Column1.Attack]]</f>
        <v>0</v>
      </c>
      <c r="F501" s="2">
        <f>WeaponsExport[[#This Row],[Column1.Accuracy]]</f>
        <v>0</v>
      </c>
      <c r="G501" s="2">
        <f>WeaponsExport[[#This Row],[Column1.Strength]]</f>
        <v>0</v>
      </c>
      <c r="H501" s="2">
        <f>WeaponsExport[[#This Row],[Column1.Magic]]</f>
        <v>0</v>
      </c>
      <c r="I501" s="2">
        <f>WeaponsExport[[#This Row],[Column1.Endurance]]</f>
        <v>0</v>
      </c>
      <c r="J501" s="2">
        <f>WeaponsExport[[#This Row],[Column1.Agility]]</f>
        <v>0</v>
      </c>
      <c r="K501" s="2">
        <f>WeaponsExport[[#This Row],[Column1.Luck]]</f>
        <v>0</v>
      </c>
      <c r="L501" s="2">
        <f>WeaponsExport[[#This Row],[Column1.Price]]</f>
        <v>0</v>
      </c>
      <c r="M501" s="2">
        <f>WeaponsExport[[#This Row],[Column1.SellPrice]]</f>
        <v>0</v>
      </c>
    </row>
    <row r="502" spans="1:13" x14ac:dyDescent="0.25">
      <c r="A502">
        <f>LOG(WeaponsExport[[#This Row],[Column1.EquipID]],2)</f>
        <v>0</v>
      </c>
      <c r="B502" s="2">
        <f>WeaponsExport[[#This Row],[Column1.ModelID]]</f>
        <v>0</v>
      </c>
      <c r="C502" s="2">
        <f>MOD(Table5[[#This Row],[ModelID]],10)</f>
        <v>0</v>
      </c>
      <c r="D502" t="str">
        <f>WeaponNames__2[[#This Row],[Value]]</f>
        <v>Unused</v>
      </c>
      <c r="E502" s="2">
        <f>WeaponsExport[[#This Row],[Column1.Attack]]</f>
        <v>0</v>
      </c>
      <c r="F502" s="2">
        <f>WeaponsExport[[#This Row],[Column1.Accuracy]]</f>
        <v>0</v>
      </c>
      <c r="G502" s="2">
        <f>WeaponsExport[[#This Row],[Column1.Strength]]</f>
        <v>0</v>
      </c>
      <c r="H502" s="2">
        <f>WeaponsExport[[#This Row],[Column1.Magic]]</f>
        <v>0</v>
      </c>
      <c r="I502" s="2">
        <f>WeaponsExport[[#This Row],[Column1.Endurance]]</f>
        <v>0</v>
      </c>
      <c r="J502" s="2">
        <f>WeaponsExport[[#This Row],[Column1.Agility]]</f>
        <v>0</v>
      </c>
      <c r="K502" s="2">
        <f>WeaponsExport[[#This Row],[Column1.Luck]]</f>
        <v>0</v>
      </c>
      <c r="L502" s="2">
        <f>WeaponsExport[[#This Row],[Column1.Price]]</f>
        <v>0</v>
      </c>
      <c r="M502" s="2">
        <f>WeaponsExport[[#This Row],[Column1.SellPrice]]</f>
        <v>0</v>
      </c>
    </row>
    <row r="503" spans="1:13" x14ac:dyDescent="0.25">
      <c r="A503">
        <f>LOG(WeaponsExport[[#This Row],[Column1.EquipID]],2)</f>
        <v>0</v>
      </c>
      <c r="B503" s="2">
        <f>WeaponsExport[[#This Row],[Column1.ModelID]]</f>
        <v>0</v>
      </c>
      <c r="C503" s="2">
        <f>MOD(Table5[[#This Row],[ModelID]],10)</f>
        <v>0</v>
      </c>
      <c r="D503" t="str">
        <f>WeaponNames__2[[#This Row],[Value]]</f>
        <v>Unused</v>
      </c>
      <c r="E503" s="2">
        <f>WeaponsExport[[#This Row],[Column1.Attack]]</f>
        <v>0</v>
      </c>
      <c r="F503" s="2">
        <f>WeaponsExport[[#This Row],[Column1.Accuracy]]</f>
        <v>0</v>
      </c>
      <c r="G503" s="2">
        <f>WeaponsExport[[#This Row],[Column1.Strength]]</f>
        <v>0</v>
      </c>
      <c r="H503" s="2">
        <f>WeaponsExport[[#This Row],[Column1.Magic]]</f>
        <v>0</v>
      </c>
      <c r="I503" s="2">
        <f>WeaponsExport[[#This Row],[Column1.Endurance]]</f>
        <v>0</v>
      </c>
      <c r="J503" s="2">
        <f>WeaponsExport[[#This Row],[Column1.Agility]]</f>
        <v>0</v>
      </c>
      <c r="K503" s="2">
        <f>WeaponsExport[[#This Row],[Column1.Luck]]</f>
        <v>0</v>
      </c>
      <c r="L503" s="2">
        <f>WeaponsExport[[#This Row],[Column1.Price]]</f>
        <v>0</v>
      </c>
      <c r="M503" s="2">
        <f>WeaponsExport[[#This Row],[Column1.SellPrice]]</f>
        <v>0</v>
      </c>
    </row>
    <row r="504" spans="1:13" x14ac:dyDescent="0.25">
      <c r="A504">
        <f>LOG(WeaponsExport[[#This Row],[Column1.EquipID]],2)</f>
        <v>0</v>
      </c>
      <c r="B504" s="2">
        <f>WeaponsExport[[#This Row],[Column1.ModelID]]</f>
        <v>0</v>
      </c>
      <c r="C504" s="2">
        <f>MOD(Table5[[#This Row],[ModelID]],10)</f>
        <v>0</v>
      </c>
      <c r="D504" t="str">
        <f>WeaponNames__2[[#This Row],[Value]]</f>
        <v>Unused</v>
      </c>
      <c r="E504" s="2">
        <f>WeaponsExport[[#This Row],[Column1.Attack]]</f>
        <v>0</v>
      </c>
      <c r="F504" s="2">
        <f>WeaponsExport[[#This Row],[Column1.Accuracy]]</f>
        <v>0</v>
      </c>
      <c r="G504" s="2">
        <f>WeaponsExport[[#This Row],[Column1.Strength]]</f>
        <v>0</v>
      </c>
      <c r="H504" s="2">
        <f>WeaponsExport[[#This Row],[Column1.Magic]]</f>
        <v>0</v>
      </c>
      <c r="I504" s="2">
        <f>WeaponsExport[[#This Row],[Column1.Endurance]]</f>
        <v>0</v>
      </c>
      <c r="J504" s="2">
        <f>WeaponsExport[[#This Row],[Column1.Agility]]</f>
        <v>0</v>
      </c>
      <c r="K504" s="2">
        <f>WeaponsExport[[#This Row],[Column1.Luck]]</f>
        <v>0</v>
      </c>
      <c r="L504" s="2">
        <f>WeaponsExport[[#This Row],[Column1.Price]]</f>
        <v>0</v>
      </c>
      <c r="M504" s="2">
        <f>WeaponsExport[[#This Row],[Column1.SellPrice]]</f>
        <v>0</v>
      </c>
    </row>
    <row r="505" spans="1:13" x14ac:dyDescent="0.25">
      <c r="A505">
        <f>LOG(WeaponsExport[[#This Row],[Column1.EquipID]],2)</f>
        <v>0</v>
      </c>
      <c r="B505" s="2">
        <f>WeaponsExport[[#This Row],[Column1.ModelID]]</f>
        <v>0</v>
      </c>
      <c r="C505" s="2">
        <f>MOD(Table5[[#This Row],[ModelID]],10)</f>
        <v>0</v>
      </c>
      <c r="D505" t="str">
        <f>WeaponNames__2[[#This Row],[Value]]</f>
        <v>Unused</v>
      </c>
      <c r="E505" s="2">
        <f>WeaponsExport[[#This Row],[Column1.Attack]]</f>
        <v>0</v>
      </c>
      <c r="F505" s="2">
        <f>WeaponsExport[[#This Row],[Column1.Accuracy]]</f>
        <v>0</v>
      </c>
      <c r="G505" s="2">
        <f>WeaponsExport[[#This Row],[Column1.Strength]]</f>
        <v>0</v>
      </c>
      <c r="H505" s="2">
        <f>WeaponsExport[[#This Row],[Column1.Magic]]</f>
        <v>0</v>
      </c>
      <c r="I505" s="2">
        <f>WeaponsExport[[#This Row],[Column1.Endurance]]</f>
        <v>0</v>
      </c>
      <c r="J505" s="2">
        <f>WeaponsExport[[#This Row],[Column1.Agility]]</f>
        <v>0</v>
      </c>
      <c r="K505" s="2">
        <f>WeaponsExport[[#This Row],[Column1.Luck]]</f>
        <v>0</v>
      </c>
      <c r="L505" s="2">
        <f>WeaponsExport[[#This Row],[Column1.Price]]</f>
        <v>0</v>
      </c>
      <c r="M505" s="2">
        <f>WeaponsExport[[#This Row],[Column1.SellPrice]]</f>
        <v>0</v>
      </c>
    </row>
    <row r="506" spans="1:13" x14ac:dyDescent="0.25">
      <c r="A506">
        <f>LOG(WeaponsExport[[#This Row],[Column1.EquipID]],2)</f>
        <v>0</v>
      </c>
      <c r="B506">
        <f>WeaponsExport[[#This Row],[Column1.ModelID]]</f>
        <v>0</v>
      </c>
      <c r="C506">
        <f>MOD(Table5[[#This Row],[ModelID]],10)</f>
        <v>0</v>
      </c>
      <c r="D506" t="str">
        <f>WeaponNames__2[[#This Row],[Value]]</f>
        <v>Unused</v>
      </c>
      <c r="E506">
        <f>WeaponsExport[[#This Row],[Column1.Attack]]</f>
        <v>0</v>
      </c>
      <c r="F506">
        <f>WeaponsExport[[#This Row],[Column1.Accuracy]]</f>
        <v>0</v>
      </c>
      <c r="G506" s="2">
        <f>WeaponsExport[[#This Row],[Column1.Strength]]</f>
        <v>0</v>
      </c>
      <c r="H506" s="2">
        <f>WeaponsExport[[#This Row],[Column1.Magic]]</f>
        <v>0</v>
      </c>
      <c r="I506" s="2">
        <f>WeaponsExport[[#This Row],[Column1.Endurance]]</f>
        <v>0</v>
      </c>
      <c r="J506" s="2">
        <f>WeaponsExport[[#This Row],[Column1.Agility]]</f>
        <v>0</v>
      </c>
      <c r="K506" s="2">
        <f>WeaponsExport[[#This Row],[Column1.Luck]]</f>
        <v>0</v>
      </c>
      <c r="L506" s="2">
        <f>WeaponsExport[[#This Row],[Column1.Price]]</f>
        <v>0</v>
      </c>
      <c r="M506" s="2">
        <f>WeaponsExport[[#This Row],[Column1.SellPrice]]</f>
        <v>0</v>
      </c>
    </row>
    <row r="507" spans="1:13" x14ac:dyDescent="0.25">
      <c r="A507">
        <f>LOG(WeaponsExport[[#This Row],[Column1.EquipID]],2)</f>
        <v>0</v>
      </c>
      <c r="B507" s="2">
        <f>WeaponsExport[[#This Row],[Column1.ModelID]]</f>
        <v>0</v>
      </c>
      <c r="C507" s="2">
        <f>MOD(Table5[[#This Row],[ModelID]],10)</f>
        <v>0</v>
      </c>
      <c r="D507" t="str">
        <f>WeaponNames__2[[#This Row],[Value]]</f>
        <v>Unused</v>
      </c>
      <c r="E507" s="2">
        <f>WeaponsExport[[#This Row],[Column1.Attack]]</f>
        <v>0</v>
      </c>
      <c r="F507" s="2">
        <f>WeaponsExport[[#This Row],[Column1.Accuracy]]</f>
        <v>0</v>
      </c>
      <c r="G507" s="2">
        <f>WeaponsExport[[#This Row],[Column1.Strength]]</f>
        <v>0</v>
      </c>
      <c r="H507" s="2">
        <f>WeaponsExport[[#This Row],[Column1.Magic]]</f>
        <v>0</v>
      </c>
      <c r="I507" s="2">
        <f>WeaponsExport[[#This Row],[Column1.Endurance]]</f>
        <v>0</v>
      </c>
      <c r="J507" s="2">
        <f>WeaponsExport[[#This Row],[Column1.Agility]]</f>
        <v>0</v>
      </c>
      <c r="K507" s="2">
        <f>WeaponsExport[[#This Row],[Column1.Luck]]</f>
        <v>0</v>
      </c>
      <c r="L507" s="2">
        <f>WeaponsExport[[#This Row],[Column1.Price]]</f>
        <v>0</v>
      </c>
      <c r="M507" s="2">
        <f>WeaponsExport[[#This Row],[Column1.SellPrice]]</f>
        <v>0</v>
      </c>
    </row>
    <row r="508" spans="1:13" x14ac:dyDescent="0.25">
      <c r="A508">
        <f>LOG(WeaponsExport[[#This Row],[Column1.EquipID]],2)</f>
        <v>0</v>
      </c>
      <c r="B508" s="2">
        <f>WeaponsExport[[#This Row],[Column1.ModelID]]</f>
        <v>0</v>
      </c>
      <c r="C508" s="2">
        <f>MOD(Table5[[#This Row],[ModelID]],10)</f>
        <v>0</v>
      </c>
      <c r="D508" t="str">
        <f>WeaponNames__2[[#This Row],[Value]]</f>
        <v>Unused</v>
      </c>
      <c r="E508" s="2">
        <f>WeaponsExport[[#This Row],[Column1.Attack]]</f>
        <v>0</v>
      </c>
      <c r="F508" s="2">
        <f>WeaponsExport[[#This Row],[Column1.Accuracy]]</f>
        <v>0</v>
      </c>
      <c r="G508" s="2">
        <f>WeaponsExport[[#This Row],[Column1.Strength]]</f>
        <v>0</v>
      </c>
      <c r="H508" s="2">
        <f>WeaponsExport[[#This Row],[Column1.Magic]]</f>
        <v>0</v>
      </c>
      <c r="I508" s="2">
        <f>WeaponsExport[[#This Row],[Column1.Endurance]]</f>
        <v>0</v>
      </c>
      <c r="J508" s="2">
        <f>WeaponsExport[[#This Row],[Column1.Agility]]</f>
        <v>0</v>
      </c>
      <c r="K508" s="2">
        <f>WeaponsExport[[#This Row],[Column1.Luck]]</f>
        <v>0</v>
      </c>
      <c r="L508" s="2">
        <f>WeaponsExport[[#This Row],[Column1.Price]]</f>
        <v>0</v>
      </c>
      <c r="M508" s="2">
        <f>WeaponsExport[[#This Row],[Column1.SellPrice]]</f>
        <v>0</v>
      </c>
    </row>
    <row r="509" spans="1:13" x14ac:dyDescent="0.25">
      <c r="A509">
        <f>LOG(WeaponsExport[[#This Row],[Column1.EquipID]],2)</f>
        <v>0</v>
      </c>
      <c r="B509" s="2">
        <f>WeaponsExport[[#This Row],[Column1.ModelID]]</f>
        <v>0</v>
      </c>
      <c r="C509" s="2">
        <f>MOD(Table5[[#This Row],[ModelID]],10)</f>
        <v>0</v>
      </c>
      <c r="D509" t="str">
        <f>WeaponNames__2[[#This Row],[Value]]</f>
        <v>Unused</v>
      </c>
      <c r="E509" s="2">
        <f>WeaponsExport[[#This Row],[Column1.Attack]]</f>
        <v>0</v>
      </c>
      <c r="F509" s="2">
        <f>WeaponsExport[[#This Row],[Column1.Accuracy]]</f>
        <v>0</v>
      </c>
      <c r="G509" s="2">
        <f>WeaponsExport[[#This Row],[Column1.Strength]]</f>
        <v>0</v>
      </c>
      <c r="H509" s="2">
        <f>WeaponsExport[[#This Row],[Column1.Magic]]</f>
        <v>0</v>
      </c>
      <c r="I509" s="2">
        <f>WeaponsExport[[#This Row],[Column1.Endurance]]</f>
        <v>0</v>
      </c>
      <c r="J509" s="2">
        <f>WeaponsExport[[#This Row],[Column1.Agility]]</f>
        <v>0</v>
      </c>
      <c r="K509" s="2">
        <f>WeaponsExport[[#This Row],[Column1.Luck]]</f>
        <v>0</v>
      </c>
      <c r="L509" s="2">
        <f>WeaponsExport[[#This Row],[Column1.Price]]</f>
        <v>0</v>
      </c>
      <c r="M509" s="2">
        <f>WeaponsExport[[#This Row],[Column1.SellPrice]]</f>
        <v>0</v>
      </c>
    </row>
    <row r="510" spans="1:13" x14ac:dyDescent="0.25">
      <c r="A510">
        <f>LOG(WeaponsExport[[#This Row],[Column1.EquipID]],2)</f>
        <v>0</v>
      </c>
      <c r="B510" s="2">
        <f>WeaponsExport[[#This Row],[Column1.ModelID]]</f>
        <v>0</v>
      </c>
      <c r="C510" s="2">
        <f>MOD(Table5[[#This Row],[ModelID]],10)</f>
        <v>0</v>
      </c>
      <c r="D510" t="str">
        <f>WeaponNames__2[[#This Row],[Value]]</f>
        <v>Unused</v>
      </c>
      <c r="E510" s="2">
        <f>WeaponsExport[[#This Row],[Column1.Attack]]</f>
        <v>0</v>
      </c>
      <c r="F510" s="2">
        <f>WeaponsExport[[#This Row],[Column1.Accuracy]]</f>
        <v>0</v>
      </c>
      <c r="G510" s="2">
        <f>WeaponsExport[[#This Row],[Column1.Strength]]</f>
        <v>0</v>
      </c>
      <c r="H510" s="2">
        <f>WeaponsExport[[#This Row],[Column1.Magic]]</f>
        <v>0</v>
      </c>
      <c r="I510" s="2">
        <f>WeaponsExport[[#This Row],[Column1.Endurance]]</f>
        <v>0</v>
      </c>
      <c r="J510" s="2">
        <f>WeaponsExport[[#This Row],[Column1.Agility]]</f>
        <v>0</v>
      </c>
      <c r="K510" s="2">
        <f>WeaponsExport[[#This Row],[Column1.Luck]]</f>
        <v>0</v>
      </c>
      <c r="L510" s="2">
        <f>WeaponsExport[[#This Row],[Column1.Price]]</f>
        <v>0</v>
      </c>
      <c r="M510" s="2">
        <f>WeaponsExport[[#This Row],[Column1.SellPrice]]</f>
        <v>0</v>
      </c>
    </row>
    <row r="511" spans="1:13" x14ac:dyDescent="0.25">
      <c r="A511">
        <f>LOG(WeaponsExport[[#This Row],[Column1.EquipID]],2)</f>
        <v>0</v>
      </c>
      <c r="B511" s="2">
        <f>WeaponsExport[[#This Row],[Column1.ModelID]]</f>
        <v>0</v>
      </c>
      <c r="C511" s="2">
        <f>MOD(Table5[[#This Row],[ModelID]],10)</f>
        <v>0</v>
      </c>
      <c r="D511" t="str">
        <f>WeaponNames__2[[#This Row],[Value]]</f>
        <v>Unused</v>
      </c>
      <c r="E511" s="2">
        <f>WeaponsExport[[#This Row],[Column1.Attack]]</f>
        <v>0</v>
      </c>
      <c r="F511" s="2">
        <f>WeaponsExport[[#This Row],[Column1.Accuracy]]</f>
        <v>0</v>
      </c>
      <c r="G511" s="2">
        <f>WeaponsExport[[#This Row],[Column1.Strength]]</f>
        <v>0</v>
      </c>
      <c r="H511" s="2">
        <f>WeaponsExport[[#This Row],[Column1.Magic]]</f>
        <v>0</v>
      </c>
      <c r="I511" s="2">
        <f>WeaponsExport[[#This Row],[Column1.Endurance]]</f>
        <v>0</v>
      </c>
      <c r="J511" s="2">
        <f>WeaponsExport[[#This Row],[Column1.Agility]]</f>
        <v>0</v>
      </c>
      <c r="K511" s="2">
        <f>WeaponsExport[[#This Row],[Column1.Luck]]</f>
        <v>0</v>
      </c>
      <c r="L511" s="2">
        <f>WeaponsExport[[#This Row],[Column1.Price]]</f>
        <v>0</v>
      </c>
      <c r="M511" s="2">
        <f>WeaponsExport[[#This Row],[Column1.SellPrice]]</f>
        <v>0</v>
      </c>
    </row>
    <row r="512" spans="1:13" x14ac:dyDescent="0.25">
      <c r="A512">
        <f>LOG(WeaponsExport[[#This Row],[Column1.EquipID]],2)</f>
        <v>0</v>
      </c>
      <c r="B512" s="2">
        <f>WeaponsExport[[#This Row],[Column1.ModelID]]</f>
        <v>0</v>
      </c>
      <c r="C512" s="2">
        <f>MOD(Table5[[#This Row],[ModelID]],10)</f>
        <v>0</v>
      </c>
      <c r="D512" t="str">
        <f>WeaponNames__2[[#This Row],[Value]]</f>
        <v>Unused</v>
      </c>
      <c r="E512" s="2">
        <f>WeaponsExport[[#This Row],[Column1.Attack]]</f>
        <v>0</v>
      </c>
      <c r="F512" s="2">
        <f>WeaponsExport[[#This Row],[Column1.Accuracy]]</f>
        <v>0</v>
      </c>
      <c r="G512" s="2">
        <f>WeaponsExport[[#This Row],[Column1.Strength]]</f>
        <v>0</v>
      </c>
      <c r="H512" s="2">
        <f>WeaponsExport[[#This Row],[Column1.Magic]]</f>
        <v>0</v>
      </c>
      <c r="I512" s="2">
        <f>WeaponsExport[[#This Row],[Column1.Endurance]]</f>
        <v>0</v>
      </c>
      <c r="J512" s="2">
        <f>WeaponsExport[[#This Row],[Column1.Agility]]</f>
        <v>0</v>
      </c>
      <c r="K512" s="2">
        <f>WeaponsExport[[#This Row],[Column1.Luck]]</f>
        <v>0</v>
      </c>
      <c r="L512" s="2">
        <f>WeaponsExport[[#This Row],[Column1.Price]]</f>
        <v>0</v>
      </c>
      <c r="M512" s="2">
        <f>WeaponsExport[[#This Row],[Column1.SellPrice]]</f>
        <v>0</v>
      </c>
    </row>
    <row r="513" spans="1:13" x14ac:dyDescent="0.25">
      <c r="A513">
        <f>LOG(WeaponsExport[[#This Row],[Column1.EquipID]],2)</f>
        <v>0</v>
      </c>
      <c r="B513" s="2">
        <f>WeaponsExport[[#This Row],[Column1.ModelID]]</f>
        <v>0</v>
      </c>
      <c r="C513" s="2">
        <f>MOD(Table5[[#This Row],[ModelID]],10)</f>
        <v>0</v>
      </c>
      <c r="D513" t="str">
        <f>WeaponNames__2[[#This Row],[Value]]</f>
        <v>Unused</v>
      </c>
      <c r="E513" s="2">
        <f>WeaponsExport[[#This Row],[Column1.Attack]]</f>
        <v>0</v>
      </c>
      <c r="F513" s="2">
        <f>WeaponsExport[[#This Row],[Column1.Accuracy]]</f>
        <v>0</v>
      </c>
      <c r="G513" s="2">
        <f>WeaponsExport[[#This Row],[Column1.Strength]]</f>
        <v>0</v>
      </c>
      <c r="H513" s="2">
        <f>WeaponsExport[[#This Row],[Column1.Magic]]</f>
        <v>0</v>
      </c>
      <c r="I513" s="2">
        <f>WeaponsExport[[#This Row],[Column1.Endurance]]</f>
        <v>0</v>
      </c>
      <c r="J513" s="2">
        <f>WeaponsExport[[#This Row],[Column1.Agility]]</f>
        <v>0</v>
      </c>
      <c r="K513" s="2">
        <f>WeaponsExport[[#This Row],[Column1.Luck]]</f>
        <v>0</v>
      </c>
      <c r="L513" s="2">
        <f>WeaponsExport[[#This Row],[Column1.Price]]</f>
        <v>0</v>
      </c>
      <c r="M513" s="2">
        <f>WeaponsExport[[#This Row],[Column1.SellPrice]]</f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4 1 2 5 5 5 d - f 8 0 6 - 4 4 3 e - 9 5 9 1 - 8 2 b 3 3 9 b 6 3 a 8 9 "   x m l n s = " h t t p : / / s c h e m a s . m i c r o s o f t . c o m / D a t a M a s h u p " > A A A A A N E E A A B Q S w M E F A A C A A g A K H 4 c W a s x j u m o A A A A + A A A A B I A H A B D b 2 5 m a W c v U G F j a 2 F n Z S 5 4 b W w g o h g A K K A U A A A A A A A A A A A A A A A A A A A A A A A A A A A A h Y / B C o J A F E X 3 Q f 8 g s 3 f e j B M E 8 h w X b R M C K d o O O u i Q j u F o + m 8 t + q R + I a O s d i 3 v 4 c C 9 9 3 6 9 Y T z W l X f R r T O N j Q i n j H i u U z Z X V W N 1 R G x D Y r l c 4 E 5 l J 1 V o b 7 K t C 0 e X R 6 T s u n M I M A w D H Q R t 2 g I C x j g c k 2 2 a l b p W 5 C O b / 7 J v 7 L M 2 0 0 T i 4 b V G B p Q L Q d c r L m i A M F N M j P 0 a w b S Y M o Q f i J u + 6 v p W S 2 3 9 f Y o w R 4 T 3 C f k A U E s D B B Q A A g A I A C h + H F l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A o f h x Z D D g X + t A B A A A 3 B Q A A E w A c A E Z v c m 1 1 b G F z L 1 N l Y 3 R p b 2 4 x L m 0 g o h g A K K A U A A A A A A A A A A A A A A A A A A A A A A A A A A A A z V N N b 9 Q w F L x H 2 v 9 g p Z d E i i I V b l Q c S j e p i r a r K l n B Z S / G e W T N O n a w H e g K 8 d 9 x 4 v g D V M 6 Q Q / I 8 f p 6 Z N 4 o V E E 0 F R 6 3 9 X t 8 k i T p h C R 3 6 C H g U X K G 3 i I H e J M g 8 r Z g k A Y O 8 V 4 K X W 0 G m A b j O a s q g v B N c m 4 X K 0 v b N s Q E m c P c o O n V 8 e t 2 U l q q W e I D v Q p 5 f x B p Q C 7 s 6 r s L l F y O S 5 n l h t a 9 S o / A N p D b W t E A H / I l B a q w s R V l L M e y o 0 p m 1 W K B 2 Z F R r k O V S v L v s h T 5 R 3 m d 5 g f j E m H t X z 1 r i D 5 h N o M p K S i G D X P U 8 Y t 4 Z t T v B p o F f B z G 7 0 w A R s r O b 2 Y v u C p S 6 s w X 6 k T 5 o G L b w e Y Z b I f V + G u b S T n u 4 j E t / 9 X W i 4 8 N 2 L m + 1 l r Z q s K T 6 M l c H C n L d w + S 8 V I R M E p N l t 9 U S e K 9 P c / 2 I e 0 o W R t 6 Z B k 4 W + t u e s p V q N 1 m C 9 k w Z s z p P k t q 2 F h j z i 3 v Q 9 e 5 + 4 R Q d r K 0 1 w 7 1 K f 8 5 j r S O W 0 X g O i s Z 0 0 O / j O j Q a 2 0 F h f I e E G B z i 4 o j O r L F 4 J I r H u 4 p i c p i P y z u K Y / N s I T 4 H u R g 9 e Y j T Q T 5 J 3 x P H 6 8 A Q s / c U 4 n b Q G n u + S S j / 6 3 / 6 5 x X e m y v 2 D 6 5 x t T 9 G + u 4 2 B + f W x c 0 m 2 T i 7 V 2 l s O H u V p / + t 6 1 9 Q S w E C L Q A U A A I A C A A o f h x Z q z G O 6 a g A A A D 4 A A A A E g A A A A A A A A A A A A A A A A A A A A A A Q 2 9 u Z m l n L 1 B h Y 2 t h Z 2 U u e G 1 s U E s B A i 0 A F A A C A A g A K H 4 c W V N y O C y b A A A A 4 Q A A A B M A A A A A A A A A A A A A A A A A 9 A A A A F t D b 2 5 0 Z W 5 0 X 1 R 5 c G V z X S 5 4 b W x Q S w E C L Q A U A A I A C A A o f h x Z D D g X + t A B A A A 3 B Q A A E w A A A A A A A A A A A A A A A A D c A Q A A R m 9 y b X V s Y X M v U 2 V j d G l v b j E u b V B L B Q Y A A A A A A w A D A M I A A A D 5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u I w A A A A A A A A w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X Z W F w b 2 5 z P C 9 J d G V t U G F 0 a D 4 8 L 0 l 0 Z W 1 M b 2 N h d G l v b j 4 8 U 3 R h Y m x l R W 5 0 c m l l c z 4 8 R W 5 0 c n k g V H l w Z T 0 i R m l s b F N 0 Y X R 1 c y I g V m F s d W U 9 I n N D b 2 1 w b G V 0 Z S I g L z 4 8 R W 5 0 c n k g V H l w Z T 0 i Q n V m Z m V y T m V 4 d F J l Z n J l c 2 g i I F Z h b H V l P S J s M S I g L z 4 8 R W 5 0 c n k g V H l w Z T 0 i R m l s b E N v b H V t b k 5 h b W V z I i B W Y W x 1 Z T 0 i c 1 s m c X V v d D t D b 2 x 1 b W 4 x L k l 0 Z W 1 E Z W Y m c X V v d D s s J n F 1 b 3 Q 7 Q 2 9 s d W 1 u M S 5 T b 3 J 0 T n V t J n F 1 b 3 Q 7 L C Z x d W 9 0 O 0 N v b H V t b j E u V 2 V h c G 9 u V H l w Z S Z x d W 9 0 O y w m c X V v d D t D b 2 x 1 b W 4 x L k V x d W l w S U Q m c X V v d D s s J n F 1 b 3 Q 7 Q 2 9 s d W 1 u M S 5 B d H R y S U Q m c X V v d D s s J n F 1 b 3 Q 7 Q 2 9 s d W 1 u M S 5 S Y X J p d H k m c X V v d D s s J n F 1 b 3 Q 7 Q 2 9 s d W 1 u M S 5 U a W V y J n F 1 b 3 Q 7 L C Z x d W 9 0 O 0 N v b H V t b j E u Q X R 0 Y W N r J n F 1 b 3 Q 7 L C Z x d W 9 0 O 0 N v b H V t b j E u Q W N j d X J h Y 3 k m c X V v d D s s J n F 1 b 3 Q 7 Q 2 9 s d W 1 u M S 5 T d H J l b m d 0 a C Z x d W 9 0 O y w m c X V v d D t D b 2 x 1 b W 4 x L k 1 h Z 2 l j J n F 1 b 3 Q 7 L C Z x d W 9 0 O 0 N v b H V t b j E u R W 5 k d X J h b m N l J n F 1 b 3 Q 7 L C Z x d W 9 0 O 0 N v b H V t b j E u Q W d p b G l 0 e S Z x d W 9 0 O y w m c X V v d D t D b 2 x 1 b W 4 x L k x 1 Y 2 s m c X V v d D s s J n F 1 b 3 Q 7 Q 2 9 s d W 1 u M S 5 T a 2 l s b E l E J n F 1 b 3 Q 7 L C Z x d W 9 0 O 0 N v b H V t b j E u U H J p Y 2 U m c X V v d D s s J n F 1 b 3 Q 7 Q 2 9 s d W 1 u M S 5 T Z W x s U H J p Y 2 U m c X V v d D s s J n F 1 b 3 Q 7 Q 2 9 s d W 1 u M S 5 H Z X R G T E c m c X V v d D s s J n F 1 b 3 Q 7 Q 2 9 s d W 1 u M S 5 N b 2 R l b E l E J n F 1 b 3 Q 7 L C Z x d W 9 0 O 0 N v b H V t b j E u R m x h Z 3 M m c X V v d D t d I i A v P j x F b n R y e S B U e X B l P S J G a W x s R W 5 h Y m x l Z C I g V m F s d W U 9 I m w x I i A v P j x F b n R y e S B U e X B l P S J G a W x s Q 2 9 s d W 1 u V H l w Z X M i I F Z h b H V l P S J z Q U F B Q U F B Q U F B Q U F B Q U F B Q U F B Q U F B Q U F B Q U F B P S I g L z 4 8 R W 5 0 c n k g V H l w Z T 0 i R m l s b E x h c 3 R V c G R h d G V k I i B W Y W x 1 Z T 0 i Z D I w M j Q t M D g t M j h U M j I 6 N D k 6 M T Y u O D g 5 O D I y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G a W x s Q 2 9 1 b n Q i I F Z h b H V l P S J s N T E y I i A v P j x F b n R y e S B U e X B l P S J G a W x s V G F y Z 2 V 0 T m F t Z U N 1 c 3 R v b W l 6 Z W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O W E y Z T Q 5 Y i 1 h M T J j L T Q w Y j E t Y T h h M S 0 w Z D Y 0 N T I x M z d i Z m Q i I C 8 + P E V u d H J 5 I F R 5 c G U 9 I k F k Z G V k V G 9 E Y X R h T W 9 k Z W w i I F Z h b H V l P S J s M C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d l Y X B v b n N F e H B v c n Q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Z W F w b 2 5 z L 0 F 1 d G 9 S Z W 1 v d m V k Q 2 9 s d W 1 u c z E u e 0 N v b H V t b j E u S X R l b U R l Z i w w f S Z x d W 9 0 O y w m c X V v d D t T Z W N 0 a W 9 u M S 9 X Z W F w b 2 5 z L 0 F 1 d G 9 S Z W 1 v d m V k Q 2 9 s d W 1 u c z E u e 0 N v b H V t b j E u U 2 9 y d E 5 1 b S w x f S Z x d W 9 0 O y w m c X V v d D t T Z W N 0 a W 9 u M S 9 X Z W F w b 2 5 z L 0 F 1 d G 9 S Z W 1 v d m V k Q 2 9 s d W 1 u c z E u e 0 N v b H V t b j E u V 2 V h c G 9 u V H l w Z S w y f S Z x d W 9 0 O y w m c X V v d D t T Z W N 0 a W 9 u M S 9 X Z W F w b 2 5 z L 0 F 1 d G 9 S Z W 1 v d m V k Q 2 9 s d W 1 u c z E u e 0 N v b H V t b j E u R X F 1 a X B J R C w z f S Z x d W 9 0 O y w m c X V v d D t T Z W N 0 a W 9 u M S 9 X Z W F w b 2 5 z L 0 F 1 d G 9 S Z W 1 v d m V k Q 2 9 s d W 1 u c z E u e 0 N v b H V t b j E u Q X R 0 c k l E L D R 9 J n F 1 b 3 Q 7 L C Z x d W 9 0 O 1 N l Y 3 R p b 2 4 x L 1 d l Y X B v b n M v Q X V 0 b 1 J l b W 9 2 Z W R D b 2 x 1 b W 5 z M S 5 7 Q 2 9 s d W 1 u M S 5 S Y X J p d H k s N X 0 m c X V v d D s s J n F 1 b 3 Q 7 U 2 V j d G l v b j E v V 2 V h c G 9 u c y 9 B d X R v U m V t b 3 Z l Z E N v b H V t b n M x L n t D b 2 x 1 b W 4 x L l R p Z X I s N n 0 m c X V v d D s s J n F 1 b 3 Q 7 U 2 V j d G l v b j E v V 2 V h c G 9 u c y 9 B d X R v U m V t b 3 Z l Z E N v b H V t b n M x L n t D b 2 x 1 b W 4 x L k F 0 d G F j a y w 3 f S Z x d W 9 0 O y w m c X V v d D t T Z W N 0 a W 9 u M S 9 X Z W F w b 2 5 z L 0 F 1 d G 9 S Z W 1 v d m V k Q 2 9 s d W 1 u c z E u e 0 N v b H V t b j E u Q W N j d X J h Y 3 k s O H 0 m c X V v d D s s J n F 1 b 3 Q 7 U 2 V j d G l v b j E v V 2 V h c G 9 u c y 9 B d X R v U m V t b 3 Z l Z E N v b H V t b n M x L n t D b 2 x 1 b W 4 x L l N 0 c m V u Z 3 R o L D l 9 J n F 1 b 3 Q 7 L C Z x d W 9 0 O 1 N l Y 3 R p b 2 4 x L 1 d l Y X B v b n M v Q X V 0 b 1 J l b W 9 2 Z W R D b 2 x 1 b W 5 z M S 5 7 Q 2 9 s d W 1 u M S 5 N Y W d p Y y w x M H 0 m c X V v d D s s J n F 1 b 3 Q 7 U 2 V j d G l v b j E v V 2 V h c G 9 u c y 9 B d X R v U m V t b 3 Z l Z E N v b H V t b n M x L n t D b 2 x 1 b W 4 x L k V u Z H V y Y W 5 j Z S w x M X 0 m c X V v d D s s J n F 1 b 3 Q 7 U 2 V j d G l v b j E v V 2 V h c G 9 u c y 9 B d X R v U m V t b 3 Z l Z E N v b H V t b n M x L n t D b 2 x 1 b W 4 x L k F n a W x p d H k s M T J 9 J n F 1 b 3 Q 7 L C Z x d W 9 0 O 1 N l Y 3 R p b 2 4 x L 1 d l Y X B v b n M v Q X V 0 b 1 J l b W 9 2 Z W R D b 2 x 1 b W 5 z M S 5 7 Q 2 9 s d W 1 u M S 5 M d W N r L D E z f S Z x d W 9 0 O y w m c X V v d D t T Z W N 0 a W 9 u M S 9 X Z W F w b 2 5 z L 0 F 1 d G 9 S Z W 1 v d m V k Q 2 9 s d W 1 u c z E u e 0 N v b H V t b j E u U 2 t p b G x J R C w x N H 0 m c X V v d D s s J n F 1 b 3 Q 7 U 2 V j d G l v b j E v V 2 V h c G 9 u c y 9 B d X R v U m V t b 3 Z l Z E N v b H V t b n M x L n t D b 2 x 1 b W 4 x L l B y a W N l L D E 1 f S Z x d W 9 0 O y w m c X V v d D t T Z W N 0 a W 9 u M S 9 X Z W F w b 2 5 z L 0 F 1 d G 9 S Z W 1 v d m V k Q 2 9 s d W 1 u c z E u e 0 N v b H V t b j E u U 2 V s b F B y a W N l L D E 2 f S Z x d W 9 0 O y w m c X V v d D t T Z W N 0 a W 9 u M S 9 X Z W F w b 2 5 z L 0 F 1 d G 9 S Z W 1 v d m V k Q 2 9 s d W 1 u c z E u e 0 N v b H V t b j E u R 2 V 0 R k x H L D E 3 f S Z x d W 9 0 O y w m c X V v d D t T Z W N 0 a W 9 u M S 9 X Z W F w b 2 5 z L 0 F 1 d G 9 S Z W 1 v d m V k Q 2 9 s d W 1 u c z E u e 0 N v b H V t b j E u T W 9 k Z W x J R C w x O H 0 m c X V v d D s s J n F 1 b 3 Q 7 U 2 V j d G l v b j E v V 2 V h c G 9 u c y 9 B d X R v U m V t b 3 Z l Z E N v b H V t b n M x L n t D b 2 x 1 b W 4 x L k Z s Y W d z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V 2 V h c G 9 u c y 9 B d X R v U m V t b 3 Z l Z E N v b H V t b n M x L n t D b 2 x 1 b W 4 x L k l 0 Z W 1 E Z W Y s M H 0 m c X V v d D s s J n F 1 b 3 Q 7 U 2 V j d G l v b j E v V 2 V h c G 9 u c y 9 B d X R v U m V t b 3 Z l Z E N v b H V t b n M x L n t D b 2 x 1 b W 4 x L l N v c n R O d W 0 s M X 0 m c X V v d D s s J n F 1 b 3 Q 7 U 2 V j d G l v b j E v V 2 V h c G 9 u c y 9 B d X R v U m V t b 3 Z l Z E N v b H V t b n M x L n t D b 2 x 1 b W 4 x L l d l Y X B v b l R 5 c G U s M n 0 m c X V v d D s s J n F 1 b 3 Q 7 U 2 V j d G l v b j E v V 2 V h c G 9 u c y 9 B d X R v U m V t b 3 Z l Z E N v b H V t b n M x L n t D b 2 x 1 b W 4 x L k V x d W l w S U Q s M 3 0 m c X V v d D s s J n F 1 b 3 Q 7 U 2 V j d G l v b j E v V 2 V h c G 9 u c y 9 B d X R v U m V t b 3 Z l Z E N v b H V t b n M x L n t D b 2 x 1 b W 4 x L k F 0 d H J J R C w 0 f S Z x d W 9 0 O y w m c X V v d D t T Z W N 0 a W 9 u M S 9 X Z W F w b 2 5 z L 0 F 1 d G 9 S Z W 1 v d m V k Q 2 9 s d W 1 u c z E u e 0 N v b H V t b j E u U m F y a X R 5 L D V 9 J n F 1 b 3 Q 7 L C Z x d W 9 0 O 1 N l Y 3 R p b 2 4 x L 1 d l Y X B v b n M v Q X V 0 b 1 J l b W 9 2 Z W R D b 2 x 1 b W 5 z M S 5 7 Q 2 9 s d W 1 u M S 5 U a W V y L D Z 9 J n F 1 b 3 Q 7 L C Z x d W 9 0 O 1 N l Y 3 R p b 2 4 x L 1 d l Y X B v b n M v Q X V 0 b 1 J l b W 9 2 Z W R D b 2 x 1 b W 5 z M S 5 7 Q 2 9 s d W 1 u M S 5 B d H R h Y 2 s s N 3 0 m c X V v d D s s J n F 1 b 3 Q 7 U 2 V j d G l v b j E v V 2 V h c G 9 u c y 9 B d X R v U m V t b 3 Z l Z E N v b H V t b n M x L n t D b 2 x 1 b W 4 x L k F j Y 3 V y Y W N 5 L D h 9 J n F 1 b 3 Q 7 L C Z x d W 9 0 O 1 N l Y 3 R p b 2 4 x L 1 d l Y X B v b n M v Q X V 0 b 1 J l b W 9 2 Z W R D b 2 x 1 b W 5 z M S 5 7 Q 2 9 s d W 1 u M S 5 T d H J l b m d 0 a C w 5 f S Z x d W 9 0 O y w m c X V v d D t T Z W N 0 a W 9 u M S 9 X Z W F w b 2 5 z L 0 F 1 d G 9 S Z W 1 v d m V k Q 2 9 s d W 1 u c z E u e 0 N v b H V t b j E u T W F n a W M s M T B 9 J n F 1 b 3 Q 7 L C Z x d W 9 0 O 1 N l Y 3 R p b 2 4 x L 1 d l Y X B v b n M v Q X V 0 b 1 J l b W 9 2 Z W R D b 2 x 1 b W 5 z M S 5 7 Q 2 9 s d W 1 u M S 5 F b m R 1 c m F u Y 2 U s M T F 9 J n F 1 b 3 Q 7 L C Z x d W 9 0 O 1 N l Y 3 R p b 2 4 x L 1 d l Y X B v b n M v Q X V 0 b 1 J l b W 9 2 Z W R D b 2 x 1 b W 5 z M S 5 7 Q 2 9 s d W 1 u M S 5 B Z 2 l s a X R 5 L D E y f S Z x d W 9 0 O y w m c X V v d D t T Z W N 0 a W 9 u M S 9 X Z W F w b 2 5 z L 0 F 1 d G 9 S Z W 1 v d m V k Q 2 9 s d W 1 u c z E u e 0 N v b H V t b j E u T H V j a y w x M 3 0 m c X V v d D s s J n F 1 b 3 Q 7 U 2 V j d G l v b j E v V 2 V h c G 9 u c y 9 B d X R v U m V t b 3 Z l Z E N v b H V t b n M x L n t D b 2 x 1 b W 4 x L l N r a W x s S U Q s M T R 9 J n F 1 b 3 Q 7 L C Z x d W 9 0 O 1 N l Y 3 R p b 2 4 x L 1 d l Y X B v b n M v Q X V 0 b 1 J l b W 9 2 Z W R D b 2 x 1 b W 5 z M S 5 7 Q 2 9 s d W 1 u M S 5 Q c m l j Z S w x N X 0 m c X V v d D s s J n F 1 b 3 Q 7 U 2 V j d G l v b j E v V 2 V h c G 9 u c y 9 B d X R v U m V t b 3 Z l Z E N v b H V t b n M x L n t D b 2 x 1 b W 4 x L l N l b G x Q c m l j Z S w x N n 0 m c X V v d D s s J n F 1 b 3 Q 7 U 2 V j d G l v b j E v V 2 V h c G 9 u c y 9 B d X R v U m V t b 3 Z l Z E N v b H V t b n M x L n t D b 2 x 1 b W 4 x L k d l d E Z M R y w x N 3 0 m c X V v d D s s J n F 1 b 3 Q 7 U 2 V j d G l v b j E v V 2 V h c G 9 u c y 9 B d X R v U m V t b 3 Z l Z E N v b H V t b n M x L n t D b 2 x 1 b W 4 x L k 1 v Z G V s S U Q s M T h 9 J n F 1 b 3 Q 7 L C Z x d W 9 0 O 1 N l Y 3 R p b 2 4 x L 1 d l Y X B v b n M v Q X V 0 b 1 J l b W 9 2 Z W R D b 2 x 1 b W 5 z M S 5 7 Q 2 9 s d W 1 u M S 5 G b G F n c y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d l Y X B v b k 5 h b W V z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I 4 V D I x O j M 1 O j Q x L j E 1 M T Q x N z F a I i A v P j x F b n R y e S B U e X B l P S J G a W x s Q 2 9 s d W 1 u V H l w Z X M i I F Z h b H V l P S J z Q m d B P S I g L z 4 8 R W 5 0 c n k g V H l w Z T 0 i R m l s b E N v b H V t b k 5 h b W V z I i B W Y W x 1 Z T 0 i c 1 s m c X V v d D t O Y W 1 l J n F 1 b 3 Q 7 L C Z x d W 9 0 O 1 Z h b H V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V m M D k y M 2 Q w L W V h Y 2 M t N D d j N S 1 h O G E 3 L W V l Z j g 0 Z D Q 5 O D V i Y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2 V h c G 9 u T m F t Z X M v Q X V 0 b 1 J l b W 9 2 Z W R D b 2 x 1 b W 5 z M S 5 7 T m F t Z S w w f S Z x d W 9 0 O y w m c X V v d D t T Z W N 0 a W 9 u M S 9 X Z W F w b 2 5 O Y W 1 l c y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X Z W F w b 2 5 O Y W 1 l c y 9 B d X R v U m V t b 3 Z l Z E N v b H V t b n M x L n t O Y W 1 l L D B 9 J n F 1 b 3 Q 7 L C Z x d W 9 0 O 1 N l Y 3 R p b 2 4 x L 1 d l Y X B v b k 5 h b W V z L 0 F 1 d G 9 S Z W 1 v d m V k Q 2 9 s d W 1 u c z E u e 1 Z h b H V l L D F 9 J n F 1 b 3 Q 7 X S w m c X V v d D t S Z W x h d G l v b n N o a X B J b m Z v J n F 1 b 3 Q 7 O l t d f S I g L z 4 8 R W 5 0 c n k g V H l w Z T 0 i U m V z d W x 0 V H l w Z S I g V m F s d W U 9 I n N S Z W N v c m Q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X Z W F w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Y X B v b n M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Y X B v b n M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h c G 9 u T m F t Z X M v U 2 9 1 c m N l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Y X B v b k 5 h b W V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A y Z G E 5 N T Y t N j B m M i 0 0 N j E 4 L T g 0 Y W M t O T Y w M T E z M m R m O D A z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S Z W N v c m Q i I C 8 + P E V u d H J 5 I F R 5 c G U 9 I k J 1 Z m Z l c k 5 l e H R S Z W Z y Z X N o I i B W Y W x 1 Z T 0 i b D E i I C 8 + P E V u d H J 5 I F R 5 c G U 9 I k Z p b G x U Y X J n Z X Q i I F Z h b H V l P S J z V 2 V h c G 9 u T m F t Z X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I 4 V D I y O j M 2 O j Q 2 L j g 5 N z E 0 M D J a I i A v P j x F b n R y e S B U e X B l P S J G a W x s Q 2 9 s d W 1 u V H l w Z X M i I F Z h b H V l P S J z Q m d B P S I g L z 4 8 R W 5 0 c n k g V H l w Z T 0 i R m l s b E N v b H V t b k 5 h b W V z I i B W Y W x 1 Z T 0 i c 1 s m c X V v d D t O Y W 1 l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2 V h c G 9 u T m F t Z X M g K D I p L 0 F 1 d G 9 S Z W 1 v d m V k Q 2 9 s d W 1 u c z E u e 0 5 h b W U s M H 0 m c X V v d D s s J n F 1 b 3 Q 7 U 2 V j d G l v b j E v V 2 V h c G 9 u T m F t Z X M g K D I p L 0 F 1 d G 9 S Z W 1 v d m V k Q 2 9 s d W 1 u c z E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d l Y X B v b k 5 h b W V z I C g y K S 9 B d X R v U m V t b 3 Z l Z E N v b H V t b n M x L n t O Y W 1 l L D B 9 J n F 1 b 3 Q 7 L C Z x d W 9 0 O 1 N l Y 3 R p b 2 4 x L 1 d l Y X B v b k 5 h b W V z I C g y K S 9 B d X R v U m V t b 3 Z l Z E N v b H V t b n M x L n t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2 V h c G 9 u T m F t Z X M l M j A o M i k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O 9 J x u / A o 1 L i 7 Q M J / V 3 i b U A A A A A A g A A A A A A E G Y A A A A B A A A g A A A A J q i M u w d k b 8 u 7 P x S C N w J u K K c t t b S 6 N P 2 O S W H F E 2 r W 8 C c A A A A A D o A A A A A C A A A g A A A A a e j 9 Z J p s v V H M f 6 k w L 8 L 9 z Y q U D 7 6 4 r j c K d e o a K p + + T H h Q A A A A i w w E l E i J q a f v V s D o J v e n J d u 9 g 1 6 + L / 0 O 9 6 d N L q T E 4 W F h q + 3 8 K M j 3 9 + a J v W R 1 6 h x Z R 7 S f o 4 6 H h T B + 7 J K I i h c Q s r Q j 1 4 M r G x G V i H c 8 Q H L p P Y p A A A A A 9 L / u 9 n J / G q 7 Y 7 G b 8 7 2 M L 5 A n u 6 5 G A v U 6 O D C O B a G C x e P k Z t Q W H O v e J w D Z T e D J Z 6 s u 2 U T a A l X p 3 o S O R 5 6 U X V a t U 9 g = = < / D a t a M a s h u p > 
</file>

<file path=customXml/itemProps1.xml><?xml version="1.0" encoding="utf-8"?>
<ds:datastoreItem xmlns:ds="http://schemas.openxmlformats.org/officeDocument/2006/customXml" ds:itemID="{0F23AB91-4728-47D4-B1B2-14A878EB23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WeaponsOG</vt:lpstr>
      <vt:lpstr>WeaponNames (2)</vt:lpstr>
      <vt:lpstr>Weapons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Wintringham</dc:creator>
  <cp:lastModifiedBy>Cole Wintringham</cp:lastModifiedBy>
  <dcterms:created xsi:type="dcterms:W3CDTF">2024-08-28T16:42:02Z</dcterms:created>
  <dcterms:modified xsi:type="dcterms:W3CDTF">2024-08-28T23:00:36Z</dcterms:modified>
</cp:coreProperties>
</file>