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memol\Desktop\tenis\torneo-tenis\data\"/>
    </mc:Choice>
  </mc:AlternateContent>
  <xr:revisionPtr revIDLastSave="0" documentId="13_ncr:1_{D3E9FB6B-209A-456C-AF9D-23AE308D248E}" xr6:coauthVersionLast="47" xr6:coauthVersionMax="47" xr10:uidLastSave="{00000000-0000-0000-0000-000000000000}"/>
  <bookViews>
    <workbookView xWindow="804" yWindow="1260" windowWidth="23016" windowHeight="12216" tabRatio="728" firstSheet="8" activeTab="16" xr2:uid="{00000000-000D-0000-FFFF-FFFF00000000}"/>
  </bookViews>
  <sheets>
    <sheet name="Notas" sheetId="28" r:id="rId1"/>
    <sheet name="1A Division ----&gt;" sheetId="15" r:id="rId2"/>
    <sheet name="Sumario 1A" sheetId="2" r:id="rId3"/>
    <sheet name="Resultados 1A" sheetId="6" r:id="rId4"/>
    <sheet name="2A Division ----&gt;" sheetId="16" r:id="rId5"/>
    <sheet name="Sumario 2A" sheetId="17" r:id="rId6"/>
    <sheet name="Resultados 2A" sheetId="18" r:id="rId7"/>
    <sheet name="3A Division -----&gt;" sheetId="19" r:id="rId8"/>
    <sheet name="Sumario 3A" sheetId="20" r:id="rId9"/>
    <sheet name="Resultados 3A" sheetId="21" r:id="rId10"/>
    <sheet name="Infantil -----&gt;" sheetId="22" r:id="rId11"/>
    <sheet name="Sumario Infantil" sheetId="25" r:id="rId12"/>
    <sheet name="3a" sheetId="4" r:id="rId13"/>
    <sheet name="Resultados Infantil" sheetId="26" r:id="rId14"/>
    <sheet name="Otros ----&gt;" sheetId="27" r:id="rId15"/>
    <sheet name="2a" sheetId="3" r:id="rId16"/>
    <sheet name="infantil" sheetId="5" r:id="rId17"/>
    <sheet name="Hoja1" sheetId="1" r:id="rId18"/>
  </sheets>
  <definedNames>
    <definedName name="_xlnm._FilterDatabase" localSheetId="15" hidden="1">'2a'!$B$1:$L$9</definedName>
    <definedName name="_xlnm._FilterDatabase" localSheetId="12" hidden="1">'3a'!$B$1:$L$7</definedName>
    <definedName name="_xlnm._FilterDatabase" localSheetId="16" hidden="1">infantil!$B$1:$L$2</definedName>
    <definedName name="_xlnm._FilterDatabase" localSheetId="2" hidden="1">'Sumario 1A'!$B$2:$M$3</definedName>
    <definedName name="_xlnm._FilterDatabase" localSheetId="5" hidden="1">'Sumario 2A'!$B$2:$M$3</definedName>
    <definedName name="_xlnm._FilterDatabase" localSheetId="8" hidden="1">'Sumario 3A'!$B$2:$M$3</definedName>
    <definedName name="_xlnm._FilterDatabase" localSheetId="11" hidden="1">'Sumario Infantil'!$A$1:$K$1</definedName>
    <definedName name="_xlnm.Print_Area" localSheetId="2">'Sumario 1A'!$A$1:$Y$14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733605548" val="1218" rev="124" revOS="4" revMin="124" revMax="0"/>
      <pm:docPrefs xmlns:pm="smNativeData" id="1733605548" fixedDigits="0" showNotice="1" showProtection="1" showFrameBounds="1" autoChart="1" recalcOnPrint="1" recalcOnCopy="1" tab="567" useDefinedPrintRange="1" printArea="selection"/>
      <pm:compatibility xmlns:pm="smNativeData" id="1733605548"/>
      <pm:defCurrency xmlns:pm="smNativeData" id="1733605548"/>
      <pm:pdfExportOpt xmlns:pm="smNativeData" pagesRangeIndex="1" pagesSelectionIndex="0" qualityIndex="2" embedFonts="2" useJpegs="0" useSubsetFonts="1" useAlpha="1" relativeLinks="0" taggedPdf="1" pane="0" zoom="0" zoomScale="100" layout="0" includeDoc="0" viewFlags="0" openViewer="1" jpegQuality="90" flags="252" exportWsNames="1" dpi="2" resample="1" name="C:\Users\fjavi\OneDrive\Escritorio\definitivo.pdf"/>
    </ext>
  </extLst>
</workbook>
</file>

<file path=xl/calcChain.xml><?xml version="1.0" encoding="utf-8"?>
<calcChain xmlns="http://schemas.openxmlformats.org/spreadsheetml/2006/main">
  <c r="K24" i="5" l="1"/>
  <c r="L24" i="5" s="1"/>
  <c r="K23" i="5"/>
  <c r="L23" i="5" s="1"/>
  <c r="K22" i="5"/>
  <c r="L22" i="5" s="1"/>
  <c r="K21" i="5"/>
  <c r="L21" i="5" s="1"/>
  <c r="K20" i="5"/>
  <c r="L20" i="5" s="1"/>
  <c r="K23" i="3"/>
  <c r="L23" i="3" s="1"/>
  <c r="K22" i="3"/>
  <c r="L22" i="3" s="1"/>
  <c r="L21" i="3"/>
  <c r="K20" i="3"/>
  <c r="L20" i="3" s="1"/>
  <c r="L19" i="3"/>
  <c r="K19" i="3"/>
  <c r="K18" i="3"/>
  <c r="L18" i="3" s="1"/>
  <c r="K17" i="3"/>
  <c r="L17" i="3" s="1"/>
  <c r="K16" i="3"/>
  <c r="L16" i="3" s="1"/>
  <c r="K23" i="4"/>
  <c r="L23" i="4" s="1"/>
  <c r="K22" i="4"/>
  <c r="L22" i="4" s="1"/>
  <c r="L21" i="4"/>
  <c r="K21" i="4"/>
  <c r="L20" i="4"/>
  <c r="K20" i="4"/>
  <c r="L19" i="4"/>
  <c r="K19" i="4"/>
  <c r="K18" i="4"/>
  <c r="L18" i="4" s="1"/>
  <c r="K16" i="4"/>
  <c r="L16" i="4" s="1"/>
  <c r="K15" i="4"/>
  <c r="L15" i="4" s="1"/>
  <c r="L14" i="4"/>
  <c r="K14" i="4"/>
  <c r="L13" i="4"/>
  <c r="K13" i="4"/>
  <c r="L12" i="4"/>
  <c r="K12" i="4"/>
  <c r="K11" i="4"/>
  <c r="L11" i="4" s="1"/>
  <c r="D22" i="25"/>
  <c r="K22" i="25"/>
  <c r="J22" i="25"/>
  <c r="I22" i="25"/>
  <c r="H22" i="25"/>
  <c r="F22" i="25"/>
  <c r="E22" i="25"/>
  <c r="G22" i="25" s="1"/>
  <c r="K19" i="25"/>
  <c r="E19" i="25"/>
  <c r="E18" i="25"/>
  <c r="D74" i="26"/>
  <c r="D73" i="26"/>
  <c r="D72" i="26"/>
  <c r="D68" i="26"/>
  <c r="D67" i="26"/>
  <c r="D44" i="26"/>
  <c r="D45" i="26"/>
  <c r="D46" i="26"/>
  <c r="D52" i="26"/>
  <c r="D53" i="26"/>
  <c r="D54" i="26"/>
  <c r="D58" i="26"/>
  <c r="D60" i="26"/>
  <c r="D61" i="26"/>
  <c r="D62" i="26"/>
  <c r="D66" i="26"/>
  <c r="D43" i="26"/>
  <c r="D39" i="26"/>
  <c r="D38" i="26"/>
  <c r="D37" i="26"/>
  <c r="D35" i="26"/>
  <c r="D31" i="26"/>
  <c r="D30" i="26"/>
  <c r="D29" i="26"/>
  <c r="D27" i="26"/>
  <c r="D23" i="26"/>
  <c r="D22" i="26"/>
  <c r="D21" i="26"/>
  <c r="D19" i="26"/>
  <c r="D15" i="26"/>
  <c r="D14" i="26"/>
  <c r="D13" i="26"/>
  <c r="D12" i="26"/>
  <c r="D11" i="26"/>
  <c r="D8" i="26"/>
  <c r="D7" i="26"/>
  <c r="D6" i="26"/>
  <c r="T75" i="21"/>
  <c r="S75" i="21"/>
  <c r="Q75" i="21"/>
  <c r="P75" i="21"/>
  <c r="N75" i="21"/>
  <c r="M75" i="21"/>
  <c r="K75" i="21"/>
  <c r="J75" i="21"/>
  <c r="T74" i="21"/>
  <c r="S74" i="21"/>
  <c r="Q74" i="21"/>
  <c r="P74" i="21"/>
  <c r="N74" i="21"/>
  <c r="M74" i="21"/>
  <c r="K74" i="21"/>
  <c r="J74" i="21"/>
  <c r="T73" i="21"/>
  <c r="S73" i="21"/>
  <c r="Q73" i="21"/>
  <c r="P73" i="21"/>
  <c r="N73" i="21"/>
  <c r="M73" i="21"/>
  <c r="K73" i="21"/>
  <c r="J73" i="21"/>
  <c r="T72" i="21"/>
  <c r="S72" i="21"/>
  <c r="Q72" i="21"/>
  <c r="P72" i="21"/>
  <c r="N72" i="21"/>
  <c r="M72" i="21"/>
  <c r="K72" i="21"/>
  <c r="J72" i="21"/>
  <c r="T71" i="21"/>
  <c r="S71" i="21"/>
  <c r="Q71" i="21"/>
  <c r="P71" i="21"/>
  <c r="N71" i="21"/>
  <c r="M71" i="21"/>
  <c r="K71" i="21"/>
  <c r="J71" i="21"/>
  <c r="T70" i="21"/>
  <c r="S70" i="21"/>
  <c r="Q70" i="21"/>
  <c r="P70" i="21"/>
  <c r="N70" i="21"/>
  <c r="M70" i="21"/>
  <c r="K70" i="21"/>
  <c r="J70" i="21"/>
  <c r="T69" i="21"/>
  <c r="S69" i="21"/>
  <c r="Q69" i="21"/>
  <c r="P69" i="21"/>
  <c r="N69" i="21"/>
  <c r="M69" i="21"/>
  <c r="K69" i="21"/>
  <c r="J69" i="21"/>
  <c r="T68" i="21"/>
  <c r="S68" i="21"/>
  <c r="Q68" i="21"/>
  <c r="P68" i="21"/>
  <c r="N68" i="21"/>
  <c r="M68" i="21"/>
  <c r="K68" i="21"/>
  <c r="J68" i="21"/>
  <c r="T67" i="21"/>
  <c r="S67" i="21"/>
  <c r="Q67" i="21"/>
  <c r="P67" i="21"/>
  <c r="N67" i="21"/>
  <c r="M67" i="21"/>
  <c r="K67" i="21"/>
  <c r="J67" i="21"/>
  <c r="T66" i="21"/>
  <c r="S66" i="21"/>
  <c r="Q66" i="21"/>
  <c r="P66" i="21"/>
  <c r="N66" i="21"/>
  <c r="M66" i="21"/>
  <c r="K66" i="21"/>
  <c r="J66" i="21"/>
  <c r="T65" i="21"/>
  <c r="S65" i="21"/>
  <c r="Q65" i="21"/>
  <c r="P65" i="21"/>
  <c r="N65" i="21"/>
  <c r="M65" i="21"/>
  <c r="K65" i="21"/>
  <c r="J65" i="21"/>
  <c r="T64" i="21"/>
  <c r="S64" i="21"/>
  <c r="Q64" i="21"/>
  <c r="P64" i="21"/>
  <c r="N64" i="21"/>
  <c r="M64" i="21"/>
  <c r="K64" i="21"/>
  <c r="J64" i="21"/>
  <c r="T63" i="21"/>
  <c r="S63" i="21"/>
  <c r="Q63" i="21"/>
  <c r="P63" i="21"/>
  <c r="N63" i="21"/>
  <c r="M63" i="21"/>
  <c r="K63" i="21"/>
  <c r="J63" i="21"/>
  <c r="T62" i="21"/>
  <c r="S62" i="21"/>
  <c r="Q62" i="21"/>
  <c r="P62" i="21"/>
  <c r="N62" i="21"/>
  <c r="M62" i="21"/>
  <c r="K62" i="21"/>
  <c r="J62" i="21"/>
  <c r="T61" i="21"/>
  <c r="S61" i="21"/>
  <c r="Q61" i="21"/>
  <c r="P61" i="21"/>
  <c r="N61" i="21"/>
  <c r="M61" i="21"/>
  <c r="K61" i="21"/>
  <c r="J61" i="21"/>
  <c r="T60" i="21"/>
  <c r="S60" i="21"/>
  <c r="Q60" i="21"/>
  <c r="P60" i="21"/>
  <c r="N60" i="21"/>
  <c r="M60" i="21"/>
  <c r="K60" i="21"/>
  <c r="J60" i="21"/>
  <c r="T59" i="21"/>
  <c r="S59" i="21"/>
  <c r="Q59" i="21"/>
  <c r="P59" i="21"/>
  <c r="N59" i="21"/>
  <c r="M59" i="21"/>
  <c r="K59" i="21"/>
  <c r="J59" i="21"/>
  <c r="T58" i="21"/>
  <c r="S58" i="21"/>
  <c r="Q58" i="21"/>
  <c r="P58" i="21"/>
  <c r="N58" i="21"/>
  <c r="M58" i="21"/>
  <c r="K58" i="21"/>
  <c r="J58" i="21"/>
  <c r="T57" i="21"/>
  <c r="S57" i="21"/>
  <c r="Q57" i="21"/>
  <c r="P57" i="21"/>
  <c r="N57" i="21"/>
  <c r="M57" i="21"/>
  <c r="K57" i="21"/>
  <c r="J57" i="21"/>
  <c r="T56" i="21"/>
  <c r="S56" i="21"/>
  <c r="Q56" i="21"/>
  <c r="P56" i="21"/>
  <c r="N56" i="21"/>
  <c r="M56" i="21"/>
  <c r="K56" i="21"/>
  <c r="J56" i="21"/>
  <c r="T55" i="21"/>
  <c r="S55" i="21"/>
  <c r="Q55" i="21"/>
  <c r="P55" i="21"/>
  <c r="N55" i="21"/>
  <c r="M55" i="21"/>
  <c r="K55" i="21"/>
  <c r="J55" i="21"/>
  <c r="T54" i="21"/>
  <c r="S54" i="21"/>
  <c r="Q54" i="21"/>
  <c r="P54" i="21"/>
  <c r="N54" i="21"/>
  <c r="M54" i="21"/>
  <c r="K54" i="21"/>
  <c r="J54" i="21"/>
  <c r="T53" i="21"/>
  <c r="S53" i="21"/>
  <c r="Q53" i="21"/>
  <c r="P53" i="21"/>
  <c r="N53" i="21"/>
  <c r="M53" i="21"/>
  <c r="K53" i="21"/>
  <c r="J53" i="21"/>
  <c r="T52" i="21"/>
  <c r="S52" i="21"/>
  <c r="Q52" i="21"/>
  <c r="P52" i="21"/>
  <c r="N52" i="21"/>
  <c r="M52" i="21"/>
  <c r="K52" i="21"/>
  <c r="J52" i="21"/>
  <c r="T51" i="21"/>
  <c r="S51" i="21"/>
  <c r="Q51" i="21"/>
  <c r="P51" i="21"/>
  <c r="N51" i="21"/>
  <c r="M51" i="21"/>
  <c r="K51" i="21"/>
  <c r="J51" i="21"/>
  <c r="T50" i="21"/>
  <c r="S50" i="21"/>
  <c r="Q50" i="21"/>
  <c r="P50" i="21"/>
  <c r="N50" i="21"/>
  <c r="M50" i="21"/>
  <c r="K50" i="21"/>
  <c r="J50" i="21"/>
  <c r="T49" i="21"/>
  <c r="S49" i="21"/>
  <c r="Q49" i="21"/>
  <c r="P49" i="21"/>
  <c r="N49" i="21"/>
  <c r="M49" i="21"/>
  <c r="K49" i="21"/>
  <c r="J49" i="21"/>
  <c r="T48" i="21"/>
  <c r="S48" i="21"/>
  <c r="Q48" i="21"/>
  <c r="P48" i="21"/>
  <c r="N48" i="21"/>
  <c r="M48" i="21"/>
  <c r="K48" i="21"/>
  <c r="J48" i="21"/>
  <c r="T47" i="21"/>
  <c r="S47" i="21"/>
  <c r="Q47" i="21"/>
  <c r="P47" i="21"/>
  <c r="N47" i="21"/>
  <c r="M47" i="21"/>
  <c r="K47" i="21"/>
  <c r="J47" i="21"/>
  <c r="T46" i="21"/>
  <c r="S46" i="21"/>
  <c r="Q46" i="21"/>
  <c r="P46" i="21"/>
  <c r="N46" i="21"/>
  <c r="M46" i="21"/>
  <c r="K46" i="21"/>
  <c r="J46" i="21"/>
  <c r="T45" i="21"/>
  <c r="S45" i="21"/>
  <c r="Q45" i="21"/>
  <c r="P45" i="21"/>
  <c r="N45" i="21"/>
  <c r="M45" i="21"/>
  <c r="K45" i="21"/>
  <c r="J45" i="21"/>
  <c r="T44" i="21"/>
  <c r="S44" i="21"/>
  <c r="Q44" i="21"/>
  <c r="P44" i="21"/>
  <c r="N44" i="21"/>
  <c r="M44" i="21"/>
  <c r="K44" i="21"/>
  <c r="J44" i="21"/>
  <c r="T43" i="21"/>
  <c r="S43" i="21"/>
  <c r="Q43" i="21"/>
  <c r="P43" i="21"/>
  <c r="N43" i="21"/>
  <c r="M43" i="21"/>
  <c r="K43" i="21"/>
  <c r="J43" i="21"/>
  <c r="T42" i="21"/>
  <c r="S42" i="21"/>
  <c r="Q42" i="21"/>
  <c r="P42" i="21"/>
  <c r="N42" i="21"/>
  <c r="M42" i="21"/>
  <c r="K42" i="21"/>
  <c r="J42" i="21"/>
  <c r="T41" i="21"/>
  <c r="S41" i="21"/>
  <c r="Q41" i="21"/>
  <c r="P41" i="21"/>
  <c r="N41" i="21"/>
  <c r="M41" i="21"/>
  <c r="K41" i="21"/>
  <c r="J41" i="21"/>
  <c r="T40" i="21"/>
  <c r="S40" i="21"/>
  <c r="Q40" i="21"/>
  <c r="P40" i="21"/>
  <c r="N40" i="21"/>
  <c r="M40" i="21"/>
  <c r="K40" i="21"/>
  <c r="J40" i="21"/>
  <c r="T39" i="21"/>
  <c r="S39" i="21"/>
  <c r="Q39" i="21"/>
  <c r="P39" i="21"/>
  <c r="N39" i="21"/>
  <c r="M39" i="21"/>
  <c r="K39" i="21"/>
  <c r="J39" i="21"/>
  <c r="T38" i="21"/>
  <c r="S38" i="21"/>
  <c r="Q38" i="21"/>
  <c r="P38" i="21"/>
  <c r="N38" i="21"/>
  <c r="M38" i="21"/>
  <c r="K38" i="21"/>
  <c r="J38" i="21"/>
  <c r="T37" i="21"/>
  <c r="S37" i="21"/>
  <c r="Q37" i="21"/>
  <c r="P37" i="21"/>
  <c r="N37" i="21"/>
  <c r="M37" i="21"/>
  <c r="K37" i="21"/>
  <c r="J37" i="21"/>
  <c r="T36" i="21"/>
  <c r="S36" i="21"/>
  <c r="Q36" i="21"/>
  <c r="P36" i="21"/>
  <c r="N36" i="21"/>
  <c r="M36" i="21"/>
  <c r="K36" i="21"/>
  <c r="J36" i="21"/>
  <c r="T35" i="21"/>
  <c r="S35" i="21"/>
  <c r="Q35" i="21"/>
  <c r="P35" i="21"/>
  <c r="N35" i="21"/>
  <c r="M35" i="21"/>
  <c r="K35" i="21"/>
  <c r="J35" i="21"/>
  <c r="T34" i="21"/>
  <c r="S34" i="21"/>
  <c r="Q34" i="21"/>
  <c r="P34" i="21"/>
  <c r="N34" i="21"/>
  <c r="M34" i="21"/>
  <c r="K34" i="21"/>
  <c r="J34" i="21"/>
  <c r="T33" i="21"/>
  <c r="S33" i="21"/>
  <c r="Q33" i="21"/>
  <c r="P33" i="21"/>
  <c r="N33" i="21"/>
  <c r="M33" i="21"/>
  <c r="K33" i="21"/>
  <c r="J33" i="21"/>
  <c r="T32" i="21"/>
  <c r="S32" i="21"/>
  <c r="Q32" i="21"/>
  <c r="P32" i="21"/>
  <c r="N32" i="21"/>
  <c r="M32" i="21"/>
  <c r="K32" i="21"/>
  <c r="J32" i="21"/>
  <c r="T31" i="21"/>
  <c r="S31" i="21"/>
  <c r="Q31" i="21"/>
  <c r="P31" i="21"/>
  <c r="N31" i="21"/>
  <c r="M31" i="21"/>
  <c r="K31" i="21"/>
  <c r="J31" i="21"/>
  <c r="T30" i="21"/>
  <c r="S30" i="21"/>
  <c r="Q30" i="21"/>
  <c r="P30" i="21"/>
  <c r="N30" i="21"/>
  <c r="M30" i="21"/>
  <c r="K30" i="21"/>
  <c r="J30" i="21"/>
  <c r="T29" i="21"/>
  <c r="S29" i="21"/>
  <c r="Q29" i="21"/>
  <c r="P29" i="21"/>
  <c r="N29" i="21"/>
  <c r="M29" i="21"/>
  <c r="K29" i="21"/>
  <c r="J29" i="21"/>
  <c r="T28" i="21"/>
  <c r="S28" i="21"/>
  <c r="Q28" i="21"/>
  <c r="P28" i="21"/>
  <c r="N28" i="21"/>
  <c r="M28" i="21"/>
  <c r="K28" i="21"/>
  <c r="J28" i="21"/>
  <c r="T27" i="21"/>
  <c r="S27" i="21"/>
  <c r="Q27" i="21"/>
  <c r="P27" i="21"/>
  <c r="N27" i="21"/>
  <c r="M27" i="21"/>
  <c r="K27" i="21"/>
  <c r="J27" i="21"/>
  <c r="T26" i="21"/>
  <c r="S26" i="21"/>
  <c r="Q26" i="21"/>
  <c r="P26" i="21"/>
  <c r="N26" i="21"/>
  <c r="M26" i="21"/>
  <c r="K26" i="21"/>
  <c r="J26" i="21"/>
  <c r="T25" i="21"/>
  <c r="S25" i="21"/>
  <c r="Q25" i="21"/>
  <c r="P25" i="21"/>
  <c r="N25" i="21"/>
  <c r="M25" i="21"/>
  <c r="K25" i="21"/>
  <c r="J25" i="21"/>
  <c r="T24" i="21"/>
  <c r="S24" i="21"/>
  <c r="Q24" i="21"/>
  <c r="P24" i="21"/>
  <c r="N24" i="21"/>
  <c r="M24" i="21"/>
  <c r="K24" i="21"/>
  <c r="J24" i="21"/>
  <c r="T23" i="21"/>
  <c r="S23" i="21"/>
  <c r="Q23" i="21"/>
  <c r="P23" i="21"/>
  <c r="N23" i="21"/>
  <c r="M23" i="21"/>
  <c r="K23" i="21"/>
  <c r="J23" i="21"/>
  <c r="T22" i="21"/>
  <c r="S22" i="21"/>
  <c r="Q22" i="21"/>
  <c r="P22" i="21"/>
  <c r="N22" i="21"/>
  <c r="M22" i="21"/>
  <c r="K22" i="21"/>
  <c r="J22" i="21"/>
  <c r="T21" i="21"/>
  <c r="S21" i="21"/>
  <c r="Q21" i="21"/>
  <c r="P21" i="21"/>
  <c r="N21" i="21"/>
  <c r="M21" i="21"/>
  <c r="K21" i="21"/>
  <c r="J21" i="21"/>
  <c r="T20" i="21"/>
  <c r="S20" i="21"/>
  <c r="Q20" i="21"/>
  <c r="P20" i="21"/>
  <c r="N20" i="21"/>
  <c r="M20" i="21"/>
  <c r="K20" i="21"/>
  <c r="J20" i="21"/>
  <c r="T19" i="21"/>
  <c r="S19" i="21"/>
  <c r="Q19" i="21"/>
  <c r="P19" i="21"/>
  <c r="N19" i="21"/>
  <c r="M19" i="21"/>
  <c r="K19" i="21"/>
  <c r="J19" i="21"/>
  <c r="T18" i="21"/>
  <c r="S18" i="21"/>
  <c r="Q18" i="21"/>
  <c r="P18" i="21"/>
  <c r="N18" i="21"/>
  <c r="M18" i="21"/>
  <c r="K18" i="21"/>
  <c r="J18" i="21"/>
  <c r="T17" i="21"/>
  <c r="S17" i="21"/>
  <c r="Q17" i="21"/>
  <c r="P17" i="21"/>
  <c r="N17" i="21"/>
  <c r="M17" i="21"/>
  <c r="K17" i="21"/>
  <c r="J17" i="21"/>
  <c r="T16" i="21"/>
  <c r="S16" i="21"/>
  <c r="Q16" i="21"/>
  <c r="P16" i="21"/>
  <c r="N16" i="21"/>
  <c r="M16" i="21"/>
  <c r="K16" i="21"/>
  <c r="J16" i="21"/>
  <c r="T15" i="21"/>
  <c r="S15" i="21"/>
  <c r="Q15" i="21"/>
  <c r="P15" i="21"/>
  <c r="N15" i="21"/>
  <c r="M15" i="21"/>
  <c r="K15" i="21"/>
  <c r="J15" i="21"/>
  <c r="T14" i="21"/>
  <c r="S14" i="21"/>
  <c r="Q14" i="21"/>
  <c r="P14" i="21"/>
  <c r="N14" i="21"/>
  <c r="M14" i="21"/>
  <c r="K14" i="21"/>
  <c r="J14" i="21"/>
  <c r="T13" i="21"/>
  <c r="S13" i="21"/>
  <c r="Q13" i="21"/>
  <c r="P13" i="21"/>
  <c r="N13" i="21"/>
  <c r="M13" i="21"/>
  <c r="K13" i="21"/>
  <c r="J13" i="21"/>
  <c r="T12" i="21"/>
  <c r="S12" i="21"/>
  <c r="Q12" i="21"/>
  <c r="P12" i="21"/>
  <c r="N12" i="21"/>
  <c r="M12" i="21"/>
  <c r="K12" i="21"/>
  <c r="J12" i="21"/>
  <c r="T11" i="21"/>
  <c r="S11" i="21"/>
  <c r="Q11" i="21"/>
  <c r="P11" i="21"/>
  <c r="N11" i="21"/>
  <c r="M11" i="21"/>
  <c r="K11" i="21"/>
  <c r="J11" i="21"/>
  <c r="T10" i="21"/>
  <c r="S10" i="21"/>
  <c r="Q10" i="21"/>
  <c r="P10" i="21"/>
  <c r="N10" i="21"/>
  <c r="M10" i="21"/>
  <c r="K10" i="21"/>
  <c r="J10" i="21"/>
  <c r="T9" i="21"/>
  <c r="S9" i="21"/>
  <c r="Q9" i="21"/>
  <c r="P9" i="21"/>
  <c r="N9" i="21"/>
  <c r="M9" i="21"/>
  <c r="K9" i="21"/>
  <c r="J9" i="21"/>
  <c r="T8" i="21"/>
  <c r="S8" i="21"/>
  <c r="Q8" i="21"/>
  <c r="P8" i="21"/>
  <c r="N8" i="21"/>
  <c r="M8" i="21"/>
  <c r="K8" i="21"/>
  <c r="J8" i="21"/>
  <c r="T7" i="21"/>
  <c r="S7" i="21"/>
  <c r="Q7" i="21"/>
  <c r="P7" i="21"/>
  <c r="N7" i="21"/>
  <c r="M7" i="21"/>
  <c r="K7" i="21"/>
  <c r="J7" i="21"/>
  <c r="T74" i="26"/>
  <c r="S74" i="26"/>
  <c r="Q74" i="26"/>
  <c r="P74" i="26"/>
  <c r="N74" i="26"/>
  <c r="M74" i="26"/>
  <c r="K74" i="26"/>
  <c r="J74" i="26"/>
  <c r="T73" i="26"/>
  <c r="S73" i="26"/>
  <c r="Q73" i="26"/>
  <c r="P73" i="26"/>
  <c r="N73" i="26"/>
  <c r="M73" i="26"/>
  <c r="K73" i="26"/>
  <c r="J73" i="26"/>
  <c r="T72" i="26"/>
  <c r="S72" i="26"/>
  <c r="Q72" i="26"/>
  <c r="P72" i="26"/>
  <c r="N72" i="26"/>
  <c r="M72" i="26"/>
  <c r="K72" i="26"/>
  <c r="J72" i="26"/>
  <c r="T71" i="26"/>
  <c r="S71" i="26"/>
  <c r="Q71" i="26"/>
  <c r="P71" i="26"/>
  <c r="N71" i="26"/>
  <c r="M71" i="26"/>
  <c r="K71" i="26"/>
  <c r="J71" i="26"/>
  <c r="T70" i="26"/>
  <c r="S70" i="26"/>
  <c r="Q70" i="26"/>
  <c r="P70" i="26"/>
  <c r="N70" i="26"/>
  <c r="M70" i="26"/>
  <c r="K70" i="26"/>
  <c r="J70" i="26"/>
  <c r="T69" i="26"/>
  <c r="S69" i="26"/>
  <c r="Q69" i="26"/>
  <c r="P69" i="26"/>
  <c r="N69" i="26"/>
  <c r="M69" i="26"/>
  <c r="K69" i="26"/>
  <c r="J69" i="26"/>
  <c r="T68" i="26"/>
  <c r="S68" i="26"/>
  <c r="Q68" i="26"/>
  <c r="P68" i="26"/>
  <c r="N68" i="26"/>
  <c r="M68" i="26"/>
  <c r="K68" i="26"/>
  <c r="J68" i="26"/>
  <c r="T67" i="26"/>
  <c r="S67" i="26"/>
  <c r="Q67" i="26"/>
  <c r="P67" i="26"/>
  <c r="N67" i="26"/>
  <c r="M67" i="26"/>
  <c r="K67" i="26"/>
  <c r="J67" i="26"/>
  <c r="T66" i="26"/>
  <c r="S66" i="26"/>
  <c r="Q66" i="26"/>
  <c r="P66" i="26"/>
  <c r="N66" i="26"/>
  <c r="M66" i="26"/>
  <c r="K66" i="26"/>
  <c r="J66" i="26"/>
  <c r="T65" i="26"/>
  <c r="S65" i="26"/>
  <c r="Q65" i="26"/>
  <c r="P65" i="26"/>
  <c r="N65" i="26"/>
  <c r="M65" i="26"/>
  <c r="K65" i="26"/>
  <c r="J65" i="26"/>
  <c r="T64" i="26"/>
  <c r="S64" i="26"/>
  <c r="Q64" i="26"/>
  <c r="P64" i="26"/>
  <c r="N64" i="26"/>
  <c r="M64" i="26"/>
  <c r="K64" i="26"/>
  <c r="J64" i="26"/>
  <c r="T63" i="26"/>
  <c r="S63" i="26"/>
  <c r="Q63" i="26"/>
  <c r="P63" i="26"/>
  <c r="N63" i="26"/>
  <c r="M63" i="26"/>
  <c r="K63" i="26"/>
  <c r="J63" i="26"/>
  <c r="T62" i="26"/>
  <c r="S62" i="26"/>
  <c r="Q62" i="26"/>
  <c r="P62" i="26"/>
  <c r="N62" i="26"/>
  <c r="M62" i="26"/>
  <c r="K62" i="26"/>
  <c r="J62" i="26"/>
  <c r="T61" i="26"/>
  <c r="S61" i="26"/>
  <c r="Q61" i="26"/>
  <c r="P61" i="26"/>
  <c r="N61" i="26"/>
  <c r="M61" i="26"/>
  <c r="K61" i="26"/>
  <c r="J61" i="26"/>
  <c r="T60" i="26"/>
  <c r="S60" i="26"/>
  <c r="Q60" i="26"/>
  <c r="P60" i="26"/>
  <c r="N60" i="26"/>
  <c r="M60" i="26"/>
  <c r="K60" i="26"/>
  <c r="J60" i="26"/>
  <c r="T59" i="26"/>
  <c r="S59" i="26"/>
  <c r="Q59" i="26"/>
  <c r="P59" i="26"/>
  <c r="N59" i="26"/>
  <c r="M59" i="26"/>
  <c r="K59" i="26"/>
  <c r="J59" i="26"/>
  <c r="T58" i="26"/>
  <c r="S58" i="26"/>
  <c r="Q58" i="26"/>
  <c r="P58" i="26"/>
  <c r="N58" i="26"/>
  <c r="M58" i="26"/>
  <c r="K58" i="26"/>
  <c r="J58" i="26"/>
  <c r="T57" i="26"/>
  <c r="S57" i="26"/>
  <c r="Q57" i="26"/>
  <c r="P57" i="26"/>
  <c r="N57" i="26"/>
  <c r="M57" i="26"/>
  <c r="K57" i="26"/>
  <c r="J57" i="26"/>
  <c r="T56" i="26"/>
  <c r="S56" i="26"/>
  <c r="Q56" i="26"/>
  <c r="P56" i="26"/>
  <c r="N56" i="26"/>
  <c r="M56" i="26"/>
  <c r="K56" i="26"/>
  <c r="J56" i="26"/>
  <c r="T55" i="26"/>
  <c r="S55" i="26"/>
  <c r="Q55" i="26"/>
  <c r="P55" i="26"/>
  <c r="N55" i="26"/>
  <c r="M55" i="26"/>
  <c r="K55" i="26"/>
  <c r="J55" i="26"/>
  <c r="T54" i="26"/>
  <c r="S54" i="26"/>
  <c r="Q54" i="26"/>
  <c r="P54" i="26"/>
  <c r="N54" i="26"/>
  <c r="M54" i="26"/>
  <c r="K54" i="26"/>
  <c r="J54" i="26"/>
  <c r="T53" i="26"/>
  <c r="S53" i="26"/>
  <c r="Q53" i="26"/>
  <c r="P53" i="26"/>
  <c r="N53" i="26"/>
  <c r="M53" i="26"/>
  <c r="K53" i="26"/>
  <c r="J53" i="26"/>
  <c r="T52" i="26"/>
  <c r="S52" i="26"/>
  <c r="Q52" i="26"/>
  <c r="P52" i="26"/>
  <c r="N52" i="26"/>
  <c r="M52" i="26"/>
  <c r="K52" i="26"/>
  <c r="J52" i="26"/>
  <c r="T51" i="26"/>
  <c r="S51" i="26"/>
  <c r="Q51" i="26"/>
  <c r="P51" i="26"/>
  <c r="N51" i="26"/>
  <c r="M51" i="26"/>
  <c r="K51" i="26"/>
  <c r="J51" i="26"/>
  <c r="T50" i="26"/>
  <c r="S50" i="26"/>
  <c r="Q50" i="26"/>
  <c r="P50" i="26"/>
  <c r="N50" i="26"/>
  <c r="M50" i="26"/>
  <c r="K50" i="26"/>
  <c r="J50" i="26"/>
  <c r="T49" i="26"/>
  <c r="S49" i="26"/>
  <c r="Q49" i="26"/>
  <c r="P49" i="26"/>
  <c r="N49" i="26"/>
  <c r="M49" i="26"/>
  <c r="K49" i="26"/>
  <c r="J49" i="26"/>
  <c r="T48" i="26"/>
  <c r="S48" i="26"/>
  <c r="Q48" i="26"/>
  <c r="P48" i="26"/>
  <c r="N48" i="26"/>
  <c r="M48" i="26"/>
  <c r="K48" i="26"/>
  <c r="J48" i="26"/>
  <c r="T47" i="26"/>
  <c r="S47" i="26"/>
  <c r="Q47" i="26"/>
  <c r="P47" i="26"/>
  <c r="N47" i="26"/>
  <c r="M47" i="26"/>
  <c r="K47" i="26"/>
  <c r="J47" i="26"/>
  <c r="T46" i="26"/>
  <c r="S46" i="26"/>
  <c r="Q46" i="26"/>
  <c r="P46" i="26"/>
  <c r="N46" i="26"/>
  <c r="M46" i="26"/>
  <c r="K46" i="26"/>
  <c r="J46" i="26"/>
  <c r="T45" i="26"/>
  <c r="J19" i="25" s="1"/>
  <c r="S45" i="26"/>
  <c r="J21" i="25" s="1"/>
  <c r="Q45" i="26"/>
  <c r="H19" i="25" s="1"/>
  <c r="P45" i="26"/>
  <c r="I19" i="25" s="1"/>
  <c r="K45" i="26"/>
  <c r="D19" i="25" s="1"/>
  <c r="J45" i="26"/>
  <c r="D21" i="25" s="1"/>
  <c r="T44" i="26"/>
  <c r="K20" i="25" s="1"/>
  <c r="S44" i="26"/>
  <c r="J20" i="25" s="1"/>
  <c r="Q44" i="26"/>
  <c r="I20" i="25" s="1"/>
  <c r="P44" i="26"/>
  <c r="H20" i="25" s="1"/>
  <c r="K44" i="26"/>
  <c r="D18" i="25" s="1"/>
  <c r="J44" i="26"/>
  <c r="D20" i="25" s="1"/>
  <c r="T43" i="26"/>
  <c r="S43" i="26"/>
  <c r="Q43" i="26"/>
  <c r="P43" i="26"/>
  <c r="N43" i="26"/>
  <c r="M43" i="26"/>
  <c r="K43" i="26"/>
  <c r="J43" i="26"/>
  <c r="T42" i="26"/>
  <c r="S42" i="26"/>
  <c r="Q42" i="26"/>
  <c r="P42" i="26"/>
  <c r="N42" i="26"/>
  <c r="M42" i="26"/>
  <c r="K42" i="26"/>
  <c r="J42" i="26"/>
  <c r="T41" i="26"/>
  <c r="S41" i="26"/>
  <c r="Q41" i="26"/>
  <c r="P41" i="26"/>
  <c r="N41" i="26"/>
  <c r="M41" i="26"/>
  <c r="K41" i="26"/>
  <c r="J41" i="26"/>
  <c r="T40" i="26"/>
  <c r="S40" i="26"/>
  <c r="Q40" i="26"/>
  <c r="P40" i="26"/>
  <c r="N40" i="26"/>
  <c r="M40" i="26"/>
  <c r="K40" i="26"/>
  <c r="J40" i="26"/>
  <c r="T39" i="26"/>
  <c r="S39" i="26"/>
  <c r="Q39" i="26"/>
  <c r="P39" i="26"/>
  <c r="N39" i="26"/>
  <c r="M39" i="26"/>
  <c r="K39" i="26"/>
  <c r="J39" i="26"/>
  <c r="T38" i="26"/>
  <c r="S38" i="26"/>
  <c r="Q38" i="26"/>
  <c r="P38" i="26"/>
  <c r="N38" i="26"/>
  <c r="M38" i="26"/>
  <c r="K38" i="26"/>
  <c r="J38" i="26"/>
  <c r="T37" i="26"/>
  <c r="S37" i="26"/>
  <c r="Q37" i="26"/>
  <c r="P37" i="26"/>
  <c r="N37" i="26"/>
  <c r="M37" i="26"/>
  <c r="K37" i="26"/>
  <c r="J37" i="26"/>
  <c r="T36" i="26"/>
  <c r="S36" i="26"/>
  <c r="Q36" i="26"/>
  <c r="P36" i="26"/>
  <c r="N36" i="26"/>
  <c r="M36" i="26"/>
  <c r="K36" i="26"/>
  <c r="J36" i="26"/>
  <c r="T35" i="26"/>
  <c r="S35" i="26"/>
  <c r="Q35" i="26"/>
  <c r="P35" i="26"/>
  <c r="N35" i="26"/>
  <c r="M35" i="26"/>
  <c r="K35" i="26"/>
  <c r="J35" i="26"/>
  <c r="T34" i="26"/>
  <c r="S34" i="26"/>
  <c r="Q34" i="26"/>
  <c r="K34" i="26" s="1"/>
  <c r="P34" i="26"/>
  <c r="J34" i="26"/>
  <c r="T33" i="26"/>
  <c r="S33" i="26"/>
  <c r="Q33" i="26"/>
  <c r="P33" i="26"/>
  <c r="N33" i="26"/>
  <c r="M33" i="26"/>
  <c r="K33" i="26"/>
  <c r="J33" i="26"/>
  <c r="T32" i="26"/>
  <c r="S32" i="26"/>
  <c r="Q32" i="26"/>
  <c r="P32" i="26"/>
  <c r="N32" i="26"/>
  <c r="M32" i="26"/>
  <c r="K32" i="26"/>
  <c r="J32" i="26"/>
  <c r="T31" i="26"/>
  <c r="S31" i="26"/>
  <c r="Q31" i="26"/>
  <c r="P31" i="26"/>
  <c r="N31" i="26"/>
  <c r="M31" i="26"/>
  <c r="K31" i="26"/>
  <c r="J31" i="26"/>
  <c r="T30" i="26"/>
  <c r="S30" i="26"/>
  <c r="Q30" i="26"/>
  <c r="P30" i="26"/>
  <c r="N30" i="26"/>
  <c r="M30" i="26"/>
  <c r="K30" i="26"/>
  <c r="J30" i="26"/>
  <c r="T29" i="26"/>
  <c r="S29" i="26"/>
  <c r="Q29" i="26"/>
  <c r="P29" i="26"/>
  <c r="N29" i="26"/>
  <c r="M29" i="26"/>
  <c r="K29" i="26"/>
  <c r="J29" i="26"/>
  <c r="T28" i="26"/>
  <c r="S28" i="26"/>
  <c r="Q28" i="26"/>
  <c r="P28" i="26"/>
  <c r="N28" i="26"/>
  <c r="M28" i="26"/>
  <c r="K28" i="26"/>
  <c r="J28" i="26"/>
  <c r="T27" i="26"/>
  <c r="S27" i="26"/>
  <c r="Q27" i="26"/>
  <c r="P27" i="26"/>
  <c r="N27" i="26"/>
  <c r="M27" i="26"/>
  <c r="K27" i="26"/>
  <c r="J27" i="26"/>
  <c r="T26" i="26"/>
  <c r="S26" i="26"/>
  <c r="Q26" i="26"/>
  <c r="P26" i="26"/>
  <c r="N26" i="26"/>
  <c r="M26" i="26"/>
  <c r="K26" i="26"/>
  <c r="J26" i="26"/>
  <c r="T25" i="26"/>
  <c r="S25" i="26"/>
  <c r="Q25" i="26"/>
  <c r="P25" i="26"/>
  <c r="N25" i="26"/>
  <c r="M25" i="26"/>
  <c r="K25" i="26"/>
  <c r="J25" i="26"/>
  <c r="T24" i="26"/>
  <c r="S24" i="26"/>
  <c r="Q24" i="26"/>
  <c r="P24" i="26"/>
  <c r="N24" i="26"/>
  <c r="M24" i="26"/>
  <c r="K24" i="26"/>
  <c r="J24" i="26"/>
  <c r="T23" i="26"/>
  <c r="S23" i="26"/>
  <c r="Q23" i="26"/>
  <c r="P23" i="26"/>
  <c r="N23" i="26"/>
  <c r="M23" i="26"/>
  <c r="K23" i="26"/>
  <c r="J23" i="26"/>
  <c r="T22" i="26"/>
  <c r="S22" i="26"/>
  <c r="Q22" i="26"/>
  <c r="P22" i="26"/>
  <c r="N22" i="26"/>
  <c r="M22" i="26"/>
  <c r="K22" i="26"/>
  <c r="J22" i="26"/>
  <c r="T21" i="26"/>
  <c r="S21" i="26"/>
  <c r="Q21" i="26"/>
  <c r="P21" i="26"/>
  <c r="N21" i="26"/>
  <c r="M21" i="26"/>
  <c r="K21" i="26"/>
  <c r="J21" i="26"/>
  <c r="T20" i="26"/>
  <c r="S20" i="26"/>
  <c r="Q20" i="26"/>
  <c r="P20" i="26"/>
  <c r="N20" i="26"/>
  <c r="M20" i="26"/>
  <c r="K20" i="26"/>
  <c r="J20" i="26"/>
  <c r="T19" i="26"/>
  <c r="S19" i="26"/>
  <c r="Q19" i="26"/>
  <c r="P19" i="26"/>
  <c r="N19" i="26"/>
  <c r="M19" i="26"/>
  <c r="K19" i="26"/>
  <c r="J19" i="26"/>
  <c r="T18" i="26"/>
  <c r="S18" i="26"/>
  <c r="Q18" i="26"/>
  <c r="P18" i="26"/>
  <c r="N18" i="26"/>
  <c r="M18" i="26"/>
  <c r="K18" i="26"/>
  <c r="J18" i="26"/>
  <c r="T17" i="26"/>
  <c r="S17" i="26"/>
  <c r="Q17" i="26"/>
  <c r="P17" i="26"/>
  <c r="N17" i="26"/>
  <c r="M17" i="26"/>
  <c r="K17" i="26"/>
  <c r="J17" i="26"/>
  <c r="T16" i="26"/>
  <c r="S16" i="26"/>
  <c r="Q16" i="26"/>
  <c r="P16" i="26"/>
  <c r="N16" i="26"/>
  <c r="M16" i="26"/>
  <c r="K16" i="26"/>
  <c r="J16" i="26"/>
  <c r="T15" i="26"/>
  <c r="S15" i="26"/>
  <c r="Q15" i="26"/>
  <c r="P15" i="26"/>
  <c r="N15" i="26"/>
  <c r="M15" i="26"/>
  <c r="K15" i="26"/>
  <c r="J15" i="26"/>
  <c r="T14" i="26"/>
  <c r="S14" i="26"/>
  <c r="Q14" i="26"/>
  <c r="P14" i="26"/>
  <c r="N14" i="26"/>
  <c r="M14" i="26"/>
  <c r="K14" i="26"/>
  <c r="J14" i="26"/>
  <c r="T13" i="26"/>
  <c r="S13" i="26"/>
  <c r="Q13" i="26"/>
  <c r="P13" i="26"/>
  <c r="N13" i="26"/>
  <c r="M13" i="26"/>
  <c r="K13" i="26"/>
  <c r="J13" i="26"/>
  <c r="T12" i="26"/>
  <c r="S12" i="26"/>
  <c r="Q12" i="26"/>
  <c r="P12" i="26"/>
  <c r="N12" i="26"/>
  <c r="M12" i="26"/>
  <c r="K12" i="26"/>
  <c r="J12" i="26"/>
  <c r="T11" i="26"/>
  <c r="S11" i="26"/>
  <c r="Q11" i="26"/>
  <c r="P11" i="26"/>
  <c r="N11" i="26"/>
  <c r="M11" i="26"/>
  <c r="K11" i="26"/>
  <c r="J11" i="26"/>
  <c r="T10" i="26"/>
  <c r="S10" i="26"/>
  <c r="Q10" i="26"/>
  <c r="P10" i="26"/>
  <c r="N10" i="26"/>
  <c r="M10" i="26"/>
  <c r="K10" i="26"/>
  <c r="J10" i="26"/>
  <c r="T9" i="26"/>
  <c r="S9" i="26"/>
  <c r="Q9" i="26"/>
  <c r="P9" i="26"/>
  <c r="N9" i="26"/>
  <c r="M9" i="26"/>
  <c r="K9" i="26"/>
  <c r="J9" i="26"/>
  <c r="T8" i="26"/>
  <c r="S8" i="26"/>
  <c r="Q8" i="26"/>
  <c r="P8" i="26"/>
  <c r="N8" i="26"/>
  <c r="M8" i="26"/>
  <c r="K8" i="26"/>
  <c r="J8" i="26"/>
  <c r="T7" i="26"/>
  <c r="S7" i="26"/>
  <c r="Q7" i="26"/>
  <c r="K7" i="26" s="1"/>
  <c r="P7" i="26"/>
  <c r="J7" i="26" s="1"/>
  <c r="T6" i="26"/>
  <c r="S6" i="26"/>
  <c r="Q6" i="26"/>
  <c r="P6" i="26"/>
  <c r="K6" i="26"/>
  <c r="J6" i="26"/>
  <c r="D59" i="21"/>
  <c r="D58" i="21"/>
  <c r="D57" i="21"/>
  <c r="D56" i="21"/>
  <c r="D55" i="21"/>
  <c r="D70" i="21"/>
  <c r="D69" i="21"/>
  <c r="D68" i="21"/>
  <c r="D67" i="21"/>
  <c r="D66" i="21"/>
  <c r="D65" i="21"/>
  <c r="D64" i="21"/>
  <c r="D63" i="21"/>
  <c r="D62" i="21"/>
  <c r="D61" i="21"/>
  <c r="D60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T6" i="21"/>
  <c r="S6" i="21"/>
  <c r="Q6" i="21"/>
  <c r="P6" i="21"/>
  <c r="N6" i="21"/>
  <c r="M6" i="21"/>
  <c r="K6" i="21"/>
  <c r="J6" i="21"/>
  <c r="D6" i="21"/>
  <c r="T74" i="18"/>
  <c r="S74" i="18"/>
  <c r="Q74" i="18"/>
  <c r="P74" i="18"/>
  <c r="N74" i="18"/>
  <c r="M74" i="18"/>
  <c r="K74" i="18"/>
  <c r="J74" i="18"/>
  <c r="D74" i="18"/>
  <c r="T73" i="18"/>
  <c r="S73" i="18"/>
  <c r="Q73" i="18"/>
  <c r="P73" i="18"/>
  <c r="N73" i="18"/>
  <c r="M73" i="18"/>
  <c r="K73" i="18"/>
  <c r="J73" i="18"/>
  <c r="D73" i="18"/>
  <c r="T72" i="18"/>
  <c r="S72" i="18"/>
  <c r="Q72" i="18"/>
  <c r="P72" i="18"/>
  <c r="H22" i="17" s="1"/>
  <c r="N72" i="18"/>
  <c r="M72" i="18"/>
  <c r="K72" i="18"/>
  <c r="J72" i="18"/>
  <c r="D72" i="18"/>
  <c r="T71" i="18"/>
  <c r="S71" i="18"/>
  <c r="Q71" i="18"/>
  <c r="P71" i="18"/>
  <c r="N71" i="18"/>
  <c r="M71" i="18"/>
  <c r="K71" i="18"/>
  <c r="J71" i="18"/>
  <c r="D71" i="18"/>
  <c r="T70" i="18"/>
  <c r="S70" i="18"/>
  <c r="Q70" i="18"/>
  <c r="P70" i="18"/>
  <c r="N70" i="18"/>
  <c r="M70" i="18"/>
  <c r="K70" i="18"/>
  <c r="J70" i="18"/>
  <c r="E24" i="17" s="1"/>
  <c r="D70" i="18"/>
  <c r="T69" i="18"/>
  <c r="S69" i="18"/>
  <c r="Q69" i="18"/>
  <c r="P69" i="18"/>
  <c r="N69" i="18"/>
  <c r="M69" i="18"/>
  <c r="K69" i="18"/>
  <c r="J69" i="18"/>
  <c r="D69" i="18"/>
  <c r="T68" i="18"/>
  <c r="S68" i="18"/>
  <c r="Q68" i="18"/>
  <c r="P68" i="18"/>
  <c r="N68" i="18"/>
  <c r="M68" i="18"/>
  <c r="K68" i="18"/>
  <c r="J68" i="18"/>
  <c r="D68" i="18"/>
  <c r="T67" i="18"/>
  <c r="S67" i="18"/>
  <c r="Q67" i="18"/>
  <c r="P67" i="18"/>
  <c r="N67" i="18"/>
  <c r="M67" i="18"/>
  <c r="K67" i="18"/>
  <c r="J67" i="18"/>
  <c r="D67" i="18"/>
  <c r="T66" i="18"/>
  <c r="S66" i="18"/>
  <c r="Q66" i="18"/>
  <c r="P66" i="18"/>
  <c r="N66" i="18"/>
  <c r="M66" i="18"/>
  <c r="K66" i="18"/>
  <c r="J66" i="18"/>
  <c r="D66" i="18"/>
  <c r="T65" i="18"/>
  <c r="S65" i="18"/>
  <c r="Q65" i="18"/>
  <c r="P65" i="18"/>
  <c r="N65" i="18"/>
  <c r="M65" i="18"/>
  <c r="F22" i="17" s="1"/>
  <c r="K65" i="18"/>
  <c r="J65" i="18"/>
  <c r="D65" i="18"/>
  <c r="T64" i="18"/>
  <c r="S64" i="18"/>
  <c r="Q64" i="18"/>
  <c r="P64" i="18"/>
  <c r="N64" i="18"/>
  <c r="M64" i="18"/>
  <c r="K64" i="18"/>
  <c r="J64" i="18"/>
  <c r="D64" i="18"/>
  <c r="T63" i="18"/>
  <c r="S63" i="18"/>
  <c r="Q63" i="18"/>
  <c r="P63" i="18"/>
  <c r="N63" i="18"/>
  <c r="M63" i="18"/>
  <c r="K63" i="18"/>
  <c r="J63" i="18"/>
  <c r="D63" i="18"/>
  <c r="T62" i="18"/>
  <c r="S62" i="18"/>
  <c r="Q62" i="18"/>
  <c r="P62" i="18"/>
  <c r="N62" i="18"/>
  <c r="M62" i="18"/>
  <c r="K62" i="18"/>
  <c r="J62" i="18"/>
  <c r="D62" i="18"/>
  <c r="T61" i="18"/>
  <c r="S61" i="18"/>
  <c r="Q61" i="18"/>
  <c r="P61" i="18"/>
  <c r="N61" i="18"/>
  <c r="M61" i="18"/>
  <c r="K61" i="18"/>
  <c r="J61" i="18"/>
  <c r="D61" i="18"/>
  <c r="T60" i="18"/>
  <c r="S60" i="18"/>
  <c r="Q60" i="18"/>
  <c r="P60" i="18"/>
  <c r="N60" i="18"/>
  <c r="M60" i="18"/>
  <c r="K60" i="18"/>
  <c r="J60" i="18"/>
  <c r="D60" i="18"/>
  <c r="T59" i="18"/>
  <c r="S59" i="18"/>
  <c r="Q59" i="18"/>
  <c r="P59" i="18"/>
  <c r="N59" i="18"/>
  <c r="M59" i="18"/>
  <c r="K59" i="18"/>
  <c r="J59" i="18"/>
  <c r="D59" i="18"/>
  <c r="T58" i="18"/>
  <c r="S58" i="18"/>
  <c r="Q58" i="18"/>
  <c r="P58" i="18"/>
  <c r="N58" i="18"/>
  <c r="M58" i="18"/>
  <c r="K58" i="18"/>
  <c r="J58" i="18"/>
  <c r="D58" i="18"/>
  <c r="T57" i="18"/>
  <c r="S57" i="18"/>
  <c r="Q57" i="18"/>
  <c r="P57" i="18"/>
  <c r="N57" i="18"/>
  <c r="M57" i="18"/>
  <c r="K57" i="18"/>
  <c r="J57" i="18"/>
  <c r="D57" i="18"/>
  <c r="T56" i="18"/>
  <c r="S56" i="18"/>
  <c r="Q56" i="18"/>
  <c r="P56" i="18"/>
  <c r="N56" i="18"/>
  <c r="M56" i="18"/>
  <c r="K56" i="18"/>
  <c r="J56" i="18"/>
  <c r="D56" i="18"/>
  <c r="T55" i="18"/>
  <c r="S55" i="18"/>
  <c r="Q55" i="18"/>
  <c r="P55" i="18"/>
  <c r="N55" i="18"/>
  <c r="M55" i="18"/>
  <c r="K55" i="18"/>
  <c r="J55" i="18"/>
  <c r="D55" i="18"/>
  <c r="T54" i="18"/>
  <c r="S54" i="18"/>
  <c r="Q54" i="18"/>
  <c r="P54" i="18"/>
  <c r="N54" i="18"/>
  <c r="M54" i="18"/>
  <c r="K54" i="18"/>
  <c r="J54" i="18"/>
  <c r="D54" i="18"/>
  <c r="T53" i="18"/>
  <c r="S53" i="18"/>
  <c r="Q53" i="18"/>
  <c r="P53" i="18"/>
  <c r="N53" i="18"/>
  <c r="M53" i="18"/>
  <c r="K53" i="18"/>
  <c r="J53" i="18"/>
  <c r="D53" i="18"/>
  <c r="T52" i="18"/>
  <c r="S52" i="18"/>
  <c r="Q52" i="18"/>
  <c r="P52" i="18"/>
  <c r="N52" i="18"/>
  <c r="M52" i="18"/>
  <c r="K52" i="18"/>
  <c r="J52" i="18"/>
  <c r="D52" i="18"/>
  <c r="T51" i="18"/>
  <c r="S51" i="18"/>
  <c r="Q51" i="18"/>
  <c r="P51" i="18"/>
  <c r="N51" i="18"/>
  <c r="M51" i="18"/>
  <c r="K51" i="18"/>
  <c r="J51" i="18"/>
  <c r="D51" i="18"/>
  <c r="T50" i="18"/>
  <c r="S50" i="18"/>
  <c r="Q50" i="18"/>
  <c r="P50" i="18"/>
  <c r="N50" i="18"/>
  <c r="M50" i="18"/>
  <c r="K50" i="18"/>
  <c r="J50" i="18"/>
  <c r="D50" i="18"/>
  <c r="T49" i="18"/>
  <c r="S49" i="18"/>
  <c r="Q49" i="18"/>
  <c r="P49" i="18"/>
  <c r="N49" i="18"/>
  <c r="M49" i="18"/>
  <c r="K49" i="18"/>
  <c r="J49" i="18"/>
  <c r="D49" i="18"/>
  <c r="T48" i="18"/>
  <c r="S48" i="18"/>
  <c r="Q48" i="18"/>
  <c r="P48" i="18"/>
  <c r="N48" i="18"/>
  <c r="M48" i="18"/>
  <c r="K48" i="18"/>
  <c r="J48" i="18"/>
  <c r="D48" i="18"/>
  <c r="T47" i="18"/>
  <c r="S47" i="18"/>
  <c r="Q47" i="18"/>
  <c r="P47" i="18"/>
  <c r="N47" i="18"/>
  <c r="M47" i="18"/>
  <c r="K47" i="18"/>
  <c r="J47" i="18"/>
  <c r="D47" i="18"/>
  <c r="T46" i="18"/>
  <c r="S46" i="18"/>
  <c r="J18" i="17" s="1"/>
  <c r="Q46" i="18"/>
  <c r="I18" i="17" s="1"/>
  <c r="P46" i="18"/>
  <c r="H18" i="17" s="1"/>
  <c r="N46" i="18"/>
  <c r="M46" i="18"/>
  <c r="K46" i="18"/>
  <c r="J46" i="18"/>
  <c r="D46" i="18"/>
  <c r="T45" i="18"/>
  <c r="S45" i="18"/>
  <c r="Q45" i="18"/>
  <c r="P45" i="18"/>
  <c r="N45" i="18"/>
  <c r="M45" i="18"/>
  <c r="K45" i="18"/>
  <c r="J45" i="18"/>
  <c r="D45" i="18"/>
  <c r="T44" i="18"/>
  <c r="S44" i="18"/>
  <c r="Q44" i="18"/>
  <c r="P44" i="18"/>
  <c r="N44" i="18"/>
  <c r="M44" i="18"/>
  <c r="K44" i="18"/>
  <c r="J44" i="18"/>
  <c r="D44" i="18"/>
  <c r="T43" i="18"/>
  <c r="S43" i="18"/>
  <c r="Q43" i="18"/>
  <c r="P43" i="18"/>
  <c r="N43" i="18"/>
  <c r="M43" i="18"/>
  <c r="K43" i="18"/>
  <c r="J43" i="18"/>
  <c r="D43" i="18"/>
  <c r="T42" i="18"/>
  <c r="S42" i="18"/>
  <c r="Q42" i="18"/>
  <c r="P42" i="18"/>
  <c r="N42" i="18"/>
  <c r="M42" i="18"/>
  <c r="K42" i="18"/>
  <c r="J42" i="18"/>
  <c r="D42" i="18"/>
  <c r="T41" i="18"/>
  <c r="K25" i="17" s="1"/>
  <c r="S41" i="18"/>
  <c r="J25" i="17" s="1"/>
  <c r="Q41" i="18"/>
  <c r="P41" i="18"/>
  <c r="N41" i="18"/>
  <c r="M41" i="18"/>
  <c r="K41" i="18"/>
  <c r="J41" i="18"/>
  <c r="D41" i="18"/>
  <c r="T40" i="18"/>
  <c r="S40" i="18"/>
  <c r="Q40" i="18"/>
  <c r="P40" i="18"/>
  <c r="N40" i="18"/>
  <c r="M40" i="18"/>
  <c r="K40" i="18"/>
  <c r="J40" i="18"/>
  <c r="D40" i="18"/>
  <c r="T39" i="18"/>
  <c r="S39" i="18"/>
  <c r="Q39" i="18"/>
  <c r="P39" i="18"/>
  <c r="N39" i="18"/>
  <c r="M39" i="18"/>
  <c r="K39" i="18"/>
  <c r="J39" i="18"/>
  <c r="D39" i="18"/>
  <c r="T38" i="18"/>
  <c r="S38" i="18"/>
  <c r="Q38" i="18"/>
  <c r="P38" i="18"/>
  <c r="N38" i="18"/>
  <c r="M38" i="18"/>
  <c r="K38" i="18"/>
  <c r="J38" i="18"/>
  <c r="D38" i="18"/>
  <c r="T37" i="18"/>
  <c r="S37" i="18"/>
  <c r="Q37" i="18"/>
  <c r="P37" i="18"/>
  <c r="N37" i="18"/>
  <c r="M37" i="18"/>
  <c r="K37" i="18"/>
  <c r="J37" i="18"/>
  <c r="D37" i="18"/>
  <c r="T36" i="18"/>
  <c r="S36" i="18"/>
  <c r="Q36" i="18"/>
  <c r="P36" i="18"/>
  <c r="N36" i="18"/>
  <c r="M36" i="18"/>
  <c r="K36" i="18"/>
  <c r="J36" i="18"/>
  <c r="D36" i="18"/>
  <c r="T35" i="18"/>
  <c r="S35" i="18"/>
  <c r="Q35" i="18"/>
  <c r="P35" i="18"/>
  <c r="N35" i="18"/>
  <c r="M35" i="18"/>
  <c r="K35" i="18"/>
  <c r="J35" i="18"/>
  <c r="D35" i="18"/>
  <c r="T34" i="18"/>
  <c r="K24" i="17" s="1"/>
  <c r="S34" i="18"/>
  <c r="J24" i="17" s="1"/>
  <c r="Q34" i="18"/>
  <c r="I24" i="17" s="1"/>
  <c r="P34" i="18"/>
  <c r="N34" i="18"/>
  <c r="M34" i="18"/>
  <c r="K34" i="18"/>
  <c r="J34" i="18"/>
  <c r="D34" i="18"/>
  <c r="T33" i="18"/>
  <c r="S33" i="18"/>
  <c r="Q33" i="18"/>
  <c r="P33" i="18"/>
  <c r="N33" i="18"/>
  <c r="M33" i="18"/>
  <c r="K33" i="18"/>
  <c r="J33" i="18"/>
  <c r="D33" i="18"/>
  <c r="T32" i="18"/>
  <c r="S32" i="18"/>
  <c r="Q32" i="18"/>
  <c r="P32" i="18"/>
  <c r="N32" i="18"/>
  <c r="M32" i="18"/>
  <c r="K32" i="18"/>
  <c r="J32" i="18"/>
  <c r="D32" i="18"/>
  <c r="T31" i="18"/>
  <c r="J23" i="17" s="1"/>
  <c r="S31" i="18"/>
  <c r="Q31" i="18"/>
  <c r="P31" i="18"/>
  <c r="N31" i="18"/>
  <c r="M31" i="18"/>
  <c r="K31" i="18"/>
  <c r="J31" i="18"/>
  <c r="D31" i="18"/>
  <c r="T30" i="18"/>
  <c r="S30" i="18"/>
  <c r="Q30" i="18"/>
  <c r="P30" i="18"/>
  <c r="N30" i="18"/>
  <c r="M30" i="18"/>
  <c r="K30" i="18"/>
  <c r="J30" i="18"/>
  <c r="D30" i="18"/>
  <c r="T29" i="18"/>
  <c r="S29" i="18"/>
  <c r="Q29" i="18"/>
  <c r="P29" i="18"/>
  <c r="N29" i="18"/>
  <c r="M29" i="18"/>
  <c r="K29" i="18"/>
  <c r="J29" i="18"/>
  <c r="D29" i="18"/>
  <c r="T28" i="18"/>
  <c r="S28" i="18"/>
  <c r="Q28" i="18"/>
  <c r="P28" i="18"/>
  <c r="N28" i="18"/>
  <c r="M28" i="18"/>
  <c r="K28" i="18"/>
  <c r="J28" i="18"/>
  <c r="D28" i="18"/>
  <c r="T27" i="18"/>
  <c r="S27" i="18"/>
  <c r="Q27" i="18"/>
  <c r="P27" i="18"/>
  <c r="N27" i="18"/>
  <c r="M27" i="18"/>
  <c r="K27" i="18"/>
  <c r="J27" i="18"/>
  <c r="D27" i="18"/>
  <c r="T26" i="18"/>
  <c r="S26" i="18"/>
  <c r="Q26" i="18"/>
  <c r="P26" i="18"/>
  <c r="N26" i="18"/>
  <c r="M26" i="18"/>
  <c r="K26" i="18"/>
  <c r="J26" i="18"/>
  <c r="E25" i="17" s="1"/>
  <c r="D26" i="18"/>
  <c r="T25" i="18"/>
  <c r="S25" i="18"/>
  <c r="Q25" i="18"/>
  <c r="P25" i="18"/>
  <c r="N25" i="18"/>
  <c r="M25" i="18"/>
  <c r="K25" i="18"/>
  <c r="J25" i="18"/>
  <c r="D24" i="17" s="1"/>
  <c r="D25" i="18"/>
  <c r="T24" i="18"/>
  <c r="S24" i="18"/>
  <c r="K23" i="17" s="1"/>
  <c r="Q24" i="18"/>
  <c r="P24" i="18"/>
  <c r="N24" i="18"/>
  <c r="M24" i="18"/>
  <c r="K24" i="18"/>
  <c r="J24" i="18"/>
  <c r="D24" i="18"/>
  <c r="T23" i="18"/>
  <c r="K22" i="17" s="1"/>
  <c r="S23" i="18"/>
  <c r="J22" i="17" s="1"/>
  <c r="L22" i="17" s="1"/>
  <c r="Q23" i="18"/>
  <c r="I22" i="17" s="1"/>
  <c r="P23" i="18"/>
  <c r="N23" i="18"/>
  <c r="M23" i="18"/>
  <c r="K23" i="18"/>
  <c r="J23" i="18"/>
  <c r="D22" i="17" s="1"/>
  <c r="D23" i="18"/>
  <c r="T22" i="18"/>
  <c r="S22" i="18"/>
  <c r="Q22" i="18"/>
  <c r="P22" i="18"/>
  <c r="N22" i="18"/>
  <c r="M22" i="18"/>
  <c r="K22" i="18"/>
  <c r="J22" i="18"/>
  <c r="D22" i="18"/>
  <c r="T21" i="18"/>
  <c r="S21" i="18"/>
  <c r="Q21" i="18"/>
  <c r="P21" i="18"/>
  <c r="N21" i="18"/>
  <c r="M21" i="18"/>
  <c r="K21" i="18"/>
  <c r="J21" i="18"/>
  <c r="D21" i="18"/>
  <c r="T20" i="18"/>
  <c r="S20" i="18"/>
  <c r="Q20" i="18"/>
  <c r="P20" i="18"/>
  <c r="N20" i="18"/>
  <c r="M20" i="18"/>
  <c r="K20" i="18"/>
  <c r="J20" i="18"/>
  <c r="D20" i="18"/>
  <c r="T19" i="18"/>
  <c r="S19" i="18"/>
  <c r="Q19" i="18"/>
  <c r="P19" i="18"/>
  <c r="N19" i="18"/>
  <c r="M19" i="18"/>
  <c r="K19" i="18"/>
  <c r="J19" i="18"/>
  <c r="D19" i="18"/>
  <c r="T18" i="18"/>
  <c r="K21" i="17" s="1"/>
  <c r="S18" i="18"/>
  <c r="J21" i="17" s="1"/>
  <c r="L21" i="17" s="1"/>
  <c r="Q18" i="18"/>
  <c r="P18" i="18"/>
  <c r="N18" i="18"/>
  <c r="M18" i="18"/>
  <c r="K18" i="18"/>
  <c r="J18" i="18"/>
  <c r="D18" i="18"/>
  <c r="T17" i="18"/>
  <c r="S17" i="18"/>
  <c r="Q17" i="18"/>
  <c r="P17" i="18"/>
  <c r="N17" i="18"/>
  <c r="M17" i="18"/>
  <c r="F25" i="17" s="1"/>
  <c r="K17" i="18"/>
  <c r="J17" i="18"/>
  <c r="D17" i="18"/>
  <c r="T16" i="18"/>
  <c r="S16" i="18"/>
  <c r="Q16" i="18"/>
  <c r="P16" i="18"/>
  <c r="H24" i="17" s="1"/>
  <c r="N16" i="18"/>
  <c r="M16" i="18"/>
  <c r="F24" i="17" s="1"/>
  <c r="K16" i="18"/>
  <c r="J16" i="18"/>
  <c r="D16" i="18"/>
  <c r="T15" i="18"/>
  <c r="S15" i="18"/>
  <c r="Q15" i="18"/>
  <c r="P15" i="18"/>
  <c r="N15" i="18"/>
  <c r="M15" i="18"/>
  <c r="K15" i="18"/>
  <c r="J15" i="18"/>
  <c r="D15" i="18"/>
  <c r="T14" i="18"/>
  <c r="S14" i="18"/>
  <c r="J19" i="17" s="1"/>
  <c r="Q14" i="18"/>
  <c r="P14" i="18"/>
  <c r="K14" i="18"/>
  <c r="J14" i="18"/>
  <c r="N14" i="18" s="1"/>
  <c r="D14" i="18"/>
  <c r="T13" i="18"/>
  <c r="S13" i="18"/>
  <c r="Q13" i="18"/>
  <c r="P13" i="18"/>
  <c r="N13" i="18"/>
  <c r="M13" i="18"/>
  <c r="K13" i="18"/>
  <c r="J13" i="18"/>
  <c r="D13" i="18"/>
  <c r="T12" i="18"/>
  <c r="S12" i="18"/>
  <c r="Q12" i="18"/>
  <c r="P12" i="18"/>
  <c r="N12" i="18"/>
  <c r="M12" i="18"/>
  <c r="K12" i="18"/>
  <c r="J12" i="18"/>
  <c r="D12" i="18"/>
  <c r="T11" i="18"/>
  <c r="S11" i="18"/>
  <c r="Q11" i="18"/>
  <c r="P11" i="18"/>
  <c r="N11" i="18"/>
  <c r="M11" i="18"/>
  <c r="K11" i="18"/>
  <c r="J11" i="18"/>
  <c r="D11" i="18"/>
  <c r="T10" i="18"/>
  <c r="K18" i="17" s="1"/>
  <c r="S10" i="18"/>
  <c r="Q10" i="18"/>
  <c r="P10" i="18"/>
  <c r="K10" i="18"/>
  <c r="J10" i="18"/>
  <c r="M10" i="18" s="1"/>
  <c r="F18" i="17" s="1"/>
  <c r="D10" i="18"/>
  <c r="T9" i="18"/>
  <c r="S9" i="18"/>
  <c r="Q9" i="18"/>
  <c r="P9" i="18"/>
  <c r="N9" i="18"/>
  <c r="M9" i="18"/>
  <c r="K9" i="18"/>
  <c r="J9" i="18"/>
  <c r="D9" i="18"/>
  <c r="T8" i="18"/>
  <c r="S8" i="18"/>
  <c r="Q8" i="18"/>
  <c r="P8" i="18"/>
  <c r="N8" i="18"/>
  <c r="M8" i="18"/>
  <c r="K8" i="18"/>
  <c r="J8" i="18"/>
  <c r="D8" i="18"/>
  <c r="T7" i="18"/>
  <c r="S7" i="18"/>
  <c r="Q7" i="18"/>
  <c r="H23" i="17" s="1"/>
  <c r="P7" i="18"/>
  <c r="H19" i="17" s="1"/>
  <c r="D7" i="18"/>
  <c r="T6" i="18"/>
  <c r="J20" i="17" s="1"/>
  <c r="S6" i="18"/>
  <c r="K20" i="17" s="1"/>
  <c r="Q6" i="18"/>
  <c r="K6" i="18" s="1"/>
  <c r="P6" i="18"/>
  <c r="J6" i="18" s="1"/>
  <c r="D6" i="18"/>
  <c r="I25" i="17"/>
  <c r="H25" i="17"/>
  <c r="I23" i="17"/>
  <c r="E22" i="17"/>
  <c r="H21" i="17"/>
  <c r="E18" i="17"/>
  <c r="I23" i="2"/>
  <c r="H23" i="2"/>
  <c r="E23" i="2"/>
  <c r="D23" i="2"/>
  <c r="K21" i="2"/>
  <c r="J21" i="2"/>
  <c r="I21" i="2"/>
  <c r="H21" i="2"/>
  <c r="F21" i="2"/>
  <c r="E21" i="2"/>
  <c r="G21" i="2" s="1"/>
  <c r="D21" i="2"/>
  <c r="I19" i="2"/>
  <c r="H19" i="2"/>
  <c r="E19" i="2"/>
  <c r="D19" i="2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F19" i="2" s="1"/>
  <c r="M38" i="6"/>
  <c r="F23" i="2" s="1"/>
  <c r="N37" i="6"/>
  <c r="M37" i="6"/>
  <c r="N36" i="6"/>
  <c r="M36" i="6"/>
  <c r="N35" i="6"/>
  <c r="M35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4" i="6"/>
  <c r="M24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3" i="6"/>
  <c r="M13" i="6"/>
  <c r="N12" i="6"/>
  <c r="M12" i="6"/>
  <c r="N11" i="6"/>
  <c r="M11" i="6"/>
  <c r="N9" i="6"/>
  <c r="M9" i="6"/>
  <c r="N8" i="6"/>
  <c r="M8" i="6"/>
  <c r="S7" i="6"/>
  <c r="T7" i="6"/>
  <c r="K26" i="2" s="1"/>
  <c r="P7" i="6"/>
  <c r="J7" i="6" s="1"/>
  <c r="Q7" i="6"/>
  <c r="K7" i="6" s="1"/>
  <c r="S8" i="6"/>
  <c r="T8" i="6"/>
  <c r="P8" i="6"/>
  <c r="Q8" i="6"/>
  <c r="J8" i="6"/>
  <c r="K8" i="6"/>
  <c r="S9" i="6"/>
  <c r="T9" i="6"/>
  <c r="P9" i="6"/>
  <c r="Q9" i="6"/>
  <c r="J9" i="6"/>
  <c r="K9" i="6"/>
  <c r="S10" i="6"/>
  <c r="T10" i="6"/>
  <c r="P10" i="6"/>
  <c r="J10" i="6" s="1"/>
  <c r="Q10" i="6"/>
  <c r="K10" i="6" s="1"/>
  <c r="S11" i="6"/>
  <c r="T11" i="6"/>
  <c r="P11" i="6"/>
  <c r="Q11" i="6"/>
  <c r="J11" i="6"/>
  <c r="K11" i="6"/>
  <c r="S12" i="6"/>
  <c r="T12" i="6"/>
  <c r="P12" i="6"/>
  <c r="Q12" i="6"/>
  <c r="J12" i="6"/>
  <c r="K12" i="6"/>
  <c r="S13" i="6"/>
  <c r="T13" i="6"/>
  <c r="P13" i="6"/>
  <c r="Q13" i="6"/>
  <c r="J13" i="6"/>
  <c r="K13" i="6"/>
  <c r="S14" i="6"/>
  <c r="T14" i="6"/>
  <c r="P14" i="6"/>
  <c r="J14" i="6" s="1"/>
  <c r="Q14" i="6"/>
  <c r="K14" i="6" s="1"/>
  <c r="S15" i="6"/>
  <c r="T15" i="6"/>
  <c r="P15" i="6"/>
  <c r="Q15" i="6"/>
  <c r="J15" i="6"/>
  <c r="N15" i="6" s="1"/>
  <c r="K15" i="6"/>
  <c r="S16" i="6"/>
  <c r="T16" i="6"/>
  <c r="P16" i="6"/>
  <c r="Q16" i="6"/>
  <c r="J16" i="6"/>
  <c r="K16" i="6"/>
  <c r="S17" i="6"/>
  <c r="T17" i="6"/>
  <c r="P17" i="6"/>
  <c r="Q17" i="6"/>
  <c r="J17" i="6"/>
  <c r="K17" i="6"/>
  <c r="S18" i="6"/>
  <c r="T18" i="6"/>
  <c r="P18" i="6"/>
  <c r="Q18" i="6"/>
  <c r="K18" i="6" s="1"/>
  <c r="J18" i="6"/>
  <c r="S19" i="6"/>
  <c r="T19" i="6"/>
  <c r="P19" i="6"/>
  <c r="Q19" i="6"/>
  <c r="J19" i="6"/>
  <c r="K19" i="6"/>
  <c r="S20" i="6"/>
  <c r="T20" i="6"/>
  <c r="P20" i="6"/>
  <c r="Q20" i="6"/>
  <c r="J20" i="6"/>
  <c r="K20" i="6"/>
  <c r="S21" i="6"/>
  <c r="T21" i="6"/>
  <c r="P21" i="6"/>
  <c r="Q21" i="6"/>
  <c r="J21" i="6"/>
  <c r="K21" i="6"/>
  <c r="S22" i="6"/>
  <c r="T22" i="6"/>
  <c r="P22" i="6"/>
  <c r="Q22" i="6"/>
  <c r="J22" i="6"/>
  <c r="K22" i="6"/>
  <c r="S23" i="6"/>
  <c r="J22" i="2" s="1"/>
  <c r="T23" i="6"/>
  <c r="K22" i="2" s="1"/>
  <c r="P23" i="6"/>
  <c r="H22" i="2" s="1"/>
  <c r="Q23" i="6"/>
  <c r="I22" i="2" s="1"/>
  <c r="S24" i="6"/>
  <c r="T24" i="6"/>
  <c r="P24" i="6"/>
  <c r="Q24" i="6"/>
  <c r="J24" i="6"/>
  <c r="K24" i="6"/>
  <c r="S25" i="6"/>
  <c r="K18" i="2" s="1"/>
  <c r="T25" i="6"/>
  <c r="J18" i="2" s="1"/>
  <c r="P25" i="6"/>
  <c r="I18" i="2" s="1"/>
  <c r="Q25" i="6"/>
  <c r="K25" i="6" s="1"/>
  <c r="S26" i="6"/>
  <c r="T26" i="6"/>
  <c r="P26" i="6"/>
  <c r="Q26" i="6"/>
  <c r="J26" i="6"/>
  <c r="K26" i="6"/>
  <c r="S27" i="6"/>
  <c r="T27" i="6"/>
  <c r="P27" i="6"/>
  <c r="Q27" i="6"/>
  <c r="J27" i="6"/>
  <c r="K27" i="6"/>
  <c r="S28" i="6"/>
  <c r="T28" i="6"/>
  <c r="P28" i="6"/>
  <c r="Q28" i="6"/>
  <c r="J28" i="6"/>
  <c r="K28" i="6"/>
  <c r="S29" i="6"/>
  <c r="T29" i="6"/>
  <c r="P29" i="6"/>
  <c r="Q29" i="6"/>
  <c r="J29" i="6"/>
  <c r="K29" i="6"/>
  <c r="S30" i="6"/>
  <c r="T30" i="6"/>
  <c r="P30" i="6"/>
  <c r="Q30" i="6"/>
  <c r="J30" i="6"/>
  <c r="K30" i="6"/>
  <c r="S31" i="6"/>
  <c r="T31" i="6"/>
  <c r="P31" i="6"/>
  <c r="Q31" i="6"/>
  <c r="J31" i="6"/>
  <c r="K31" i="6"/>
  <c r="S32" i="6"/>
  <c r="T32" i="6"/>
  <c r="P32" i="6"/>
  <c r="Q32" i="6"/>
  <c r="J32" i="6"/>
  <c r="K32" i="6"/>
  <c r="S33" i="6"/>
  <c r="T33" i="6"/>
  <c r="P33" i="6"/>
  <c r="Q33" i="6"/>
  <c r="J33" i="6"/>
  <c r="K33" i="6"/>
  <c r="S34" i="6"/>
  <c r="T34" i="6"/>
  <c r="P34" i="6"/>
  <c r="J34" i="6" s="1"/>
  <c r="Q34" i="6"/>
  <c r="K34" i="6" s="1"/>
  <c r="E25" i="2" s="1"/>
  <c r="S35" i="6"/>
  <c r="T35" i="6"/>
  <c r="P35" i="6"/>
  <c r="Q35" i="6"/>
  <c r="J35" i="6"/>
  <c r="K35" i="6"/>
  <c r="S36" i="6"/>
  <c r="T36" i="6"/>
  <c r="P36" i="6"/>
  <c r="Q36" i="6"/>
  <c r="J36" i="6"/>
  <c r="K36" i="6"/>
  <c r="S37" i="6"/>
  <c r="T37" i="6"/>
  <c r="P37" i="6"/>
  <c r="Q37" i="6"/>
  <c r="J37" i="6"/>
  <c r="K37" i="6"/>
  <c r="S38" i="6"/>
  <c r="J23" i="2" s="1"/>
  <c r="T38" i="6"/>
  <c r="K23" i="2" s="1"/>
  <c r="P38" i="6"/>
  <c r="Q38" i="6"/>
  <c r="J38" i="6"/>
  <c r="K38" i="6"/>
  <c r="S39" i="6"/>
  <c r="T39" i="6"/>
  <c r="P39" i="6"/>
  <c r="Q39" i="6"/>
  <c r="J39" i="6"/>
  <c r="K39" i="6"/>
  <c r="S40" i="6"/>
  <c r="T40" i="6"/>
  <c r="P40" i="6"/>
  <c r="Q40" i="6"/>
  <c r="J40" i="6"/>
  <c r="K40" i="6"/>
  <c r="S41" i="6"/>
  <c r="T41" i="6"/>
  <c r="P41" i="6"/>
  <c r="Q41" i="6"/>
  <c r="J41" i="6"/>
  <c r="K41" i="6"/>
  <c r="S42" i="6"/>
  <c r="T42" i="6"/>
  <c r="P42" i="6"/>
  <c r="Q42" i="6"/>
  <c r="J42" i="6"/>
  <c r="K42" i="6"/>
  <c r="S43" i="6"/>
  <c r="T43" i="6"/>
  <c r="P43" i="6"/>
  <c r="Q43" i="6"/>
  <c r="J43" i="6"/>
  <c r="K43" i="6"/>
  <c r="S44" i="6"/>
  <c r="T44" i="6"/>
  <c r="P44" i="6"/>
  <c r="Q44" i="6"/>
  <c r="J44" i="6"/>
  <c r="K44" i="6"/>
  <c r="S45" i="6"/>
  <c r="T45" i="6"/>
  <c r="P45" i="6"/>
  <c r="Q45" i="6"/>
  <c r="J45" i="6"/>
  <c r="K45" i="6"/>
  <c r="S46" i="6"/>
  <c r="T46" i="6"/>
  <c r="P46" i="6"/>
  <c r="Q46" i="6"/>
  <c r="J46" i="6"/>
  <c r="K46" i="6"/>
  <c r="S47" i="6"/>
  <c r="T47" i="6"/>
  <c r="P47" i="6"/>
  <c r="Q47" i="6"/>
  <c r="J47" i="6"/>
  <c r="K47" i="6"/>
  <c r="S48" i="6"/>
  <c r="T48" i="6"/>
  <c r="P48" i="6"/>
  <c r="Q48" i="6"/>
  <c r="J48" i="6"/>
  <c r="K48" i="6"/>
  <c r="S49" i="6"/>
  <c r="T49" i="6"/>
  <c r="P49" i="6"/>
  <c r="Q49" i="6"/>
  <c r="J49" i="6"/>
  <c r="K49" i="6"/>
  <c r="S50" i="6"/>
  <c r="T50" i="6"/>
  <c r="P50" i="6"/>
  <c r="Q50" i="6"/>
  <c r="J50" i="6"/>
  <c r="K50" i="6"/>
  <c r="S51" i="6"/>
  <c r="T51" i="6"/>
  <c r="P51" i="6"/>
  <c r="Q51" i="6"/>
  <c r="J51" i="6"/>
  <c r="K51" i="6"/>
  <c r="S52" i="6"/>
  <c r="T52" i="6"/>
  <c r="P52" i="6"/>
  <c r="Q52" i="6"/>
  <c r="J52" i="6"/>
  <c r="K52" i="6"/>
  <c r="S53" i="6"/>
  <c r="T53" i="6"/>
  <c r="P53" i="6"/>
  <c r="Q53" i="6"/>
  <c r="J53" i="6"/>
  <c r="K53" i="6"/>
  <c r="S54" i="6"/>
  <c r="T54" i="6"/>
  <c r="P54" i="6"/>
  <c r="Q54" i="6"/>
  <c r="J54" i="6"/>
  <c r="K54" i="6"/>
  <c r="S55" i="6"/>
  <c r="T55" i="6"/>
  <c r="P55" i="6"/>
  <c r="Q55" i="6"/>
  <c r="J55" i="6"/>
  <c r="K55" i="6"/>
  <c r="S56" i="6"/>
  <c r="T56" i="6"/>
  <c r="P56" i="6"/>
  <c r="Q56" i="6"/>
  <c r="J56" i="6"/>
  <c r="K56" i="6"/>
  <c r="S57" i="6"/>
  <c r="T57" i="6"/>
  <c r="P57" i="6"/>
  <c r="Q57" i="6"/>
  <c r="J57" i="6"/>
  <c r="K57" i="6"/>
  <c r="S58" i="6"/>
  <c r="T58" i="6"/>
  <c r="P58" i="6"/>
  <c r="Q58" i="6"/>
  <c r="J58" i="6"/>
  <c r="K58" i="6"/>
  <c r="S59" i="6"/>
  <c r="T59" i="6"/>
  <c r="P59" i="6"/>
  <c r="Q59" i="6"/>
  <c r="J59" i="6"/>
  <c r="K59" i="6"/>
  <c r="S60" i="6"/>
  <c r="T60" i="6"/>
  <c r="P60" i="6"/>
  <c r="Q60" i="6"/>
  <c r="J60" i="6"/>
  <c r="K60" i="6"/>
  <c r="S61" i="6"/>
  <c r="T61" i="6"/>
  <c r="P61" i="6"/>
  <c r="Q61" i="6"/>
  <c r="J61" i="6"/>
  <c r="K61" i="6"/>
  <c r="S62" i="6"/>
  <c r="T62" i="6"/>
  <c r="P62" i="6"/>
  <c r="Q62" i="6"/>
  <c r="J62" i="6"/>
  <c r="K62" i="6"/>
  <c r="S63" i="6"/>
  <c r="T63" i="6"/>
  <c r="P63" i="6"/>
  <c r="Q63" i="6"/>
  <c r="J63" i="6"/>
  <c r="K63" i="6"/>
  <c r="S64" i="6"/>
  <c r="T64" i="6"/>
  <c r="P64" i="6"/>
  <c r="Q64" i="6"/>
  <c r="J64" i="6"/>
  <c r="K64" i="6"/>
  <c r="S65" i="6"/>
  <c r="T65" i="6"/>
  <c r="P65" i="6"/>
  <c r="Q65" i="6"/>
  <c r="J65" i="6"/>
  <c r="K65" i="6"/>
  <c r="S66" i="6"/>
  <c r="T66" i="6"/>
  <c r="P66" i="6"/>
  <c r="Q66" i="6"/>
  <c r="J66" i="6"/>
  <c r="K66" i="6"/>
  <c r="S67" i="6"/>
  <c r="T67" i="6"/>
  <c r="P67" i="6"/>
  <c r="Q67" i="6"/>
  <c r="J67" i="6"/>
  <c r="K67" i="6"/>
  <c r="S68" i="6"/>
  <c r="T68" i="6"/>
  <c r="P68" i="6"/>
  <c r="Q68" i="6"/>
  <c r="J68" i="6"/>
  <c r="K68" i="6"/>
  <c r="S69" i="6"/>
  <c r="T69" i="6"/>
  <c r="P69" i="6"/>
  <c r="Q69" i="6"/>
  <c r="J69" i="6"/>
  <c r="K69" i="6"/>
  <c r="S70" i="6"/>
  <c r="T70" i="6"/>
  <c r="P70" i="6"/>
  <c r="Q70" i="6"/>
  <c r="J70" i="6"/>
  <c r="K70" i="6"/>
  <c r="S71" i="6"/>
  <c r="T71" i="6"/>
  <c r="P71" i="6"/>
  <c r="Q71" i="6"/>
  <c r="J71" i="6"/>
  <c r="K71" i="6"/>
  <c r="S72" i="6"/>
  <c r="T72" i="6"/>
  <c r="P72" i="6"/>
  <c r="Q72" i="6"/>
  <c r="J72" i="6"/>
  <c r="K72" i="6"/>
  <c r="S73" i="6"/>
  <c r="T73" i="6"/>
  <c r="P73" i="6"/>
  <c r="Q73" i="6"/>
  <c r="J73" i="6"/>
  <c r="K73" i="6"/>
  <c r="S74" i="6"/>
  <c r="T74" i="6"/>
  <c r="P74" i="6"/>
  <c r="Q74" i="6"/>
  <c r="J74" i="6"/>
  <c r="K74" i="6"/>
  <c r="Q6" i="6"/>
  <c r="K6" i="6" s="1"/>
  <c r="P6" i="6"/>
  <c r="J6" i="6" s="1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T6" i="6"/>
  <c r="S6" i="6"/>
  <c r="D8" i="1"/>
  <c r="H7" i="1"/>
  <c r="H6" i="1"/>
  <c r="D6" i="1"/>
  <c r="K6" i="5"/>
  <c r="K5" i="5"/>
  <c r="K4" i="5"/>
  <c r="K3" i="5"/>
  <c r="K2" i="5"/>
  <c r="K7" i="4"/>
  <c r="K6" i="4"/>
  <c r="K5" i="4"/>
  <c r="K4" i="4"/>
  <c r="K3" i="4"/>
  <c r="K2" i="4"/>
  <c r="K9" i="3"/>
  <c r="K8" i="3"/>
  <c r="K6" i="3"/>
  <c r="K4" i="3"/>
  <c r="K3" i="3"/>
  <c r="K5" i="3"/>
  <c r="K2" i="3"/>
  <c r="J25" i="6" l="1"/>
  <c r="N25" i="6" s="1"/>
  <c r="F18" i="2" s="1"/>
  <c r="E18" i="2"/>
  <c r="D18" i="2"/>
  <c r="H18" i="2"/>
  <c r="K24" i="2"/>
  <c r="J24" i="2"/>
  <c r="L24" i="2" s="1"/>
  <c r="M25" i="6"/>
  <c r="L22" i="25"/>
  <c r="J18" i="25"/>
  <c r="K18" i="25"/>
  <c r="H18" i="25"/>
  <c r="I18" i="25"/>
  <c r="E20" i="25"/>
  <c r="G20" i="25" s="1"/>
  <c r="M44" i="26"/>
  <c r="F20" i="25" s="1"/>
  <c r="N44" i="26"/>
  <c r="F18" i="25" s="1"/>
  <c r="G18" i="25" s="1"/>
  <c r="N34" i="26"/>
  <c r="M34" i="26"/>
  <c r="E21" i="25"/>
  <c r="H21" i="25"/>
  <c r="I21" i="25"/>
  <c r="K21" i="25"/>
  <c r="L21" i="25" s="1"/>
  <c r="M21" i="25" s="1"/>
  <c r="M45" i="26"/>
  <c r="F21" i="25" s="1"/>
  <c r="N45" i="26"/>
  <c r="F19" i="25" s="1"/>
  <c r="G19" i="25" s="1"/>
  <c r="L20" i="25"/>
  <c r="M20" i="25" s="1"/>
  <c r="L19" i="25"/>
  <c r="M19" i="25" s="1"/>
  <c r="M22" i="25"/>
  <c r="G25" i="17"/>
  <c r="G24" i="17"/>
  <c r="N6" i="26"/>
  <c r="M6" i="26"/>
  <c r="L18" i="17"/>
  <c r="N7" i="26"/>
  <c r="M7" i="26"/>
  <c r="I20" i="20"/>
  <c r="E21" i="20"/>
  <c r="H18" i="20"/>
  <c r="E20" i="20"/>
  <c r="H23" i="20"/>
  <c r="K20" i="20"/>
  <c r="J20" i="20"/>
  <c r="E18" i="20"/>
  <c r="G18" i="20" s="1"/>
  <c r="K18" i="20"/>
  <c r="I22" i="20"/>
  <c r="I18" i="20"/>
  <c r="F18" i="20"/>
  <c r="K22" i="20"/>
  <c r="I19" i="20"/>
  <c r="F21" i="20"/>
  <c r="H21" i="20"/>
  <c r="H22" i="20"/>
  <c r="D18" i="20"/>
  <c r="H20" i="20"/>
  <c r="J21" i="20"/>
  <c r="J19" i="20"/>
  <c r="K19" i="20"/>
  <c r="I21" i="20"/>
  <c r="J18" i="20"/>
  <c r="K23" i="20"/>
  <c r="I23" i="20"/>
  <c r="H19" i="20"/>
  <c r="F20" i="20"/>
  <c r="J22" i="20"/>
  <c r="K21" i="20"/>
  <c r="J23" i="20"/>
  <c r="E23" i="20"/>
  <c r="D23" i="20"/>
  <c r="D21" i="20"/>
  <c r="D20" i="20"/>
  <c r="E22" i="20"/>
  <c r="J7" i="18"/>
  <c r="N7" i="18" s="1"/>
  <c r="F23" i="17" s="1"/>
  <c r="K7" i="18"/>
  <c r="E23" i="17" s="1"/>
  <c r="K19" i="17"/>
  <c r="L19" i="17" s="1"/>
  <c r="L24" i="17"/>
  <c r="M24" i="17" s="1"/>
  <c r="D23" i="17"/>
  <c r="I19" i="17"/>
  <c r="L23" i="17"/>
  <c r="L25" i="17"/>
  <c r="L20" i="17"/>
  <c r="N6" i="18"/>
  <c r="F20" i="17" s="1"/>
  <c r="M6" i="18"/>
  <c r="F21" i="17" s="1"/>
  <c r="E21" i="17"/>
  <c r="G21" i="17" s="1"/>
  <c r="D21" i="17"/>
  <c r="M21" i="17" s="1"/>
  <c r="E20" i="17"/>
  <c r="G20" i="17" s="1"/>
  <c r="D20" i="17"/>
  <c r="G18" i="17"/>
  <c r="G22" i="17"/>
  <c r="M22" i="17"/>
  <c r="M14" i="18"/>
  <c r="I21" i="17"/>
  <c r="D18" i="17"/>
  <c r="I20" i="17"/>
  <c r="N10" i="18"/>
  <c r="H20" i="17"/>
  <c r="D25" i="17"/>
  <c r="H20" i="2"/>
  <c r="I20" i="2"/>
  <c r="J20" i="2"/>
  <c r="K20" i="2"/>
  <c r="K23" i="6"/>
  <c r="J23" i="6"/>
  <c r="N23" i="6" s="1"/>
  <c r="F20" i="2" s="1"/>
  <c r="M23" i="6"/>
  <c r="F22" i="2" s="1"/>
  <c r="E22" i="2"/>
  <c r="G22" i="2" s="1"/>
  <c r="M15" i="6"/>
  <c r="N34" i="6"/>
  <c r="M34" i="6"/>
  <c r="F24" i="2" s="1"/>
  <c r="D24" i="2"/>
  <c r="E24" i="2"/>
  <c r="G24" i="2" s="1"/>
  <c r="H24" i="2"/>
  <c r="I24" i="2"/>
  <c r="D25" i="2"/>
  <c r="K25" i="2"/>
  <c r="L18" i="2"/>
  <c r="L22" i="2"/>
  <c r="G19" i="2"/>
  <c r="J19" i="2"/>
  <c r="K19" i="2"/>
  <c r="G23" i="2"/>
  <c r="L21" i="2"/>
  <c r="M21" i="2" s="1"/>
  <c r="H25" i="2"/>
  <c r="I26" i="2"/>
  <c r="N7" i="6"/>
  <c r="M7" i="6"/>
  <c r="F26" i="2" s="1"/>
  <c r="D26" i="2"/>
  <c r="E26" i="2"/>
  <c r="G26" i="2" s="1"/>
  <c r="H26" i="2"/>
  <c r="I25" i="2"/>
  <c r="J26" i="2"/>
  <c r="L26" i="2" s="1"/>
  <c r="J25" i="2"/>
  <c r="L23" i="2"/>
  <c r="M23" i="2" s="1"/>
  <c r="M10" i="6"/>
  <c r="N6" i="6"/>
  <c r="M14" i="6"/>
  <c r="N14" i="6"/>
  <c r="N10" i="6"/>
  <c r="M6" i="6"/>
  <c r="M18" i="2" l="1"/>
  <c r="G18" i="2"/>
  <c r="L18" i="25"/>
  <c r="M18" i="25" s="1"/>
  <c r="B20" i="25" s="1"/>
  <c r="G21" i="25"/>
  <c r="M18" i="17"/>
  <c r="D22" i="20"/>
  <c r="G21" i="20"/>
  <c r="L18" i="20"/>
  <c r="M18" i="20" s="1"/>
  <c r="L20" i="20"/>
  <c r="M20" i="20" s="1"/>
  <c r="L23" i="20"/>
  <c r="M23" i="20" s="1"/>
  <c r="L22" i="20"/>
  <c r="G20" i="20"/>
  <c r="L21" i="20"/>
  <c r="M21" i="20" s="1"/>
  <c r="L19" i="20"/>
  <c r="E19" i="20"/>
  <c r="G19" i="20" s="1"/>
  <c r="F19" i="20"/>
  <c r="D19" i="20"/>
  <c r="M19" i="20" s="1"/>
  <c r="M7" i="18"/>
  <c r="E19" i="17"/>
  <c r="D19" i="17"/>
  <c r="M19" i="17" s="1"/>
  <c r="G23" i="17"/>
  <c r="F19" i="17"/>
  <c r="M23" i="17"/>
  <c r="M25" i="17"/>
  <c r="M20" i="17"/>
  <c r="L20" i="2"/>
  <c r="D22" i="2"/>
  <c r="M22" i="2" s="1"/>
  <c r="D20" i="2"/>
  <c r="E20" i="2"/>
  <c r="G20" i="2" s="1"/>
  <c r="M24" i="2"/>
  <c r="F25" i="2"/>
  <c r="G25" i="2" s="1"/>
  <c r="L19" i="2"/>
  <c r="M19" i="2" s="1"/>
  <c r="L25" i="2"/>
  <c r="M25" i="2" s="1"/>
  <c r="M26" i="2"/>
  <c r="B22" i="25" l="1"/>
  <c r="B21" i="25"/>
  <c r="B18" i="25"/>
  <c r="G3" i="25" s="1"/>
  <c r="B19" i="25"/>
  <c r="H4" i="25"/>
  <c r="B2" i="25"/>
  <c r="G4" i="25"/>
  <c r="J4" i="25"/>
  <c r="I6" i="25"/>
  <c r="C3" i="25"/>
  <c r="H6" i="25"/>
  <c r="B4" i="25"/>
  <c r="G6" i="25"/>
  <c r="E4" i="25"/>
  <c r="D4" i="25"/>
  <c r="K6" i="25"/>
  <c r="F4" i="25"/>
  <c r="J6" i="25"/>
  <c r="E3" i="25"/>
  <c r="F3" i="25"/>
  <c r="E6" i="25"/>
  <c r="I3" i="25"/>
  <c r="J5" i="25"/>
  <c r="C5" i="25"/>
  <c r="D5" i="25"/>
  <c r="C4" i="25"/>
  <c r="B5" i="25"/>
  <c r="B18" i="17"/>
  <c r="M20" i="2"/>
  <c r="B26" i="2" s="1"/>
  <c r="M22" i="20"/>
  <c r="B21" i="20" s="1"/>
  <c r="F23" i="20"/>
  <c r="G23" i="20" s="1"/>
  <c r="F22" i="20"/>
  <c r="G22" i="20" s="1"/>
  <c r="B18" i="20"/>
  <c r="G19" i="17"/>
  <c r="B19" i="17"/>
  <c r="B25" i="17"/>
  <c r="B21" i="17"/>
  <c r="B20" i="17"/>
  <c r="B24" i="17"/>
  <c r="B23" i="17"/>
  <c r="B22" i="17"/>
  <c r="B2" i="20" l="1"/>
  <c r="C2" i="25"/>
  <c r="I4" i="25"/>
  <c r="E2" i="25"/>
  <c r="J2" i="25"/>
  <c r="H2" i="25"/>
  <c r="E5" i="25"/>
  <c r="F2" i="25"/>
  <c r="J3" i="25"/>
  <c r="B6" i="25"/>
  <c r="K3" i="25"/>
  <c r="H5" i="25"/>
  <c r="B3" i="25"/>
  <c r="H3" i="25"/>
  <c r="G2" i="25"/>
  <c r="D3" i="25"/>
  <c r="K2" i="25"/>
  <c r="C6" i="25"/>
  <c r="I5" i="25"/>
  <c r="G5" i="25"/>
  <c r="I2" i="25"/>
  <c r="F5" i="25"/>
  <c r="D2" i="25"/>
  <c r="D6" i="25"/>
  <c r="F6" i="25"/>
  <c r="K5" i="25"/>
  <c r="K4" i="25"/>
  <c r="B3" i="17"/>
  <c r="B2" i="17"/>
  <c r="K2" i="17"/>
  <c r="C2" i="17"/>
  <c r="G2" i="17"/>
  <c r="F2" i="17"/>
  <c r="D2" i="17"/>
  <c r="E2" i="17"/>
  <c r="I2" i="17"/>
  <c r="B23" i="2"/>
  <c r="B18" i="2"/>
  <c r="B21" i="2"/>
  <c r="B22" i="2"/>
  <c r="B25" i="2"/>
  <c r="B19" i="2"/>
  <c r="B20" i="2"/>
  <c r="B24" i="2"/>
  <c r="B20" i="20"/>
  <c r="B23" i="20"/>
  <c r="B19" i="20"/>
  <c r="G3" i="20" s="1"/>
  <c r="B22" i="20"/>
  <c r="J7" i="20" s="1"/>
  <c r="K2" i="20"/>
  <c r="J2" i="20"/>
  <c r="H2" i="20"/>
  <c r="I2" i="20"/>
  <c r="G2" i="20"/>
  <c r="F2" i="20"/>
  <c r="E2" i="20"/>
  <c r="D2" i="20"/>
  <c r="C2" i="20"/>
  <c r="J2" i="17"/>
  <c r="H2" i="17"/>
  <c r="C3" i="17"/>
  <c r="G3" i="17"/>
  <c r="C9" i="17"/>
  <c r="K7" i="17"/>
  <c r="B5" i="17"/>
  <c r="C4" i="17"/>
  <c r="K5" i="17"/>
  <c r="I4" i="17"/>
  <c r="J6" i="17"/>
  <c r="K3" i="17"/>
  <c r="C6" i="17"/>
  <c r="E8" i="17"/>
  <c r="H3" i="17"/>
  <c r="H4" i="17"/>
  <c r="F9" i="17"/>
  <c r="E5" i="17"/>
  <c r="J3" i="17"/>
  <c r="D3" i="17"/>
  <c r="I3" i="17"/>
  <c r="C8" i="17"/>
  <c r="E3" i="17"/>
  <c r="K6" i="17"/>
  <c r="I5" i="17"/>
  <c r="J4" i="17"/>
  <c r="B4" i="17"/>
  <c r="J5" i="17"/>
  <c r="D7" i="17"/>
  <c r="B8" i="17"/>
  <c r="F4" i="17"/>
  <c r="C5" i="17"/>
  <c r="B9" i="17"/>
  <c r="H6" i="17"/>
  <c r="G9" i="17"/>
  <c r="J8" i="17"/>
  <c r="G7" i="17"/>
  <c r="F5" i="17"/>
  <c r="G4" i="17"/>
  <c r="H7" i="17"/>
  <c r="D4" i="17"/>
  <c r="I6" i="17"/>
  <c r="J9" i="17"/>
  <c r="F6" i="17"/>
  <c r="K8" i="17"/>
  <c r="G5" i="17"/>
  <c r="H8" i="17"/>
  <c r="K9" i="17"/>
  <c r="E7" i="17"/>
  <c r="F3" i="17"/>
  <c r="D5" i="17"/>
  <c r="H5" i="17"/>
  <c r="E4" i="17"/>
  <c r="F7" i="17"/>
  <c r="J7" i="17"/>
  <c r="E9" i="17"/>
  <c r="G6" i="17"/>
  <c r="H9" i="17"/>
  <c r="K4" i="17"/>
  <c r="I8" i="17"/>
  <c r="I7" i="17"/>
  <c r="B6" i="17"/>
  <c r="D8" i="17"/>
  <c r="E6" i="17"/>
  <c r="B7" i="17"/>
  <c r="G8" i="17"/>
  <c r="D9" i="17"/>
  <c r="D6" i="17"/>
  <c r="C7" i="17"/>
  <c r="I9" i="17"/>
  <c r="F8" i="17"/>
  <c r="H7" i="20" l="1"/>
  <c r="K7" i="20"/>
  <c r="I7" i="20"/>
  <c r="G7" i="20"/>
  <c r="G6" i="2"/>
  <c r="F4" i="2"/>
  <c r="D10" i="2"/>
  <c r="K6" i="2"/>
  <c r="E10" i="2"/>
  <c r="I7" i="2"/>
  <c r="G7" i="2"/>
  <c r="D8" i="2"/>
  <c r="D7" i="2"/>
  <c r="K2" i="2"/>
  <c r="G8" i="2"/>
  <c r="I2" i="2"/>
  <c r="J9" i="2"/>
  <c r="K10" i="2"/>
  <c r="G5" i="2"/>
  <c r="E9" i="2"/>
  <c r="J2" i="2"/>
  <c r="B5" i="2"/>
  <c r="G4" i="2"/>
  <c r="J6" i="2"/>
  <c r="F3" i="2"/>
  <c r="C5" i="2"/>
  <c r="B7" i="2"/>
  <c r="B10" i="2"/>
  <c r="G10" i="2"/>
  <c r="E7" i="2"/>
  <c r="F7" i="2"/>
  <c r="C8" i="2"/>
  <c r="C4" i="2"/>
  <c r="G9" i="2"/>
  <c r="E5" i="2"/>
  <c r="B4" i="2"/>
  <c r="E6" i="2"/>
  <c r="D2" i="2"/>
  <c r="D3" i="2"/>
  <c r="D6" i="2"/>
  <c r="K8" i="2"/>
  <c r="H5" i="2"/>
  <c r="F8" i="2"/>
  <c r="I10" i="2"/>
  <c r="E4" i="2"/>
  <c r="I8" i="2"/>
  <c r="E3" i="2"/>
  <c r="C7" i="2"/>
  <c r="J3" i="2"/>
  <c r="B6" i="2"/>
  <c r="F5" i="2"/>
  <c r="F10" i="2"/>
  <c r="C6" i="2"/>
  <c r="G2" i="2"/>
  <c r="B2" i="2"/>
  <c r="I4" i="2"/>
  <c r="I6" i="2"/>
  <c r="G3" i="2"/>
  <c r="D4" i="2"/>
  <c r="D9" i="2"/>
  <c r="B9" i="2"/>
  <c r="I5" i="2"/>
  <c r="F6" i="2"/>
  <c r="J5" i="2"/>
  <c r="H4" i="2"/>
  <c r="K4" i="2"/>
  <c r="I3" i="2"/>
  <c r="H2" i="2"/>
  <c r="D5" i="2"/>
  <c r="K9" i="2"/>
  <c r="J8" i="2"/>
  <c r="J7" i="2"/>
  <c r="F9" i="2"/>
  <c r="K3" i="2"/>
  <c r="E8" i="2"/>
  <c r="F2" i="2"/>
  <c r="H6" i="2"/>
  <c r="H10" i="2"/>
  <c r="B3" i="2"/>
  <c r="C9" i="2"/>
  <c r="K7" i="2"/>
  <c r="H8" i="2"/>
  <c r="H9" i="2"/>
  <c r="J4" i="2"/>
  <c r="C10" i="2"/>
  <c r="J10" i="2"/>
  <c r="C3" i="2"/>
  <c r="K5" i="2"/>
  <c r="H3" i="2"/>
  <c r="C2" i="2"/>
  <c r="I9" i="2"/>
  <c r="H7" i="2"/>
  <c r="E2" i="2"/>
  <c r="B8" i="2"/>
  <c r="D3" i="20"/>
  <c r="K3" i="20"/>
  <c r="H3" i="20"/>
  <c r="I3" i="20"/>
  <c r="B3" i="20"/>
  <c r="C3" i="20"/>
  <c r="F3" i="20"/>
  <c r="J3" i="20"/>
  <c r="E3" i="20"/>
  <c r="F5" i="20"/>
  <c r="E7" i="20"/>
  <c r="I5" i="20"/>
  <c r="G6" i="20"/>
  <c r="D5" i="20"/>
  <c r="E5" i="20"/>
  <c r="G4" i="20"/>
  <c r="I6" i="20"/>
  <c r="I4" i="20"/>
  <c r="E4" i="20"/>
  <c r="H4" i="20"/>
  <c r="H5" i="20"/>
  <c r="B6" i="20"/>
  <c r="J5" i="20"/>
  <c r="H6" i="20"/>
  <c r="K5" i="20"/>
  <c r="G5" i="20"/>
  <c r="D4" i="20"/>
  <c r="B4" i="20"/>
  <c r="F6" i="20"/>
  <c r="K6" i="20"/>
  <c r="C4" i="20"/>
  <c r="C5" i="20"/>
  <c r="D6" i="20"/>
  <c r="K4" i="20"/>
  <c r="J4" i="20"/>
  <c r="B5" i="20"/>
  <c r="E6" i="20"/>
  <c r="B7" i="20"/>
  <c r="F4" i="20"/>
  <c r="D7" i="20"/>
  <c r="J6" i="20"/>
  <c r="C6" i="20"/>
  <c r="C7" i="20"/>
  <c r="F7" i="20"/>
</calcChain>
</file>

<file path=xl/sharedStrings.xml><?xml version="1.0" encoding="utf-8"?>
<sst xmlns="http://schemas.openxmlformats.org/spreadsheetml/2006/main" count="3115" uniqueCount="204">
  <si>
    <t>BONA TARDA !!!!</t>
  </si>
  <si>
    <t>La 3ª  lliga social del CT Cervelló comença !!!</t>
  </si>
  <si>
    <t>Aquest grup s'utilitzarà exclusivament per penjar calendari i resultats de la lliga.</t>
  </si>
  <si>
    <t>IMPORTANT ‼‼</t>
  </si>
  <si>
    <t xml:space="preserve">NO feu comentaris fora de la lliga i NO utilitzeu aquest grup per quedar i tancar partits, això per privat     </t>
  </si>
  <si>
    <t>✅ Normativa:</t>
  </si>
  <si>
    <t xml:space="preserve">   Partits a 2 sets i en cas d'empat, el tercer set serà un sùper tie-break a 10 punts amb diferència de 2 punts.</t>
  </si>
  <si>
    <t>Partit guanyat 3 punts</t>
  </si>
  <si>
    <t>Partit perdut en 3 sets 2 punts</t>
  </si>
  <si>
    <t>Partit perdut en 2 sets 1 punt</t>
  </si>
  <si>
    <t>En cas d'empat a punts es tindrà en compte els sets guanyats i perduts, i en cas d'empat els jocs.</t>
  </si>
  <si>
    <t xml:space="preserve">  Els jugadors us posareu d'acord en el dia i l'horari de joc, però nosaltres marcarem quin partit s'ha de jugar i el termini en que l'heu de jugar</t>
  </si>
  <si>
    <t xml:space="preserve">  Vosaltres reservareu pista i teniu dret a reservar hora i mitja pel partit.</t>
  </si>
  <si>
    <t>Es poden avançar partits, recordeu al informar del resultat indicar de quina jornada es tracta.</t>
  </si>
  <si>
    <t>Molta sort a tothom!!!</t>
  </si>
  <si>
    <t>Posición</t>
  </si>
  <si>
    <t>Jugador</t>
  </si>
  <si>
    <t>Puntos</t>
  </si>
  <si>
    <t>P.J</t>
  </si>
  <si>
    <t>P.G</t>
  </si>
  <si>
    <t>P.P</t>
  </si>
  <si>
    <t>S.G</t>
  </si>
  <si>
    <t>S.P</t>
  </si>
  <si>
    <t>J.G</t>
  </si>
  <si>
    <t>J.P</t>
  </si>
  <si>
    <t>D.J</t>
  </si>
  <si>
    <t>Fran Morales</t>
  </si>
  <si>
    <t>Javier Morant</t>
  </si>
  <si>
    <t>Alejandro Huertas</t>
  </si>
  <si>
    <t>Crisanto Lucas</t>
  </si>
  <si>
    <t>Alejandro Ariza</t>
  </si>
  <si>
    <t>Esther Garrós</t>
  </si>
  <si>
    <t>Mario Cuenca</t>
  </si>
  <si>
    <t>Alejo Zeballo</t>
  </si>
  <si>
    <t>Joan Agudo</t>
  </si>
  <si>
    <t>6-3 6-1</t>
  </si>
  <si>
    <t>6-0 6-0</t>
  </si>
  <si>
    <t>6-3 6-3</t>
  </si>
  <si>
    <t>3-6 3-6</t>
  </si>
  <si>
    <t>0-6 0-6</t>
  </si>
  <si>
    <t>Partido Ganado</t>
  </si>
  <si>
    <t>Sets</t>
  </si>
  <si>
    <t>Juegos</t>
  </si>
  <si>
    <t>Jornada</t>
  </si>
  <si>
    <t>1 division</t>
  </si>
  <si>
    <t>Local</t>
  </si>
  <si>
    <t>Visitant</t>
  </si>
  <si>
    <t>1er Set</t>
  </si>
  <si>
    <t>2 Set</t>
  </si>
  <si>
    <t>3 set</t>
  </si>
  <si>
    <t>2 división</t>
  </si>
  <si>
    <t>juegos</t>
  </si>
  <si>
    <t>3 división</t>
  </si>
  <si>
    <t>Calendari de les jornades del grup Infantil - Infantil_0</t>
  </si>
  <si>
    <t>Jornada 1 (Del 21/10 a 11/11)</t>
  </si>
  <si>
    <t/>
  </si>
  <si>
    <t>Jornada Data/Hora Local Resultat Visitant</t>
  </si>
  <si>
    <t>Jornada 1 Del 21/10 a 11/11 Descansa Marc Cano</t>
  </si>
  <si>
    <t>Del 21/10 a 11/11</t>
  </si>
  <si>
    <t>3-6</t>
  </si>
  <si>
    <t>Alberto Díaz</t>
  </si>
  <si>
    <t>Sergi Déu déu</t>
  </si>
  <si>
    <t>Montse Solsona</t>
  </si>
  <si>
    <t>0-6 2-6</t>
  </si>
  <si>
    <t>Jordi Garrido</t>
  </si>
  <si>
    <t>Jornada 1 Del 21/10 a 11/11 Nekane Lopez 1 - 6 1 - 6 Pol Cejas</t>
  </si>
  <si>
    <t>Daniel Álvarez</t>
  </si>
  <si>
    <t>6-7 3-6</t>
  </si>
  <si>
    <t>Domenec Ramadan</t>
  </si>
  <si>
    <t>Jose Antonio</t>
  </si>
  <si>
    <t>6-2 6-1</t>
  </si>
  <si>
    <t>Marc Garrido</t>
  </si>
  <si>
    <t>Jornada 1 Del 21/10 a 11/11 Sasha Ruiz Axel Villar</t>
  </si>
  <si>
    <t>Alberto Cerceda</t>
  </si>
  <si>
    <t>Antonio Ruiz</t>
  </si>
  <si>
    <t>Soledad Manes</t>
  </si>
  <si>
    <t>6-2 4-6 10-4</t>
  </si>
  <si>
    <t>Laura Nasta</t>
  </si>
  <si>
    <t>Jornada 2 (Del 12/11 a 03/12)</t>
  </si>
  <si>
    <t>Bye</t>
  </si>
  <si>
    <t>Jose Luis</t>
  </si>
  <si>
    <t>6</t>
  </si>
  <si>
    <t>Aurelio Calvo</t>
  </si>
  <si>
    <t>6-0</t>
  </si>
  <si>
    <t>Jornada 2 Del 12/11 a 03/12 Descansa Pol Cejas</t>
  </si>
  <si>
    <t>Jornada 2 Del 12/11 a 03/12 Marc Cano Axel Villar</t>
  </si>
  <si>
    <t>Jornada 2 Del 12/11 a 03/12 Nekane Lopez Sasha Ruiz</t>
  </si>
  <si>
    <t>Del 12/11 a 03/12</t>
  </si>
  <si>
    <t>1-6 4-6</t>
  </si>
  <si>
    <t>Jornada 3 (Del 04/12 a 25/12)</t>
  </si>
  <si>
    <t>6-3</t>
  </si>
  <si>
    <t>6-1</t>
  </si>
  <si>
    <t>6-1 6-0</t>
  </si>
  <si>
    <t>6-0 6-1</t>
  </si>
  <si>
    <t>Jornada 3 Del 04/12 a 25/12 Descansa Axel Villar</t>
  </si>
  <si>
    <t>Jornada 3 Del 04/12 a 25/12 Pol Cejas Sasha Ruiz</t>
  </si>
  <si>
    <t>Jornada 3 Del 04/12 a 25/12 Marc Cano Nekane Lopez</t>
  </si>
  <si>
    <t>Jornada 4 (Del 26/12 a 16/01)</t>
  </si>
  <si>
    <t>Jornada 4 Del 26/12 a 16/01 Descansa Sasha Ruiz</t>
  </si>
  <si>
    <t>Del 04/12 a 25/12</t>
  </si>
  <si>
    <t>Jornada 4 Del 26/12 a 16/01 Axel Villar Nekane Lopez</t>
  </si>
  <si>
    <t>Jornada 4 Del 26/12 a 16/01 Pol Cejas Marc Cano</t>
  </si>
  <si>
    <t>Jornada 5 (Del 17/01 a 07/02)</t>
  </si>
  <si>
    <t>Jornada 5 Del 17/01 a 07/02 Descansa Nekane Lopez</t>
  </si>
  <si>
    <t>Jornada 5 Del 17/01 a 07/02 Sasha Ruiz Marc Cano</t>
  </si>
  <si>
    <t>Jornada 5 Del 17/01 a 07/02 Axel Villar Pol Cejas</t>
  </si>
  <si>
    <t>Jornada 6 (Del 08/02 a 01/03)</t>
  </si>
  <si>
    <t>Del 26/12 a 16/01</t>
  </si>
  <si>
    <t>Jornada 6 Del 08/02 a 01/03 Marc Cano Descansa</t>
  </si>
  <si>
    <t>Jornada 6 Del 08/02 a 01/03 Pol Cejas Nekane Lopez</t>
  </si>
  <si>
    <t>Jornada 6 Del 08/02 a 01/03 Axel Villar Sasha Ruiz</t>
  </si>
  <si>
    <t>Jornada 7 (Del 02/03 a 23/03)</t>
  </si>
  <si>
    <t>Jornada 7 Del 02/03 a 23/03 Pol Cejas Descansa</t>
  </si>
  <si>
    <t>Jornada 7 Del 02/03 a 23/03 Axel Villar Marc Cano</t>
  </si>
  <si>
    <t>Del 17/01 a 07/02</t>
  </si>
  <si>
    <t>Jornada 7 Del 02/03 a 23/03 Sasha Ruiz Nekane Lopez</t>
  </si>
  <si>
    <t>Jornada 8 (Del 24/03 a 14/04)</t>
  </si>
  <si>
    <t>Jornada 8 Del 24/03 a 14/04 Axel Villar Descansa</t>
  </si>
  <si>
    <t>Jornada 8 Del 24/03 a 14/04 Sasha Ruiz Pol Cejas</t>
  </si>
  <si>
    <t>Jornada 8 Del 24/03 a 14/04 Nekane Lopez Marc Cano</t>
  </si>
  <si>
    <t>Jornada 9 (Del 15/04 a 06/05)</t>
  </si>
  <si>
    <t>Del 08/02 a 01/03</t>
  </si>
  <si>
    <t>Jornada 9 Del 15/04 a 06/05 Sasha Ruiz Descansa</t>
  </si>
  <si>
    <t>Jornada 9 Del 15/04 a 06/05 Nekane Lopez Axel Villar</t>
  </si>
  <si>
    <t>Jornada 9 Del 15/04 a 06/05 Marc Cano Pol Cejas</t>
  </si>
  <si>
    <t>Jornada 10 (Del 07/05 a 28/05)</t>
  </si>
  <si>
    <t>Jornada 10 Del 07/05 a 28/05 Nekane Lopez Descansa</t>
  </si>
  <si>
    <t>Jornada 10 Del 07/05 a 28/05 Marc Cano Sasha Ruiz</t>
  </si>
  <si>
    <t>Jornada 10 Del 07/05 a 28/05 Pol Cejas Axel Villar</t>
  </si>
  <si>
    <t>Del 02/03 a 23/03</t>
  </si>
  <si>
    <t>Joranada 8 (Del 24/03 a 14/04)</t>
  </si>
  <si>
    <t>Jornada 8</t>
  </si>
  <si>
    <t>Del 24/03 a 14/04</t>
  </si>
  <si>
    <t>Del 15/04 a 06/05</t>
  </si>
  <si>
    <t>Jornada 9</t>
  </si>
  <si>
    <t>Fran Morales Alcudia 645963435</t>
  </si>
  <si>
    <t>Alberto Díaz Sánchez 609592568</t>
  </si>
  <si>
    <t>Jornada 10</t>
  </si>
  <si>
    <t>Del 07/05 a 28/05</t>
  </si>
  <si>
    <t>Crisanto Lucas Lucas 666435484</t>
  </si>
  <si>
    <t>Daniel Álvarez Deiros 619289991</t>
  </si>
  <si>
    <t>Alejandro Ariza 669840871</t>
  </si>
  <si>
    <t>Albert Cerceda 676167658</t>
  </si>
  <si>
    <t>Mario Cuenca 654119548</t>
  </si>
  <si>
    <t>Jose Luis Caro 625452397</t>
  </si>
  <si>
    <t>Alejo Zeballo 644466933</t>
  </si>
  <si>
    <t>Aurelio Calvo Calvo 619042826</t>
  </si>
  <si>
    <t>Alejandro Huertas Fontalba 644314009</t>
  </si>
  <si>
    <t>Antonio Ruiz 622003107</t>
  </si>
  <si>
    <t>Esther Garrós Mas 636571476</t>
  </si>
  <si>
    <t>Domènec Ramadan Llopis 660209742</t>
  </si>
  <si>
    <t>Montse Solsona Solsona 646678300</t>
  </si>
  <si>
    <t>Joan Agudo Ramon 619781400</t>
  </si>
  <si>
    <t>Sergi Déu Déu 625040322</t>
  </si>
  <si>
    <t>Jose Antonio Lopez 651875498</t>
  </si>
  <si>
    <t>Javier Morant 623199763</t>
  </si>
  <si>
    <t>Soledad Manes Manes 644593656</t>
  </si>
  <si>
    <t>Laura Nasta Nasta 654083386</t>
  </si>
  <si>
    <t>Marc Garrido Casas 618133038</t>
  </si>
  <si>
    <t>Jordi Garrido Galbas 627783322</t>
  </si>
  <si>
    <t xml:space="preserve">                  </t>
  </si>
  <si>
    <t>6-7</t>
  </si>
  <si>
    <t xml:space="preserve"> 9 (Del 15/04 a 06/05)</t>
  </si>
  <si>
    <t xml:space="preserve"> 10 (Del 07/05 a 28/05)</t>
  </si>
  <si>
    <t>Nekane Lopez</t>
  </si>
  <si>
    <t>Sasha Ruiz</t>
  </si>
  <si>
    <t>Marc Cano</t>
  </si>
  <si>
    <t>Pol Cejas</t>
  </si>
  <si>
    <t>Axel Villar</t>
  </si>
  <si>
    <t> </t>
  </si>
  <si>
    <t>Descansa</t>
  </si>
  <si>
    <t>Jose Luis Caro</t>
  </si>
  <si>
    <t>Aurelio Calvo Calvo</t>
  </si>
  <si>
    <t>Alberto Díaz Sánchez</t>
  </si>
  <si>
    <t>Daniel Álvarez Deiros</t>
  </si>
  <si>
    <t>Alberto Cerceda Cerceda</t>
  </si>
  <si>
    <t>Domenec Ramadan Llopis</t>
  </si>
  <si>
    <t>Sergi Déu Déu</t>
  </si>
  <si>
    <t>1-6 0-6</t>
  </si>
  <si>
    <t>6-0 6-2</t>
  </si>
  <si>
    <t>7-6 6-3</t>
  </si>
  <si>
    <t>Jose Antonio Lopez</t>
  </si>
  <si>
    <t xml:space="preserve"> Marc Garrido</t>
  </si>
  <si>
    <t xml:space="preserve"> Soledad Manes </t>
  </si>
  <si>
    <t xml:space="preserve"> Jordi Garrido </t>
  </si>
  <si>
    <t xml:space="preserve"> Laura Nasta</t>
  </si>
  <si>
    <t>2-6 1-6</t>
  </si>
  <si>
    <t>6-1 6-4</t>
  </si>
  <si>
    <t>0-6 1-6</t>
  </si>
  <si>
    <t>2-6 6-4 4-10</t>
  </si>
  <si>
    <t>Pol Cejas Perez</t>
  </si>
  <si>
    <t>Nekane Lopez Rodriguez</t>
  </si>
  <si>
    <t>Sasha Ruiz Ruiz</t>
  </si>
  <si>
    <t xml:space="preserve"> Axel Villar Ruf</t>
  </si>
  <si>
    <t xml:space="preserve"> Marc Cano Luque</t>
  </si>
  <si>
    <t>6-1 6-1</t>
  </si>
  <si>
    <t>1-6 1-6</t>
  </si>
  <si>
    <t>=LEFT(E7,1)+LEFT(F7,1)+IFERROR(IF(NUMBERVALUE(LEFT(G7,FIND("-",G7)-1))&gt;NUMBERVALUE(RIGHT(G7,FIND("-",G7)+2)),1,0),0)</t>
  </si>
  <si>
    <t>6-4</t>
  </si>
  <si>
    <t>5-10</t>
  </si>
  <si>
    <t>10-5</t>
  </si>
  <si>
    <t>0</t>
  </si>
  <si>
    <t>4</t>
  </si>
  <si>
    <t>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</si>
</sst>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family val="2"/>
    </font>
    <font>
      <sz val="7"/>
      <color rgb="FF379AC5"/>
      <name val="Arial"/>
      <family val="2"/>
    </font>
    <font>
      <sz val="14"/>
      <color rgb="FF379AC5"/>
      <name val="Arial"/>
      <family val="2"/>
    </font>
    <font>
      <sz val="14"/>
      <color rgb="FF000000"/>
      <name val="Arial"/>
      <family val="2"/>
    </font>
    <font>
      <sz val="10"/>
      <color rgb="FFFF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7F0000"/>
      <name val="Arial"/>
      <family val="2"/>
    </font>
    <font>
      <sz val="7"/>
      <color rgb="FF000000"/>
      <name val="Arial"/>
      <family val="2"/>
    </font>
    <font>
      <b/>
      <sz val="10"/>
      <color rgb="FF7F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4"/>
      <color rgb="FF0000FF"/>
      <name val="Arial"/>
      <family val="2"/>
    </font>
    <font>
      <b/>
      <sz val="7"/>
      <color rgb="FF000000"/>
      <name val="Arial"/>
      <family val="2"/>
    </font>
    <font>
      <i/>
      <u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charset val="1"/>
    </font>
    <font>
      <sz val="14"/>
      <color rgb="FF379AC5"/>
      <name val="Arial"/>
      <charset val="1"/>
    </font>
    <font>
      <sz val="14"/>
      <color rgb="FF0000FF"/>
      <name val="Arial"/>
      <charset val="1"/>
    </font>
    <font>
      <u/>
      <sz val="10"/>
      <color rgb="FF000000"/>
      <name val="Arial"/>
      <family val="2"/>
    </font>
    <font>
      <u/>
      <sz val="7"/>
      <color rgb="FF000000"/>
      <name val="Arial"/>
      <family val="2"/>
    </font>
    <font>
      <u/>
      <sz val="8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darkTrellis">
        <fgColor rgb="FF379AC5"/>
        <bgColor rgb="FFFFFFFF"/>
      </patternFill>
    </fill>
    <fill>
      <patternFill patternType="solid">
        <fgColor rgb="FFFFFFE0"/>
        <bgColor rgb="FFFFFFFF"/>
      </patternFill>
    </fill>
    <fill>
      <patternFill patternType="solid">
        <fgColor rgb="FFFFE0E0"/>
        <bgColor rgb="FFFFFFFF"/>
      </patternFill>
    </fill>
    <fill>
      <patternFill patternType="lightTrellis">
        <fgColor rgb="FF0000FF"/>
        <bgColor rgb="FFFFFFFF"/>
      </patternFill>
    </fill>
    <fill>
      <patternFill patternType="lightTrellis">
        <fgColor rgb="FF007F00"/>
        <bgColor rgb="FFFFFFFF"/>
      </patternFill>
    </fill>
    <fill>
      <patternFill patternType="darkTrellis">
        <fgColor rgb="FF0000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84839B"/>
        <bgColor rgb="FFFFFFFF"/>
      </patternFill>
    </fill>
    <fill>
      <patternFill patternType="solid">
        <fgColor rgb="FFE6E6E6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69">
    <border>
      <left/>
      <right/>
      <top/>
      <bottom/>
      <diagonal/>
    </border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2" borderId="1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0" fillId="5" borderId="23" xfId="0" applyFill="1" applyBorder="1"/>
    <xf numFmtId="0" fontId="14" fillId="0" borderId="0" xfId="0" applyFont="1"/>
    <xf numFmtId="0" fontId="13" fillId="0" borderId="0" xfId="0" applyFont="1"/>
    <xf numFmtId="0" fontId="0" fillId="6" borderId="24" xfId="0" applyFill="1" applyBorder="1"/>
    <xf numFmtId="0" fontId="3" fillId="6" borderId="24" xfId="0" applyFont="1" applyFill="1" applyBorder="1"/>
    <xf numFmtId="0" fontId="15" fillId="0" borderId="0" xfId="0" applyFont="1" applyAlignment="1">
      <alignment horizontal="left"/>
    </xf>
    <xf numFmtId="49" fontId="0" fillId="0" borderId="25" xfId="0" applyNumberFormat="1" applyBorder="1" applyAlignment="1">
      <alignment horizontal="center" vertical="center"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7" xfId="0" applyNumberFormat="1" applyBorder="1" applyAlignment="1">
      <alignment horizontal="center" vertical="center" wrapText="1"/>
    </xf>
    <xf numFmtId="49" fontId="12" fillId="8" borderId="28" xfId="0" applyNumberFormat="1" applyFont="1" applyFill="1" applyBorder="1" applyAlignment="1">
      <alignment horizontal="center" vertical="center" wrapText="1"/>
    </xf>
    <xf numFmtId="0" fontId="0" fillId="2" borderId="24" xfId="0" applyFill="1" applyBorder="1"/>
    <xf numFmtId="0" fontId="0" fillId="5" borderId="24" xfId="0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24" xfId="0" quotePrefix="1" applyBorder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  <xf numFmtId="49" fontId="13" fillId="11" borderId="0" xfId="0" applyNumberFormat="1" applyFont="1" applyFill="1" applyAlignment="1">
      <alignment horizontal="center"/>
    </xf>
    <xf numFmtId="49" fontId="0" fillId="11" borderId="0" xfId="0" applyNumberFormat="1" applyFill="1" applyAlignment="1">
      <alignment horizontal="center"/>
    </xf>
    <xf numFmtId="0" fontId="0" fillId="0" borderId="0" xfId="0" applyAlignment="1">
      <alignment horizontal="centerContinuous"/>
    </xf>
    <xf numFmtId="0" fontId="0" fillId="12" borderId="0" xfId="0" applyFill="1" applyAlignment="1">
      <alignment horizontal="center"/>
    </xf>
    <xf numFmtId="0" fontId="16" fillId="12" borderId="0" xfId="0" applyFont="1" applyFill="1" applyAlignment="1">
      <alignment horizontal="center"/>
    </xf>
    <xf numFmtId="0" fontId="0" fillId="12" borderId="24" xfId="0" applyFill="1" applyBorder="1" applyAlignment="1">
      <alignment horizontal="center"/>
    </xf>
    <xf numFmtId="0" fontId="17" fillId="0" borderId="0" xfId="0" applyFont="1" applyAlignment="1">
      <alignment horizontal="centerContinuous"/>
    </xf>
    <xf numFmtId="0" fontId="0" fillId="0" borderId="24" xfId="0" applyBorder="1"/>
    <xf numFmtId="49" fontId="12" fillId="7" borderId="31" xfId="0" applyNumberFormat="1" applyFont="1" applyFill="1" applyBorder="1" applyAlignment="1">
      <alignment horizontal="center" vertical="center" wrapText="1"/>
    </xf>
    <xf numFmtId="49" fontId="12" fillId="8" borderId="31" xfId="0" applyNumberFormat="1" applyFont="1" applyFill="1" applyBorder="1" applyAlignment="1">
      <alignment horizontal="center" vertical="center" wrapText="1"/>
    </xf>
    <xf numFmtId="49" fontId="12" fillId="7" borderId="28" xfId="0" applyNumberFormat="1" applyFont="1" applyFill="1" applyBorder="1" applyAlignment="1">
      <alignment horizontal="center" vertical="center" wrapText="1"/>
    </xf>
    <xf numFmtId="49" fontId="12" fillId="7" borderId="29" xfId="0" applyNumberFormat="1" applyFont="1" applyFill="1" applyBorder="1" applyAlignment="1">
      <alignment horizontal="center" vertical="center" wrapText="1"/>
    </xf>
    <xf numFmtId="49" fontId="12" fillId="8" borderId="30" xfId="0" applyNumberFormat="1" applyFont="1" applyFill="1" applyBorder="1" applyAlignment="1">
      <alignment horizontal="center" vertical="center" wrapText="1"/>
    </xf>
    <xf numFmtId="49" fontId="12" fillId="8" borderId="33" xfId="0" applyNumberFormat="1" applyFont="1" applyFill="1" applyBorder="1" applyAlignment="1">
      <alignment horizontal="center" vertical="center" wrapText="1"/>
    </xf>
    <xf numFmtId="49" fontId="12" fillId="8" borderId="34" xfId="0" applyNumberFormat="1" applyFont="1" applyFill="1" applyBorder="1" applyAlignment="1">
      <alignment horizontal="center" vertical="center" wrapText="1"/>
    </xf>
    <xf numFmtId="0" fontId="12" fillId="9" borderId="42" xfId="0" applyFont="1" applyFill="1" applyBorder="1" applyAlignment="1">
      <alignment horizontal="center" vertical="center" wrapText="1"/>
    </xf>
    <xf numFmtId="49" fontId="12" fillId="7" borderId="34" xfId="0" applyNumberFormat="1" applyFont="1" applyFill="1" applyBorder="1" applyAlignment="1">
      <alignment horizontal="center" vertical="center" wrapText="1"/>
    </xf>
    <xf numFmtId="0" fontId="0" fillId="11" borderId="0" xfId="0" applyFill="1"/>
    <xf numFmtId="0" fontId="0" fillId="0" borderId="24" xfId="0" applyBorder="1" applyAlignment="1">
      <alignment horizontal="center" wrapText="1"/>
    </xf>
    <xf numFmtId="0" fontId="5" fillId="13" borderId="24" xfId="0" applyFont="1" applyFill="1" applyBorder="1" applyAlignment="1">
      <alignment horizontal="center" vertical="center" wrapText="1"/>
    </xf>
    <xf numFmtId="0" fontId="0" fillId="13" borderId="24" xfId="0" applyFill="1" applyBorder="1" applyAlignment="1">
      <alignment horizontal="center" vertical="center" wrapText="1"/>
    </xf>
    <xf numFmtId="0" fontId="8" fillId="13" borderId="24" xfId="0" applyFont="1" applyFill="1" applyBorder="1" applyAlignment="1">
      <alignment horizontal="center" vertical="center" wrapText="1"/>
    </xf>
    <xf numFmtId="0" fontId="7" fillId="13" borderId="24" xfId="0" applyFont="1" applyFill="1" applyBorder="1" applyAlignment="1">
      <alignment horizontal="center" vertical="center" wrapText="1"/>
    </xf>
    <xf numFmtId="0" fontId="6" fillId="13" borderId="24" xfId="0" applyFont="1" applyFill="1" applyBorder="1" applyAlignment="1">
      <alignment horizontal="center" vertical="center" wrapText="1"/>
    </xf>
    <xf numFmtId="0" fontId="0" fillId="13" borderId="24" xfId="0" applyFill="1" applyBorder="1"/>
    <xf numFmtId="0" fontId="5" fillId="3" borderId="28" xfId="0" applyFont="1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8" fillId="10" borderId="38" xfId="0" applyFont="1" applyFill="1" applyBorder="1" applyAlignment="1">
      <alignment horizontal="center" vertical="center" wrapText="1"/>
    </xf>
    <xf numFmtId="0" fontId="8" fillId="10" borderId="36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49" fontId="12" fillId="7" borderId="11" xfId="0" applyNumberFormat="1" applyFont="1" applyFill="1" applyBorder="1" applyAlignment="1">
      <alignment horizontal="center" vertical="center" wrapText="1"/>
    </xf>
    <xf numFmtId="49" fontId="12" fillId="8" borderId="25" xfId="0" applyNumberFormat="1" applyFont="1" applyFill="1" applyBorder="1" applyAlignment="1">
      <alignment horizontal="center" vertical="center" wrapText="1"/>
    </xf>
    <xf numFmtId="49" fontId="12" fillId="8" borderId="12" xfId="0" applyNumberFormat="1" applyFont="1" applyFill="1" applyBorder="1" applyAlignment="1">
      <alignment horizontal="center" vertical="center" wrapText="1"/>
    </xf>
    <xf numFmtId="49" fontId="12" fillId="8" borderId="13" xfId="0" applyNumberFormat="1" applyFont="1" applyFill="1" applyBorder="1" applyAlignment="1">
      <alignment horizontal="center" vertical="center" wrapText="1"/>
    </xf>
    <xf numFmtId="49" fontId="12" fillId="7" borderId="26" xfId="0" applyNumberFormat="1" applyFont="1" applyFill="1" applyBorder="1" applyAlignment="1">
      <alignment horizontal="center" vertical="center" wrapText="1"/>
    </xf>
    <xf numFmtId="49" fontId="12" fillId="8" borderId="26" xfId="0" applyNumberFormat="1" applyFont="1" applyFill="1" applyBorder="1" applyAlignment="1">
      <alignment horizontal="center" vertical="center" wrapText="1"/>
    </xf>
    <xf numFmtId="49" fontId="12" fillId="8" borderId="14" xfId="0" applyNumberFormat="1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12" fillId="8" borderId="15" xfId="0" applyNumberFormat="1" applyFont="1" applyFill="1" applyBorder="1" applyAlignment="1">
      <alignment horizontal="center" vertical="center" wrapText="1"/>
    </xf>
    <xf numFmtId="49" fontId="12" fillId="8" borderId="27" xfId="0" applyNumberFormat="1" applyFont="1" applyFill="1" applyBorder="1" applyAlignment="1">
      <alignment horizontal="center" vertical="center" wrapText="1"/>
    </xf>
    <xf numFmtId="49" fontId="12" fillId="7" borderId="16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49" fontId="12" fillId="8" borderId="24" xfId="0" applyNumberFormat="1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3" fillId="2" borderId="24" xfId="0" applyFont="1" applyFill="1" applyBorder="1"/>
    <xf numFmtId="0" fontId="3" fillId="5" borderId="24" xfId="0" applyFont="1" applyFill="1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5" fillId="13" borderId="24" xfId="0" applyFont="1" applyFill="1" applyBorder="1"/>
    <xf numFmtId="49" fontId="5" fillId="13" borderId="24" xfId="0" applyNumberFormat="1" applyFont="1" applyFill="1" applyBorder="1" applyAlignment="1">
      <alignment horizontal="center" vertical="center" wrapText="1"/>
    </xf>
    <xf numFmtId="0" fontId="8" fillId="10" borderId="46" xfId="0" applyFont="1" applyFill="1" applyBorder="1" applyAlignment="1">
      <alignment horizontal="center" vertical="center" wrapText="1"/>
    </xf>
    <xf numFmtId="49" fontId="12" fillId="8" borderId="57" xfId="0" applyNumberFormat="1" applyFont="1" applyFill="1" applyBorder="1" applyAlignment="1">
      <alignment horizontal="center" vertical="center" wrapText="1"/>
    </xf>
    <xf numFmtId="49" fontId="12" fillId="8" borderId="51" xfId="0" applyNumberFormat="1" applyFont="1" applyFill="1" applyBorder="1" applyAlignment="1">
      <alignment horizontal="center" vertical="center" wrapText="1"/>
    </xf>
    <xf numFmtId="49" fontId="12" fillId="8" borderId="49" xfId="0" applyNumberFormat="1" applyFont="1" applyFill="1" applyBorder="1" applyAlignment="1">
      <alignment horizontal="center" vertical="center" wrapText="1"/>
    </xf>
    <xf numFmtId="49" fontId="12" fillId="8" borderId="59" xfId="0" applyNumberFormat="1" applyFont="1" applyFill="1" applyBorder="1" applyAlignment="1">
      <alignment horizontal="center" vertical="center" wrapText="1"/>
    </xf>
    <xf numFmtId="49" fontId="12" fillId="8" borderId="60" xfId="0" applyNumberFormat="1" applyFont="1" applyFill="1" applyBorder="1" applyAlignment="1">
      <alignment horizontal="center" vertical="center" wrapText="1"/>
    </xf>
    <xf numFmtId="49" fontId="12" fillId="7" borderId="61" xfId="0" applyNumberFormat="1" applyFont="1" applyFill="1" applyBorder="1" applyAlignment="1">
      <alignment horizontal="center" vertical="center" wrapText="1"/>
    </xf>
    <xf numFmtId="0" fontId="8" fillId="10" borderId="43" xfId="0" applyFont="1" applyFill="1" applyBorder="1" applyAlignment="1">
      <alignment horizontal="center" vertical="center" wrapText="1"/>
    </xf>
    <xf numFmtId="0" fontId="8" fillId="10" borderId="44" xfId="0" applyFont="1" applyFill="1" applyBorder="1" applyAlignment="1">
      <alignment horizontal="center" vertical="center" wrapText="1"/>
    </xf>
    <xf numFmtId="0" fontId="8" fillId="10" borderId="58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1" fillId="9" borderId="42" xfId="0" applyFont="1" applyFill="1" applyBorder="1" applyAlignment="1">
      <alignment horizontal="center" vertical="center" wrapText="1"/>
    </xf>
    <xf numFmtId="0" fontId="22" fillId="10" borderId="43" xfId="0" applyFont="1" applyFill="1" applyBorder="1" applyAlignment="1">
      <alignment horizontal="center" vertical="center" wrapText="1"/>
    </xf>
    <xf numFmtId="0" fontId="22" fillId="10" borderId="44" xfId="0" applyFont="1" applyFill="1" applyBorder="1" applyAlignment="1">
      <alignment horizontal="center" vertical="center" wrapText="1"/>
    </xf>
    <xf numFmtId="0" fontId="22" fillId="10" borderId="58" xfId="0" applyFont="1" applyFill="1" applyBorder="1" applyAlignment="1">
      <alignment horizontal="center" vertical="center" wrapText="1"/>
    </xf>
    <xf numFmtId="0" fontId="22" fillId="10" borderId="38" xfId="0" applyFont="1" applyFill="1" applyBorder="1" applyAlignment="1">
      <alignment horizontal="center" vertical="center" wrapText="1"/>
    </xf>
    <xf numFmtId="49" fontId="21" fillId="7" borderId="29" xfId="0" applyNumberFormat="1" applyFont="1" applyFill="1" applyBorder="1" applyAlignment="1">
      <alignment horizontal="center" vertical="center" wrapText="1"/>
    </xf>
    <xf numFmtId="49" fontId="21" fillId="8" borderId="30" xfId="0" applyNumberFormat="1" applyFont="1" applyFill="1" applyBorder="1" applyAlignment="1">
      <alignment horizontal="center" vertical="center" wrapText="1"/>
    </xf>
    <xf numFmtId="49" fontId="21" fillId="8" borderId="33" xfId="0" applyNumberFormat="1" applyFont="1" applyFill="1" applyBorder="1" applyAlignment="1">
      <alignment horizontal="center" vertical="center" wrapText="1"/>
    </xf>
    <xf numFmtId="49" fontId="21" fillId="8" borderId="59" xfId="0" applyNumberFormat="1" applyFont="1" applyFill="1" applyBorder="1" applyAlignment="1">
      <alignment horizontal="center" vertical="center" wrapText="1"/>
    </xf>
    <xf numFmtId="0" fontId="22" fillId="10" borderId="36" xfId="0" applyFont="1" applyFill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/>
    </xf>
    <xf numFmtId="49" fontId="21" fillId="7" borderId="31" xfId="0" applyNumberFormat="1" applyFont="1" applyFill="1" applyBorder="1" applyAlignment="1">
      <alignment horizontal="center" vertical="center" wrapText="1"/>
    </xf>
    <xf numFmtId="49" fontId="21" fillId="8" borderId="28" xfId="0" applyNumberFormat="1" applyFont="1" applyFill="1" applyBorder="1" applyAlignment="1">
      <alignment horizontal="center" vertical="center" wrapText="1"/>
    </xf>
    <xf numFmtId="49" fontId="21" fillId="8" borderId="34" xfId="0" applyNumberFormat="1" applyFont="1" applyFill="1" applyBorder="1" applyAlignment="1">
      <alignment horizontal="center" vertical="center" wrapText="1"/>
    </xf>
    <xf numFmtId="49" fontId="21" fillId="8" borderId="60" xfId="0" applyNumberFormat="1" applyFont="1" applyFill="1" applyBorder="1" applyAlignment="1">
      <alignment horizontal="center" vertical="center" wrapText="1"/>
    </xf>
    <xf numFmtId="49" fontId="21" fillId="8" borderId="31" xfId="0" applyNumberFormat="1" applyFont="1" applyFill="1" applyBorder="1" applyAlignment="1">
      <alignment horizontal="center" vertical="center" wrapText="1"/>
    </xf>
    <xf numFmtId="49" fontId="21" fillId="7" borderId="28" xfId="0" applyNumberFormat="1" applyFont="1" applyFill="1" applyBorder="1" applyAlignment="1">
      <alignment horizontal="center" vertical="center" wrapText="1"/>
    </xf>
    <xf numFmtId="49" fontId="21" fillId="7" borderId="34" xfId="0" applyNumberFormat="1" applyFont="1" applyFill="1" applyBorder="1" applyAlignment="1">
      <alignment horizontal="center" vertical="center" wrapText="1"/>
    </xf>
    <xf numFmtId="0" fontId="22" fillId="10" borderId="46" xfId="0" applyFont="1" applyFill="1" applyBorder="1" applyAlignment="1">
      <alignment horizontal="center" vertical="center" wrapText="1"/>
    </xf>
    <xf numFmtId="0" fontId="21" fillId="0" borderId="56" xfId="0" applyFont="1" applyBorder="1" applyAlignment="1">
      <alignment horizontal="center" vertical="center"/>
    </xf>
    <xf numFmtId="49" fontId="21" fillId="8" borderId="57" xfId="0" applyNumberFormat="1" applyFont="1" applyFill="1" applyBorder="1" applyAlignment="1">
      <alignment horizontal="center" vertical="center" wrapText="1"/>
    </xf>
    <xf numFmtId="49" fontId="21" fillId="8" borderId="51" xfId="0" applyNumberFormat="1" applyFont="1" applyFill="1" applyBorder="1" applyAlignment="1">
      <alignment horizontal="center" vertical="center" wrapText="1"/>
    </xf>
    <xf numFmtId="49" fontId="21" fillId="8" borderId="49" xfId="0" applyNumberFormat="1" applyFont="1" applyFill="1" applyBorder="1" applyAlignment="1">
      <alignment horizontal="center" vertical="center" wrapText="1"/>
    </xf>
    <xf numFmtId="49" fontId="21" fillId="7" borderId="61" xfId="0" applyNumberFormat="1" applyFont="1" applyFill="1" applyBorder="1" applyAlignment="1">
      <alignment horizontal="center" vertical="center" wrapText="1"/>
    </xf>
    <xf numFmtId="0" fontId="23" fillId="9" borderId="42" xfId="0" applyFont="1" applyFill="1" applyBorder="1" applyAlignment="1">
      <alignment horizontal="center" vertical="center" wrapText="1"/>
    </xf>
    <xf numFmtId="0" fontId="23" fillId="14" borderId="65" xfId="0" applyFont="1" applyFill="1" applyBorder="1" applyAlignment="1">
      <alignment horizontal="center" vertical="center" wrapText="1"/>
    </xf>
    <xf numFmtId="0" fontId="23" fillId="14" borderId="43" xfId="0" applyFont="1" applyFill="1" applyBorder="1" applyAlignment="1">
      <alignment horizontal="center" vertical="center" wrapText="1"/>
    </xf>
    <xf numFmtId="0" fontId="23" fillId="14" borderId="44" xfId="0" applyFont="1" applyFill="1" applyBorder="1" applyAlignment="1">
      <alignment horizontal="center" vertical="center" wrapText="1"/>
    </xf>
    <xf numFmtId="0" fontId="23" fillId="14" borderId="45" xfId="0" applyFont="1" applyFill="1" applyBorder="1" applyAlignment="1">
      <alignment horizontal="center" vertical="center" wrapText="1"/>
    </xf>
    <xf numFmtId="0" fontId="23" fillId="10" borderId="62" xfId="0" applyFont="1" applyFill="1" applyBorder="1" applyAlignment="1">
      <alignment horizontal="center" vertical="center" wrapText="1"/>
    </xf>
    <xf numFmtId="49" fontId="23" fillId="7" borderId="53" xfId="0" applyNumberFormat="1" applyFont="1" applyFill="1" applyBorder="1" applyAlignment="1">
      <alignment horizontal="center" vertical="center" wrapText="1"/>
    </xf>
    <xf numFmtId="49" fontId="23" fillId="8" borderId="28" xfId="0" applyNumberFormat="1" applyFont="1" applyFill="1" applyBorder="1" applyAlignment="1">
      <alignment horizontal="center" vertical="center" wrapText="1"/>
    </xf>
    <xf numFmtId="49" fontId="23" fillId="8" borderId="34" xfId="0" applyNumberFormat="1" applyFont="1" applyFill="1" applyBorder="1" applyAlignment="1">
      <alignment horizontal="center" vertical="center" wrapText="1"/>
    </xf>
    <xf numFmtId="49" fontId="23" fillId="8" borderId="40" xfId="0" applyNumberFormat="1" applyFont="1" applyFill="1" applyBorder="1" applyAlignment="1">
      <alignment horizontal="center" vertical="center" wrapText="1"/>
    </xf>
    <xf numFmtId="0" fontId="23" fillId="10" borderId="63" xfId="0" applyFont="1" applyFill="1" applyBorder="1" applyAlignment="1">
      <alignment horizontal="center" vertical="center" wrapText="1"/>
    </xf>
    <xf numFmtId="0" fontId="23" fillId="0" borderId="54" xfId="0" applyFont="1" applyBorder="1" applyAlignment="1">
      <alignment horizontal="center" vertical="center"/>
    </xf>
    <xf numFmtId="49" fontId="23" fillId="7" borderId="31" xfId="0" applyNumberFormat="1" applyFont="1" applyFill="1" applyBorder="1" applyAlignment="1">
      <alignment horizontal="center" vertical="center" wrapText="1"/>
    </xf>
    <xf numFmtId="49" fontId="23" fillId="8" borderId="31" xfId="0" applyNumberFormat="1" applyFont="1" applyFill="1" applyBorder="1" applyAlignment="1">
      <alignment horizontal="center" vertical="center" wrapText="1"/>
    </xf>
    <xf numFmtId="49" fontId="23" fillId="7" borderId="28" xfId="0" applyNumberFormat="1" applyFont="1" applyFill="1" applyBorder="1" applyAlignment="1">
      <alignment horizontal="center" vertical="center" wrapText="1"/>
    </xf>
    <xf numFmtId="49" fontId="23" fillId="7" borderId="34" xfId="0" applyNumberFormat="1" applyFont="1" applyFill="1" applyBorder="1" applyAlignment="1">
      <alignment horizontal="center" vertical="center" wrapText="1"/>
    </xf>
    <xf numFmtId="0" fontId="23" fillId="10" borderId="64" xfId="0" applyFont="1" applyFill="1" applyBorder="1" applyAlignment="1">
      <alignment horizontal="center" vertical="center" wrapText="1"/>
    </xf>
    <xf numFmtId="0" fontId="23" fillId="0" borderId="55" xfId="0" applyFont="1" applyBorder="1" applyAlignment="1">
      <alignment horizontal="center" vertical="center"/>
    </xf>
    <xf numFmtId="49" fontId="23" fillId="8" borderId="53" xfId="0" applyNumberFormat="1" applyFont="1" applyFill="1" applyBorder="1" applyAlignment="1">
      <alignment horizontal="center" vertical="center" wrapText="1"/>
    </xf>
    <xf numFmtId="49" fontId="23" fillId="8" borderId="32" xfId="0" applyNumberFormat="1" applyFont="1" applyFill="1" applyBorder="1" applyAlignment="1">
      <alignment horizontal="center" vertical="center" wrapText="1"/>
    </xf>
    <xf numFmtId="49" fontId="23" fillId="8" borderId="35" xfId="0" applyNumberFormat="1" applyFont="1" applyFill="1" applyBorder="1" applyAlignment="1">
      <alignment horizontal="center" vertical="center" wrapText="1"/>
    </xf>
    <xf numFmtId="49" fontId="23" fillId="7" borderId="32" xfId="0" applyNumberFormat="1" applyFont="1" applyFill="1" applyBorder="1" applyAlignment="1">
      <alignment horizontal="center" vertical="center" wrapText="1"/>
    </xf>
    <xf numFmtId="49" fontId="23" fillId="8" borderId="41" xfId="0" applyNumberFormat="1" applyFont="1" applyFill="1" applyBorder="1" applyAlignment="1">
      <alignment horizontal="center" vertical="center" wrapText="1"/>
    </xf>
    <xf numFmtId="0" fontId="23" fillId="10" borderId="66" xfId="0" applyFont="1" applyFill="1" applyBorder="1" applyAlignment="1">
      <alignment horizontal="center" vertical="center" wrapText="1"/>
    </xf>
    <xf numFmtId="0" fontId="23" fillId="0" borderId="67" xfId="0" applyFont="1" applyBorder="1" applyAlignment="1">
      <alignment horizontal="center" vertical="center"/>
    </xf>
    <xf numFmtId="49" fontId="23" fillId="8" borderId="57" xfId="0" applyNumberFormat="1" applyFont="1" applyFill="1" applyBorder="1" applyAlignment="1">
      <alignment horizontal="center" vertical="center" wrapText="1"/>
    </xf>
    <xf numFmtId="49" fontId="23" fillId="8" borderId="51" xfId="0" applyNumberFormat="1" applyFont="1" applyFill="1" applyBorder="1" applyAlignment="1">
      <alignment horizontal="center" vertical="center" wrapText="1"/>
    </xf>
    <xf numFmtId="49" fontId="23" fillId="8" borderId="49" xfId="0" applyNumberFormat="1" applyFont="1" applyFill="1" applyBorder="1" applyAlignment="1">
      <alignment horizontal="center" vertical="center" wrapText="1"/>
    </xf>
    <xf numFmtId="49" fontId="23" fillId="7" borderId="68" xfId="0" applyNumberFormat="1" applyFont="1" applyFill="1" applyBorder="1" applyAlignment="1">
      <alignment horizontal="center" vertical="center" wrapText="1"/>
    </xf>
    <xf numFmtId="0" fontId="22" fillId="10" borderId="45" xfId="0" applyFont="1" applyFill="1" applyBorder="1" applyAlignment="1">
      <alignment horizontal="center" vertical="center" wrapText="1"/>
    </xf>
    <xf numFmtId="49" fontId="21" fillId="0" borderId="39" xfId="0" applyNumberFormat="1" applyFont="1" applyBorder="1" applyAlignment="1">
      <alignment horizontal="center" vertical="center" wrapText="1"/>
    </xf>
    <xf numFmtId="49" fontId="21" fillId="0" borderId="40" xfId="0" applyNumberFormat="1" applyFont="1" applyBorder="1" applyAlignment="1">
      <alignment horizontal="center" vertical="center" wrapText="1"/>
    </xf>
    <xf numFmtId="0" fontId="22" fillId="10" borderId="37" xfId="0" applyFont="1" applyFill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/>
    </xf>
    <xf numFmtId="49" fontId="21" fillId="8" borderId="32" xfId="0" applyNumberFormat="1" applyFont="1" applyFill="1" applyBorder="1" applyAlignment="1">
      <alignment horizontal="center" vertical="center" wrapText="1"/>
    </xf>
    <xf numFmtId="49" fontId="21" fillId="8" borderId="35" xfId="0" applyNumberFormat="1" applyFont="1" applyFill="1" applyBorder="1" applyAlignment="1">
      <alignment horizontal="center" vertical="center" wrapText="1"/>
    </xf>
    <xf numFmtId="49" fontId="21" fillId="7" borderId="32" xfId="0" applyNumberFormat="1" applyFont="1" applyFill="1" applyBorder="1" applyAlignment="1">
      <alignment horizontal="center" vertical="center" wrapText="1"/>
    </xf>
    <xf numFmtId="49" fontId="21" fillId="0" borderId="41" xfId="0" applyNumberFormat="1" applyFont="1" applyBorder="1" applyAlignment="1">
      <alignment horizontal="center" vertical="center" wrapText="1"/>
    </xf>
    <xf numFmtId="49" fontId="22" fillId="10" borderId="46" xfId="0" applyNumberFormat="1" applyFont="1" applyFill="1" applyBorder="1" applyAlignment="1">
      <alignment horizontal="center" vertical="center" wrapText="1"/>
    </xf>
    <xf numFmtId="0" fontId="21" fillId="0" borderId="49" xfId="0" applyFont="1" applyBorder="1" applyAlignment="1">
      <alignment horizontal="center" vertical="center"/>
    </xf>
    <xf numFmtId="49" fontId="21" fillId="0" borderId="50" xfId="0" applyNumberFormat="1" applyFont="1" applyBorder="1" applyAlignment="1">
      <alignment horizontal="center" vertical="center" wrapText="1"/>
    </xf>
    <xf numFmtId="49" fontId="21" fillId="0" borderId="51" xfId="0" applyNumberFormat="1" applyFont="1" applyBorder="1" applyAlignment="1">
      <alignment horizontal="center" vertical="center" wrapText="1"/>
    </xf>
    <xf numFmtId="49" fontId="21" fillId="0" borderId="49" xfId="0" applyNumberFormat="1" applyFont="1" applyBorder="1" applyAlignment="1">
      <alignment horizontal="center" vertical="center" wrapText="1"/>
    </xf>
    <xf numFmtId="49" fontId="21" fillId="7" borderId="52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0" fillId="3" borderId="28" xfId="0" applyFont="1" applyFill="1" applyBorder="1" applyAlignment="1">
      <alignment horizontal="center" vertical="center" wrapText="1"/>
    </xf>
    <xf numFmtId="0" fontId="0" fillId="4" borderId="28" xfId="0" applyFont="1" applyFill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0" borderId="28" xfId="0" applyFont="1" applyBorder="1" applyAlignment="1">
      <alignment horizontal="center" vertical="center" wrapText="1"/>
    </xf>
    <xf numFmtId="0" fontId="21" fillId="4" borderId="28" xfId="0" applyFont="1" applyFill="1" applyBorder="1" applyAlignment="1">
      <alignment horizontal="center" vertical="center" wrapText="1"/>
    </xf>
    <xf numFmtId="0" fontId="21" fillId="0" borderId="28" xfId="0" applyFont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33605548" count="1">
        <pm:charStyle name="Normal" fontId="0" Id="1"/>
      </pm:charStyles>
      <pm:colors xmlns:pm="smNativeData" id="1733605548" count="8">
        <pm:color name="Color 24" rgb="379AC5"/>
        <pm:color name="Negro 2" rgb="73728D"/>
        <pm:color name="Color 26" rgb="FFE0E0"/>
        <pm:color name="Color 27" rgb="FFFFE0"/>
        <pm:color name="Color 28" rgb="FFFFDE"/>
        <pm:color name="Color 29" rgb="FFDEDE"/>
        <pm:color name="Color 30" rgb="84839B"/>
        <pm:color name="Color 31" rgb="EDEDF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170230</xdr:colOff>
      <xdr:row>0</xdr:row>
      <xdr:rowOff>359834</xdr:rowOff>
    </xdr:from>
    <xdr:to>
      <xdr:col>8</xdr:col>
      <xdr:colOff>468751</xdr:colOff>
      <xdr:row>10</xdr:row>
      <xdr:rowOff>73500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237E8D-B253-7EB2-8AB6-D1A449506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230" y="529167"/>
          <a:ext cx="3142353" cy="3505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317500</xdr:colOff>
      <xdr:row>0</xdr:row>
      <xdr:rowOff>328083</xdr:rowOff>
    </xdr:from>
    <xdr:to>
      <xdr:col>21</xdr:col>
      <xdr:colOff>133723</xdr:colOff>
      <xdr:row>10</xdr:row>
      <xdr:rowOff>58894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D9C759-6550-491C-B66A-BEFDB8BF6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4833" y="497416"/>
          <a:ext cx="3142353" cy="3505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298445</xdr:colOff>
      <xdr:row>0</xdr:row>
      <xdr:rowOff>328083</xdr:rowOff>
    </xdr:from>
    <xdr:to>
      <xdr:col>8</xdr:col>
      <xdr:colOff>334315</xdr:colOff>
      <xdr:row>9</xdr:row>
      <xdr:rowOff>189867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A0ED28-9B9B-4B64-8388-B2C05EAE1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195" y="328083"/>
          <a:ext cx="2886240" cy="3220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571500</xdr:colOff>
      <xdr:row>0</xdr:row>
      <xdr:rowOff>232832</xdr:rowOff>
    </xdr:from>
    <xdr:to>
      <xdr:col>20</xdr:col>
      <xdr:colOff>325073</xdr:colOff>
      <xdr:row>9</xdr:row>
      <xdr:rowOff>136526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83F061-2EAC-4FC6-B48F-554A0DDCA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0500" y="402165"/>
          <a:ext cx="2886240" cy="3220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32290</xdr:colOff>
      <xdr:row>0</xdr:row>
      <xdr:rowOff>232833</xdr:rowOff>
    </xdr:from>
    <xdr:to>
      <xdr:col>7</xdr:col>
      <xdr:colOff>429197</xdr:colOff>
      <xdr:row>7</xdr:row>
      <xdr:rowOff>205793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45385B-4F50-47F7-A997-FBE09FBEA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7707" y="232833"/>
          <a:ext cx="2250699" cy="2511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79605</xdr:colOff>
      <xdr:row>0</xdr:row>
      <xdr:rowOff>357187</xdr:rowOff>
    </xdr:from>
    <xdr:to>
      <xdr:col>19</xdr:col>
      <xdr:colOff>132072</xdr:colOff>
      <xdr:row>7</xdr:row>
      <xdr:rowOff>3027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49C23E-784E-4B6C-BE26-A478AA329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4293" y="531812"/>
          <a:ext cx="2048907" cy="2286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470316</xdr:colOff>
      <xdr:row>0</xdr:row>
      <xdr:rowOff>275981</xdr:rowOff>
    </xdr:from>
    <xdr:to>
      <xdr:col>18</xdr:col>
      <xdr:colOff>325856</xdr:colOff>
      <xdr:row>6</xdr:row>
      <xdr:rowOff>73270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E0B1A8-6988-4319-8222-59A86BFC6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73739" y="656981"/>
          <a:ext cx="1867220" cy="2083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32290</xdr:colOff>
      <xdr:row>0</xdr:row>
      <xdr:rowOff>232834</xdr:rowOff>
    </xdr:from>
    <xdr:to>
      <xdr:col>7</xdr:col>
      <xdr:colOff>9762</xdr:colOff>
      <xdr:row>6</xdr:row>
      <xdr:rowOff>21608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5380FF-5FEC-4646-AE10-44C5460E191C}"/>
            </a:ext>
            <a:ext uri="{147F2762-F138-4A5C-976F-8EAC2B608ADB}">
              <a16:predDERef xmlns:a16="http://schemas.microsoft.com/office/drawing/2014/main" pred="{08E0B1A8-6988-4319-8222-59A86BFC6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5373" y="613834"/>
          <a:ext cx="1862127" cy="2078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1F43B-5F05-4B6F-965B-98490DB635FA}">
  <dimension ref="B2:R30"/>
  <sheetViews>
    <sheetView showGridLines="0" workbookViewId="0">
      <selection activeCell="I38" sqref="I38"/>
    </sheetView>
  </sheetViews>
  <sheetFormatPr baseColWidth="10" defaultColWidth="8.88671875" defaultRowHeight="13.2" x14ac:dyDescent="0.25"/>
  <cols>
    <col min="1" max="1" width="2.88671875" customWidth="1"/>
  </cols>
  <sheetData>
    <row r="2" spans="2:18" x14ac:dyDescent="0.25">
      <c r="B2" s="67" t="s">
        <v>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spans="2:18" x14ac:dyDescent="0.25">
      <c r="B3" s="67" t="s">
        <v>1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2:18" x14ac:dyDescent="0.25"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2:18" x14ac:dyDescent="0.25">
      <c r="B5" s="67" t="s">
        <v>2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2:18" x14ac:dyDescent="0.25"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2:18" x14ac:dyDescent="0.25">
      <c r="B7" s="67" t="s">
        <v>3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2:18" x14ac:dyDescent="0.25"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</row>
    <row r="9" spans="2:18" x14ac:dyDescent="0.25">
      <c r="B9" s="67" t="s">
        <v>4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</row>
    <row r="10" spans="2:18" x14ac:dyDescent="0.25"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</row>
    <row r="11" spans="2:18" x14ac:dyDescent="0.25"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</row>
    <row r="12" spans="2:18" x14ac:dyDescent="0.25">
      <c r="B12" s="67" t="s">
        <v>5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</row>
    <row r="13" spans="2:18" x14ac:dyDescent="0.25"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</row>
    <row r="14" spans="2:18" x14ac:dyDescent="0.25">
      <c r="B14" s="67" t="s">
        <v>6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</row>
    <row r="15" spans="2:18" x14ac:dyDescent="0.25"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</row>
    <row r="16" spans="2:18" x14ac:dyDescent="0.25">
      <c r="B16" s="67" t="s">
        <v>7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</row>
    <row r="17" spans="2:18" x14ac:dyDescent="0.25">
      <c r="B17" s="67" t="s">
        <v>8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</row>
    <row r="18" spans="2:18" x14ac:dyDescent="0.25">
      <c r="B18" s="67" t="s">
        <v>9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</row>
    <row r="19" spans="2:18" x14ac:dyDescent="0.25"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</row>
    <row r="20" spans="2:18" x14ac:dyDescent="0.25">
      <c r="B20" s="67" t="s">
        <v>10</v>
      </c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</row>
    <row r="21" spans="2:18" x14ac:dyDescent="0.25"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</row>
    <row r="22" spans="2:18" x14ac:dyDescent="0.25"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</row>
    <row r="23" spans="2:18" x14ac:dyDescent="0.25">
      <c r="B23" s="67" t="s">
        <v>11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</row>
    <row r="24" spans="2:18" x14ac:dyDescent="0.25"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</row>
    <row r="25" spans="2:18" x14ac:dyDescent="0.25">
      <c r="B25" s="67" t="s">
        <v>12</v>
      </c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</row>
    <row r="26" spans="2:18" x14ac:dyDescent="0.25"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</row>
    <row r="27" spans="2:18" x14ac:dyDescent="0.25">
      <c r="B27" s="67" t="s">
        <v>13</v>
      </c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</row>
    <row r="28" spans="2:18" x14ac:dyDescent="0.25"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</row>
    <row r="29" spans="2:18" x14ac:dyDescent="0.25"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</row>
    <row r="30" spans="2:18" x14ac:dyDescent="0.25">
      <c r="B30" s="67" t="s">
        <v>14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78EA-CE40-4159-8D2E-9B4A57762F5E}">
  <dimension ref="A1:AR124"/>
  <sheetViews>
    <sheetView showGridLines="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I3" sqref="I3"/>
    </sheetView>
  </sheetViews>
  <sheetFormatPr baseColWidth="10" defaultColWidth="8.88671875" defaultRowHeight="13.2" x14ac:dyDescent="0.25"/>
  <cols>
    <col min="2" max="2" width="25.88671875" bestFit="1" customWidth="1"/>
    <col min="3" max="3" width="17.109375" customWidth="1"/>
    <col min="4" max="4" width="3.88671875" customWidth="1"/>
    <col min="5" max="5" width="16.33203125" customWidth="1"/>
    <col min="6" max="8" width="9.109375" style="44"/>
    <col min="9" max="9" width="3" style="53" customWidth="1"/>
    <col min="10" max="11" width="16.5546875" style="44" customWidth="1"/>
    <col min="12" max="12" width="2.5546875" style="53" customWidth="1"/>
    <col min="13" max="13" width="19.6640625" style="44" bestFit="1" customWidth="1"/>
    <col min="14" max="14" width="21.6640625" style="44" bestFit="1" customWidth="1"/>
    <col min="15" max="15" width="2.88671875" style="53" customWidth="1"/>
    <col min="16" max="17" width="16.5546875" style="44" customWidth="1"/>
    <col min="18" max="18" width="2.33203125" style="53" customWidth="1"/>
    <col min="19" max="19" width="14.6640625" style="44" customWidth="1"/>
    <col min="20" max="20" width="16.5546875" style="44" customWidth="1"/>
    <col min="21" max="21" width="2.33203125" style="53" customWidth="1"/>
    <col min="22" max="23" width="28.88671875" bestFit="1" customWidth="1"/>
  </cols>
  <sheetData>
    <row r="1" spans="1:44" x14ac:dyDescent="0.25">
      <c r="J1" s="56" t="s">
        <v>17</v>
      </c>
      <c r="K1" s="52"/>
      <c r="M1" s="56" t="s">
        <v>40</v>
      </c>
      <c r="N1" s="52"/>
      <c r="P1" s="56" t="s">
        <v>41</v>
      </c>
      <c r="Q1" s="52"/>
      <c r="S1" s="56" t="s">
        <v>42</v>
      </c>
      <c r="T1" s="52"/>
    </row>
    <row r="2" spans="1:44" x14ac:dyDescent="0.25">
      <c r="A2" t="s">
        <v>43</v>
      </c>
      <c r="B2" s="47" t="s">
        <v>52</v>
      </c>
      <c r="C2" s="47" t="s">
        <v>45</v>
      </c>
      <c r="D2" s="47"/>
      <c r="E2" t="s">
        <v>46</v>
      </c>
      <c r="F2" s="48" t="s">
        <v>47</v>
      </c>
      <c r="G2" s="48" t="s">
        <v>48</v>
      </c>
      <c r="H2" s="48" t="s">
        <v>49</v>
      </c>
      <c r="I2" s="54"/>
      <c r="J2" s="48" t="s">
        <v>45</v>
      </c>
      <c r="K2" s="48" t="s">
        <v>46</v>
      </c>
      <c r="L2" s="54"/>
      <c r="M2" s="48" t="s">
        <v>45</v>
      </c>
      <c r="N2" s="48" t="s">
        <v>46</v>
      </c>
      <c r="O2" s="54"/>
      <c r="P2" s="48" t="s">
        <v>45</v>
      </c>
      <c r="Q2" s="48" t="s">
        <v>46</v>
      </c>
      <c r="R2" s="54"/>
      <c r="S2" s="48" t="s">
        <v>45</v>
      </c>
      <c r="T2" s="48" t="s">
        <v>46</v>
      </c>
      <c r="U2" s="54"/>
      <c r="AA2" t="s">
        <v>43</v>
      </c>
      <c r="AB2" t="s">
        <v>50</v>
      </c>
      <c r="AC2" t="s">
        <v>45</v>
      </c>
      <c r="AD2" t="s">
        <v>51</v>
      </c>
      <c r="AF2" t="s">
        <v>51</v>
      </c>
      <c r="AG2" t="s">
        <v>46</v>
      </c>
      <c r="AJ2" t="s">
        <v>43</v>
      </c>
      <c r="AK2" t="s">
        <v>52</v>
      </c>
      <c r="AL2" t="s">
        <v>45</v>
      </c>
      <c r="AM2" t="s">
        <v>51</v>
      </c>
      <c r="AO2" t="s">
        <v>51</v>
      </c>
      <c r="AP2" t="s">
        <v>46</v>
      </c>
      <c r="AR2" t="s">
        <v>53</v>
      </c>
    </row>
    <row r="3" spans="1:44" x14ac:dyDescent="0.25">
      <c r="AR3" t="s">
        <v>54</v>
      </c>
    </row>
    <row r="4" spans="1:44" x14ac:dyDescent="0.25">
      <c r="B4" t="s">
        <v>54</v>
      </c>
      <c r="S4" s="44" t="s">
        <v>55</v>
      </c>
      <c r="AB4" t="s">
        <v>54</v>
      </c>
      <c r="AK4" t="s">
        <v>54</v>
      </c>
      <c r="AR4" t="s">
        <v>56</v>
      </c>
    </row>
    <row r="5" spans="1:44" x14ac:dyDescent="0.25">
      <c r="AR5" t="s">
        <v>57</v>
      </c>
    </row>
    <row r="6" spans="1:44" ht="12.75" customHeight="1" x14ac:dyDescent="0.25">
      <c r="A6">
        <v>1</v>
      </c>
      <c r="B6" t="s">
        <v>58</v>
      </c>
      <c r="C6" t="s">
        <v>62</v>
      </c>
      <c r="D6" t="str">
        <f>IF(C6&lt;&gt;"","vs","")</f>
        <v>vs</v>
      </c>
      <c r="E6" t="s">
        <v>64</v>
      </c>
      <c r="F6" s="50"/>
      <c r="G6" s="50"/>
      <c r="H6" s="50"/>
      <c r="I6" s="55"/>
      <c r="J6" s="45" t="str">
        <f>IF(F6="","",P6+1)</f>
        <v/>
      </c>
      <c r="K6" s="45" t="str">
        <f>IF(F6="","",Q6+1)</f>
        <v/>
      </c>
      <c r="L6" s="55"/>
      <c r="M6" s="45" t="str">
        <f>IF(F6="","",IF(J6&gt;K6,1,0))</f>
        <v/>
      </c>
      <c r="N6" s="45" t="str">
        <f>IF(F6="","",IF(J6&lt;K6,1,0))</f>
        <v/>
      </c>
      <c r="O6" s="55"/>
      <c r="P6" s="45" t="str">
        <f>IF(F6="","",IFERROR(IF(_xlfn.NUMBERVALUE(LEFT(F6,FIND("-",F6)-1))&gt;_xlfn.NUMBERVALUE(RIGHT(F6,LEN(F6)-FIND("-",F6))),1,0),0)+
IFERROR(IF(_xlfn.NUMBERVALUE(LEFT(G6,FIND("-",G6)-1))&gt;_xlfn.NUMBERVALUE(RIGHT(G6,LEN(G6)-FIND("-",G6))),1,0),0)+
IFERROR(IF(_xlfn.NUMBERVALUE(LEFT(H6,FIND("-",H6)-1))&gt;_xlfn.NUMBERVALUE(RIGHT(H6,LEN(H6)-FIND("-",H6))),1,0),0))</f>
        <v/>
      </c>
      <c r="Q6" s="44" t="str">
        <f>IF(F6="","",IFERROR(IF(_xlfn.NUMBERVALUE(LEFT(F6,FIND("-",F6)-1))&lt;_xlfn.NUMBERVALUE(RIGHT(F6,LEN(F6)-FIND("-",F6))),1,0),0)+
IFERROR(IF(_xlfn.NUMBERVALUE(LEFT(G6,FIND("-",G6)-1))&lt;_xlfn.NUMBERVALUE(RIGHT(G6,LEN(G6)-FIND("-",G6))),1,0),0)+
IFERROR(IF(_xlfn.NUMBERVALUE(LEFT(H6,FIND("-",H6)-1))&lt;_xlfn.NUMBERVALUE(RIGHT(H6,LEN(H6)-FIND("-",H6))),1,0),0))</f>
        <v/>
      </c>
      <c r="S6" s="45" t="str">
        <f>IFERROR(LEFT(F6,1)+LEFT(G6,1)+IFERROR(IF(_xlfn.NUMBERVALUE(LEFT(H6,FIND("-",H6)-1))&gt;_xlfn.NUMBERVALUE(RIGHT(H6,LEN(H6)-FIND("-",H6))),1,0),0),"")</f>
        <v/>
      </c>
      <c r="T6" s="44" t="str">
        <f>IFERROR(RIGHT(F6,1)+RIGHT(G6,1)+IFERROR(IF(_xlfn.NUMBERVALUE(LEFT(H6,FIND("-",H6)-1))&lt;_xlfn.NUMBERVALUE(RIGHT(H6,LEN(H6)-FIND("-",H6))),1,0),0),"")</f>
        <v/>
      </c>
      <c r="AA6">
        <v>1</v>
      </c>
      <c r="AB6" t="s">
        <v>58</v>
      </c>
      <c r="AC6" t="s">
        <v>60</v>
      </c>
      <c r="AG6" t="s">
        <v>61</v>
      </c>
      <c r="AJ6">
        <v>1</v>
      </c>
      <c r="AK6" t="s">
        <v>58</v>
      </c>
      <c r="AL6" t="s">
        <v>62</v>
      </c>
      <c r="AN6" t="s">
        <v>63</v>
      </c>
      <c r="AP6" t="s">
        <v>64</v>
      </c>
      <c r="AR6" t="s">
        <v>65</v>
      </c>
    </row>
    <row r="7" spans="1:44" x14ac:dyDescent="0.25">
      <c r="A7">
        <v>1</v>
      </c>
      <c r="B7" t="s">
        <v>58</v>
      </c>
      <c r="C7" t="s">
        <v>69</v>
      </c>
      <c r="D7" t="str">
        <f t="shared" ref="D7:D66" si="0">IF(C7&lt;&gt;"","vs","")</f>
        <v>vs</v>
      </c>
      <c r="E7" t="s">
        <v>71</v>
      </c>
      <c r="F7" s="50"/>
      <c r="G7" s="50"/>
      <c r="H7" s="50"/>
      <c r="I7" s="55"/>
      <c r="J7" s="45" t="str">
        <f t="shared" ref="J7:J70" si="1">IF(F7="","",P7+1)</f>
        <v/>
      </c>
      <c r="K7" s="45" t="str">
        <f t="shared" ref="K7:K70" si="2">IF(F7="","",Q7+1)</f>
        <v/>
      </c>
      <c r="L7" s="55"/>
      <c r="M7" s="45" t="str">
        <f t="shared" ref="M7:M70" si="3">IF(F7="","",IF(J7&gt;K7,1,0))</f>
        <v/>
      </c>
      <c r="N7" s="45" t="str">
        <f t="shared" ref="N7:N70" si="4">IF(F7="","",IF(J7&lt;K7,1,0))</f>
        <v/>
      </c>
      <c r="O7" s="55"/>
      <c r="P7" s="45" t="str">
        <f t="shared" ref="P7:P70" si="5">IF(F7="","",IFERROR(IF(_xlfn.NUMBERVALUE(LEFT(F7,FIND("-",F7)-1))&gt;_xlfn.NUMBERVALUE(RIGHT(F7,LEN(F7)-FIND("-",F7))),1,0),0)+
IFERROR(IF(_xlfn.NUMBERVALUE(LEFT(G7,FIND("-",G7)-1))&gt;_xlfn.NUMBERVALUE(RIGHT(G7,LEN(G7)-FIND("-",G7))),1,0),0)+
IFERROR(IF(_xlfn.NUMBERVALUE(LEFT(H7,FIND("-",H7)-1))&gt;_xlfn.NUMBERVALUE(RIGHT(H7,LEN(H7)-FIND("-",H7))),1,0),0))</f>
        <v/>
      </c>
      <c r="Q7" s="44" t="str">
        <f t="shared" ref="Q7:Q70" si="6">IF(F7="","",IFERROR(IF(_xlfn.NUMBERVALUE(LEFT(F7,FIND("-",F7)-1))&lt;_xlfn.NUMBERVALUE(RIGHT(F7,LEN(F7)-FIND("-",F7))),1,0),0)+
IFERROR(IF(_xlfn.NUMBERVALUE(LEFT(G7,FIND("-",G7)-1))&lt;_xlfn.NUMBERVALUE(RIGHT(G7,LEN(G7)-FIND("-",G7))),1,0),0)+
IFERROR(IF(_xlfn.NUMBERVALUE(LEFT(H7,FIND("-",H7)-1))&lt;_xlfn.NUMBERVALUE(RIGHT(H7,LEN(H7)-FIND("-",H7))),1,0),0))</f>
        <v/>
      </c>
      <c r="S7" s="45" t="str">
        <f t="shared" ref="S7:S70" si="7">IFERROR(LEFT(F7,1)+LEFT(G7,1)+IFERROR(IF(_xlfn.NUMBERVALUE(LEFT(H7,FIND("-",H7)-1))&gt;_xlfn.NUMBERVALUE(RIGHT(H7,LEN(H7)-FIND("-",H7))),1,0),0),"")</f>
        <v/>
      </c>
      <c r="T7" s="44" t="str">
        <f t="shared" ref="T7:T70" si="8">IFERROR(RIGHT(F7,1)+RIGHT(G7,1)+IFERROR(IF(_xlfn.NUMBERVALUE(LEFT(H7,FIND("-",H7)-1))&lt;_xlfn.NUMBERVALUE(RIGHT(H7,LEN(H7)-FIND("-",H7))),1,0),0),"")</f>
        <v/>
      </c>
      <c r="AA7">
        <v>1</v>
      </c>
      <c r="AB7" t="s">
        <v>58</v>
      </c>
      <c r="AC7" t="s">
        <v>66</v>
      </c>
      <c r="AE7" t="s">
        <v>67</v>
      </c>
      <c r="AG7" t="s">
        <v>68</v>
      </c>
      <c r="AJ7">
        <v>1</v>
      </c>
      <c r="AK7" t="s">
        <v>58</v>
      </c>
      <c r="AL7" t="s">
        <v>69</v>
      </c>
      <c r="AN7" t="s">
        <v>70</v>
      </c>
      <c r="AP7" t="s">
        <v>71</v>
      </c>
      <c r="AR7" t="s">
        <v>72</v>
      </c>
    </row>
    <row r="8" spans="1:44" x14ac:dyDescent="0.25">
      <c r="A8">
        <v>1</v>
      </c>
      <c r="B8" t="s">
        <v>58</v>
      </c>
      <c r="C8" t="s">
        <v>75</v>
      </c>
      <c r="D8" t="str">
        <f t="shared" si="0"/>
        <v>vs</v>
      </c>
      <c r="E8" t="s">
        <v>77</v>
      </c>
      <c r="F8" s="50"/>
      <c r="G8" s="50"/>
      <c r="H8" s="50"/>
      <c r="I8" s="55"/>
      <c r="J8" s="45" t="str">
        <f t="shared" si="1"/>
        <v/>
      </c>
      <c r="K8" s="45" t="str">
        <f t="shared" si="2"/>
        <v/>
      </c>
      <c r="L8" s="55"/>
      <c r="M8" s="45" t="str">
        <f t="shared" si="3"/>
        <v/>
      </c>
      <c r="N8" s="45" t="str">
        <f t="shared" si="4"/>
        <v/>
      </c>
      <c r="O8" s="55"/>
      <c r="P8" s="45" t="str">
        <f t="shared" si="5"/>
        <v/>
      </c>
      <c r="Q8" s="44" t="str">
        <f t="shared" si="6"/>
        <v/>
      </c>
      <c r="S8" s="45" t="str">
        <f t="shared" si="7"/>
        <v/>
      </c>
      <c r="T8" s="44" t="str">
        <f t="shared" si="8"/>
        <v/>
      </c>
      <c r="AA8">
        <v>1</v>
      </c>
      <c r="AB8" t="s">
        <v>58</v>
      </c>
      <c r="AC8" t="s">
        <v>73</v>
      </c>
      <c r="AG8" t="s">
        <v>74</v>
      </c>
      <c r="AJ8">
        <v>1</v>
      </c>
      <c r="AK8" t="s">
        <v>58</v>
      </c>
      <c r="AL8" t="s">
        <v>75</v>
      </c>
      <c r="AN8" t="s">
        <v>76</v>
      </c>
      <c r="AP8" t="s">
        <v>77</v>
      </c>
      <c r="AR8" t="s">
        <v>78</v>
      </c>
    </row>
    <row r="9" spans="1:44" x14ac:dyDescent="0.25">
      <c r="D9" t="str">
        <f t="shared" si="0"/>
        <v/>
      </c>
      <c r="F9" s="49"/>
      <c r="G9" s="49"/>
      <c r="H9" s="49"/>
      <c r="I9" s="55"/>
      <c r="J9" s="45" t="str">
        <f t="shared" si="1"/>
        <v/>
      </c>
      <c r="K9" s="45" t="str">
        <f t="shared" si="2"/>
        <v/>
      </c>
      <c r="L9" s="55"/>
      <c r="M9" s="45" t="str">
        <f t="shared" si="3"/>
        <v/>
      </c>
      <c r="N9" s="45" t="str">
        <f t="shared" si="4"/>
        <v/>
      </c>
      <c r="O9" s="55"/>
      <c r="P9" s="45" t="str">
        <f t="shared" si="5"/>
        <v/>
      </c>
      <c r="Q9" s="44" t="str">
        <f t="shared" si="6"/>
        <v/>
      </c>
      <c r="S9" s="45" t="str">
        <f t="shared" si="7"/>
        <v/>
      </c>
      <c r="T9" s="44" t="str">
        <f t="shared" si="8"/>
        <v/>
      </c>
      <c r="AA9">
        <v>1</v>
      </c>
      <c r="AB9" t="s">
        <v>58</v>
      </c>
      <c r="AC9" t="s">
        <v>80</v>
      </c>
      <c r="AD9">
        <v>12</v>
      </c>
      <c r="AE9" t="s">
        <v>37</v>
      </c>
      <c r="AF9" t="s">
        <v>81</v>
      </c>
      <c r="AG9" t="s">
        <v>82</v>
      </c>
      <c r="AR9" t="s">
        <v>56</v>
      </c>
    </row>
    <row r="10" spans="1:44" x14ac:dyDescent="0.25">
      <c r="D10" t="str">
        <f t="shared" si="0"/>
        <v/>
      </c>
      <c r="E10" s="7"/>
      <c r="F10" s="49"/>
      <c r="G10" s="49"/>
      <c r="H10" s="49"/>
      <c r="I10" s="55"/>
      <c r="J10" s="45" t="str">
        <f t="shared" si="1"/>
        <v/>
      </c>
      <c r="K10" s="45" t="str">
        <f t="shared" si="2"/>
        <v/>
      </c>
      <c r="L10" s="55"/>
      <c r="M10" s="45" t="str">
        <f t="shared" si="3"/>
        <v/>
      </c>
      <c r="N10" s="45" t="str">
        <f t="shared" si="4"/>
        <v/>
      </c>
      <c r="O10" s="55"/>
      <c r="P10" s="45" t="str">
        <f t="shared" si="5"/>
        <v/>
      </c>
      <c r="Q10" s="44" t="str">
        <f t="shared" si="6"/>
        <v/>
      </c>
      <c r="S10" s="45" t="str">
        <f t="shared" si="7"/>
        <v/>
      </c>
      <c r="T10" s="44" t="str">
        <f t="shared" si="8"/>
        <v/>
      </c>
      <c r="AR10" t="s">
        <v>84</v>
      </c>
    </row>
    <row r="11" spans="1:44" ht="17.399999999999999" x14ac:dyDescent="0.3">
      <c r="B11" t="s">
        <v>78</v>
      </c>
      <c r="D11" t="str">
        <f t="shared" si="0"/>
        <v/>
      </c>
      <c r="E11" s="3"/>
      <c r="F11" s="49"/>
      <c r="G11" s="49"/>
      <c r="H11" s="49"/>
      <c r="I11" s="55"/>
      <c r="J11" s="45" t="str">
        <f t="shared" si="1"/>
        <v/>
      </c>
      <c r="K11" s="45" t="str">
        <f t="shared" si="2"/>
        <v/>
      </c>
      <c r="L11" s="55"/>
      <c r="M11" s="45" t="str">
        <f t="shared" si="3"/>
        <v/>
      </c>
      <c r="N11" s="45" t="str">
        <f t="shared" si="4"/>
        <v/>
      </c>
      <c r="O11" s="55"/>
      <c r="P11" s="45" t="str">
        <f t="shared" si="5"/>
        <v/>
      </c>
      <c r="Q11" s="44" t="str">
        <f t="shared" si="6"/>
        <v/>
      </c>
      <c r="S11" s="45" t="str">
        <f t="shared" si="7"/>
        <v/>
      </c>
      <c r="T11" s="44" t="str">
        <f t="shared" si="8"/>
        <v/>
      </c>
      <c r="AB11" t="s">
        <v>78</v>
      </c>
      <c r="AK11" t="s">
        <v>78</v>
      </c>
      <c r="AR11" t="s">
        <v>85</v>
      </c>
    </row>
    <row r="12" spans="1:44" x14ac:dyDescent="0.25">
      <c r="D12" t="str">
        <f t="shared" si="0"/>
        <v/>
      </c>
      <c r="F12" s="49"/>
      <c r="G12" s="49"/>
      <c r="H12" s="49"/>
      <c r="I12" s="55"/>
      <c r="J12" s="45" t="str">
        <f t="shared" si="1"/>
        <v/>
      </c>
      <c r="K12" s="45" t="str">
        <f t="shared" si="2"/>
        <v/>
      </c>
      <c r="L12" s="55"/>
      <c r="M12" s="45" t="str">
        <f t="shared" si="3"/>
        <v/>
      </c>
      <c r="N12" s="45" t="str">
        <f t="shared" si="4"/>
        <v/>
      </c>
      <c r="O12" s="55"/>
      <c r="P12" s="45" t="str">
        <f t="shared" si="5"/>
        <v/>
      </c>
      <c r="Q12" s="44" t="str">
        <f t="shared" si="6"/>
        <v/>
      </c>
      <c r="S12" s="45" t="str">
        <f t="shared" si="7"/>
        <v/>
      </c>
      <c r="T12" s="44" t="str">
        <f t="shared" si="8"/>
        <v/>
      </c>
      <c r="AR12" t="s">
        <v>86</v>
      </c>
    </row>
    <row r="13" spans="1:44" x14ac:dyDescent="0.25">
      <c r="A13">
        <v>2</v>
      </c>
      <c r="B13" t="s">
        <v>87</v>
      </c>
      <c r="C13" t="s">
        <v>62</v>
      </c>
      <c r="D13" t="str">
        <f t="shared" si="0"/>
        <v>vs</v>
      </c>
      <c r="E13" t="s">
        <v>71</v>
      </c>
      <c r="F13" s="50"/>
      <c r="G13" s="50"/>
      <c r="H13" s="50"/>
      <c r="I13" s="55"/>
      <c r="J13" s="45" t="str">
        <f t="shared" si="1"/>
        <v/>
      </c>
      <c r="K13" s="45" t="str">
        <f t="shared" si="2"/>
        <v/>
      </c>
      <c r="L13" s="55"/>
      <c r="M13" s="45" t="str">
        <f t="shared" si="3"/>
        <v/>
      </c>
      <c r="N13" s="45" t="str">
        <f t="shared" si="4"/>
        <v/>
      </c>
      <c r="O13" s="55"/>
      <c r="P13" s="45" t="str">
        <f t="shared" si="5"/>
        <v/>
      </c>
      <c r="Q13" s="44" t="str">
        <f t="shared" si="6"/>
        <v/>
      </c>
      <c r="S13" s="45" t="str">
        <f t="shared" si="7"/>
        <v/>
      </c>
      <c r="T13" s="44" t="str">
        <f t="shared" si="8"/>
        <v/>
      </c>
      <c r="AA13">
        <v>2</v>
      </c>
      <c r="AB13" t="s">
        <v>87</v>
      </c>
      <c r="AC13" t="s">
        <v>60</v>
      </c>
      <c r="AG13" t="s">
        <v>68</v>
      </c>
      <c r="AJ13">
        <v>2</v>
      </c>
      <c r="AK13" t="s">
        <v>87</v>
      </c>
      <c r="AL13" t="s">
        <v>62</v>
      </c>
      <c r="AN13" t="s">
        <v>88</v>
      </c>
      <c r="AP13" t="s">
        <v>71</v>
      </c>
      <c r="AR13" t="s">
        <v>89</v>
      </c>
    </row>
    <row r="14" spans="1:44" x14ac:dyDescent="0.25">
      <c r="A14">
        <v>2</v>
      </c>
      <c r="B14" t="s">
        <v>87</v>
      </c>
      <c r="C14" t="s">
        <v>64</v>
      </c>
      <c r="D14" t="str">
        <f t="shared" si="0"/>
        <v>vs</v>
      </c>
      <c r="E14" t="s">
        <v>77</v>
      </c>
      <c r="F14" s="50"/>
      <c r="G14" s="50"/>
      <c r="H14" s="50"/>
      <c r="I14" s="55"/>
      <c r="J14" s="45" t="str">
        <f t="shared" si="1"/>
        <v/>
      </c>
      <c r="K14" s="45" t="str">
        <f t="shared" si="2"/>
        <v/>
      </c>
      <c r="L14" s="55"/>
      <c r="M14" s="45" t="str">
        <f t="shared" si="3"/>
        <v/>
      </c>
      <c r="N14" s="45" t="str">
        <f t="shared" si="4"/>
        <v/>
      </c>
      <c r="O14" s="55"/>
      <c r="P14" s="45" t="str">
        <f t="shared" si="5"/>
        <v/>
      </c>
      <c r="Q14" s="44" t="str">
        <f t="shared" si="6"/>
        <v/>
      </c>
      <c r="S14" s="45" t="str">
        <f t="shared" si="7"/>
        <v/>
      </c>
      <c r="T14" s="44" t="str">
        <f t="shared" si="8"/>
        <v/>
      </c>
      <c r="AA14">
        <v>2</v>
      </c>
      <c r="AB14" t="s">
        <v>87</v>
      </c>
      <c r="AC14" t="s">
        <v>61</v>
      </c>
      <c r="AG14" t="s">
        <v>74</v>
      </c>
      <c r="AJ14">
        <v>2</v>
      </c>
      <c r="AK14" t="s">
        <v>87</v>
      </c>
      <c r="AL14" t="s">
        <v>64</v>
      </c>
      <c r="AN14" t="s">
        <v>92</v>
      </c>
      <c r="AP14" t="s">
        <v>77</v>
      </c>
      <c r="AR14" t="s">
        <v>56</v>
      </c>
    </row>
    <row r="15" spans="1:44" x14ac:dyDescent="0.25">
      <c r="A15">
        <v>2</v>
      </c>
      <c r="B15" t="s">
        <v>87</v>
      </c>
      <c r="C15" t="s">
        <v>69</v>
      </c>
      <c r="D15" t="str">
        <f t="shared" si="0"/>
        <v>vs</v>
      </c>
      <c r="E15" t="s">
        <v>75</v>
      </c>
      <c r="F15" s="50"/>
      <c r="G15" s="50"/>
      <c r="H15" s="50"/>
      <c r="I15" s="55"/>
      <c r="J15" s="45" t="str">
        <f t="shared" si="1"/>
        <v/>
      </c>
      <c r="K15" s="45" t="str">
        <f t="shared" si="2"/>
        <v/>
      </c>
      <c r="L15" s="55"/>
      <c r="M15" s="45" t="str">
        <f t="shared" si="3"/>
        <v/>
      </c>
      <c r="N15" s="45" t="str">
        <f t="shared" si="4"/>
        <v/>
      </c>
      <c r="O15" s="55"/>
      <c r="P15" s="45" t="str">
        <f t="shared" si="5"/>
        <v/>
      </c>
      <c r="Q15" s="44" t="str">
        <f t="shared" si="6"/>
        <v/>
      </c>
      <c r="S15" s="45" t="str">
        <f t="shared" si="7"/>
        <v/>
      </c>
      <c r="T15" s="44" t="str">
        <f t="shared" si="8"/>
        <v/>
      </c>
      <c r="AA15">
        <v>2</v>
      </c>
      <c r="AB15" t="s">
        <v>87</v>
      </c>
      <c r="AC15" t="s">
        <v>66</v>
      </c>
      <c r="AG15" t="s">
        <v>82</v>
      </c>
      <c r="AJ15">
        <v>2</v>
      </c>
      <c r="AK15" t="s">
        <v>87</v>
      </c>
      <c r="AL15" t="s">
        <v>69</v>
      </c>
      <c r="AN15" t="s">
        <v>93</v>
      </c>
      <c r="AP15" t="s">
        <v>75</v>
      </c>
      <c r="AR15" t="s">
        <v>94</v>
      </c>
    </row>
    <row r="16" spans="1:44" x14ac:dyDescent="0.25">
      <c r="D16" t="str">
        <f t="shared" si="0"/>
        <v/>
      </c>
      <c r="F16" s="49"/>
      <c r="G16" s="49"/>
      <c r="H16" s="49"/>
      <c r="I16" s="55"/>
      <c r="J16" s="45" t="str">
        <f t="shared" si="1"/>
        <v/>
      </c>
      <c r="K16" s="45" t="str">
        <f t="shared" si="2"/>
        <v/>
      </c>
      <c r="L16" s="55"/>
      <c r="M16" s="45" t="str">
        <f t="shared" si="3"/>
        <v/>
      </c>
      <c r="N16" s="45" t="str">
        <f t="shared" si="4"/>
        <v/>
      </c>
      <c r="O16" s="55"/>
      <c r="P16" s="45" t="str">
        <f t="shared" si="5"/>
        <v/>
      </c>
      <c r="Q16" s="44" t="str">
        <f t="shared" si="6"/>
        <v/>
      </c>
      <c r="S16" s="45" t="str">
        <f t="shared" si="7"/>
        <v/>
      </c>
      <c r="T16" s="44" t="str">
        <f t="shared" si="8"/>
        <v/>
      </c>
      <c r="AA16">
        <v>2</v>
      </c>
      <c r="AB16" t="s">
        <v>87</v>
      </c>
      <c r="AC16" t="s">
        <v>73</v>
      </c>
      <c r="AE16" t="s">
        <v>92</v>
      </c>
      <c r="AG16" t="s">
        <v>80</v>
      </c>
      <c r="AR16" t="s">
        <v>95</v>
      </c>
    </row>
    <row r="17" spans="1:44" x14ac:dyDescent="0.25">
      <c r="D17" t="str">
        <f t="shared" si="0"/>
        <v/>
      </c>
      <c r="F17" s="49"/>
      <c r="G17" s="49"/>
      <c r="H17" s="49"/>
      <c r="I17" s="55"/>
      <c r="J17" s="45" t="str">
        <f t="shared" si="1"/>
        <v/>
      </c>
      <c r="K17" s="45" t="str">
        <f t="shared" si="2"/>
        <v/>
      </c>
      <c r="L17" s="55"/>
      <c r="M17" s="45" t="str">
        <f t="shared" si="3"/>
        <v/>
      </c>
      <c r="N17" s="45" t="str">
        <f t="shared" si="4"/>
        <v/>
      </c>
      <c r="O17" s="55"/>
      <c r="P17" s="45" t="str">
        <f t="shared" si="5"/>
        <v/>
      </c>
      <c r="Q17" s="44" t="str">
        <f t="shared" si="6"/>
        <v/>
      </c>
      <c r="S17" s="45" t="str">
        <f t="shared" si="7"/>
        <v/>
      </c>
      <c r="T17" s="44" t="str">
        <f t="shared" si="8"/>
        <v/>
      </c>
      <c r="AR17" t="s">
        <v>96</v>
      </c>
    </row>
    <row r="18" spans="1:44" x14ac:dyDescent="0.25">
      <c r="D18" t="str">
        <f t="shared" si="0"/>
        <v/>
      </c>
      <c r="F18" s="49"/>
      <c r="G18" s="49"/>
      <c r="H18" s="49"/>
      <c r="I18" s="55"/>
      <c r="J18" s="45" t="str">
        <f t="shared" si="1"/>
        <v/>
      </c>
      <c r="K18" s="45" t="str">
        <f t="shared" si="2"/>
        <v/>
      </c>
      <c r="L18" s="55"/>
      <c r="M18" s="45" t="str">
        <f t="shared" si="3"/>
        <v/>
      </c>
      <c r="N18" s="45" t="str">
        <f t="shared" si="4"/>
        <v/>
      </c>
      <c r="O18" s="55"/>
      <c r="P18" s="45" t="str">
        <f t="shared" si="5"/>
        <v/>
      </c>
      <c r="Q18" s="44" t="str">
        <f t="shared" si="6"/>
        <v/>
      </c>
      <c r="S18" s="45" t="str">
        <f t="shared" si="7"/>
        <v/>
      </c>
      <c r="T18" s="44" t="str">
        <f t="shared" si="8"/>
        <v/>
      </c>
      <c r="AR18" t="s">
        <v>97</v>
      </c>
    </row>
    <row r="19" spans="1:44" ht="17.399999999999999" x14ac:dyDescent="0.3">
      <c r="B19" t="s">
        <v>89</v>
      </c>
      <c r="D19" t="str">
        <f t="shared" si="0"/>
        <v/>
      </c>
      <c r="E19" s="3"/>
      <c r="F19" s="49"/>
      <c r="G19" s="49"/>
      <c r="H19" s="49"/>
      <c r="I19" s="55"/>
      <c r="J19" s="45" t="str">
        <f t="shared" si="1"/>
        <v/>
      </c>
      <c r="K19" s="45" t="str">
        <f t="shared" si="2"/>
        <v/>
      </c>
      <c r="L19" s="55"/>
      <c r="M19" s="45" t="str">
        <f t="shared" si="3"/>
        <v/>
      </c>
      <c r="N19" s="45" t="str">
        <f t="shared" si="4"/>
        <v/>
      </c>
      <c r="O19" s="55"/>
      <c r="P19" s="45" t="str">
        <f t="shared" si="5"/>
        <v/>
      </c>
      <c r="Q19" s="44" t="str">
        <f t="shared" si="6"/>
        <v/>
      </c>
      <c r="S19" s="45" t="str">
        <f t="shared" si="7"/>
        <v/>
      </c>
      <c r="T19" s="44" t="str">
        <f t="shared" si="8"/>
        <v/>
      </c>
      <c r="AB19" t="s">
        <v>89</v>
      </c>
      <c r="AK19" t="s">
        <v>89</v>
      </c>
      <c r="AR19" t="s">
        <v>56</v>
      </c>
    </row>
    <row r="20" spans="1:44" ht="17.399999999999999" x14ac:dyDescent="0.3">
      <c r="D20" t="str">
        <f t="shared" si="0"/>
        <v/>
      </c>
      <c r="E20" s="3"/>
      <c r="F20" s="46"/>
      <c r="G20" s="46"/>
      <c r="H20" s="46"/>
      <c r="I20" s="55"/>
      <c r="J20" s="45" t="str">
        <f t="shared" si="1"/>
        <v/>
      </c>
      <c r="K20" s="45" t="str">
        <f t="shared" si="2"/>
        <v/>
      </c>
      <c r="L20" s="55"/>
      <c r="M20" s="45" t="str">
        <f t="shared" si="3"/>
        <v/>
      </c>
      <c r="N20" s="45" t="str">
        <f t="shared" si="4"/>
        <v/>
      </c>
      <c r="O20" s="55"/>
      <c r="P20" s="45" t="str">
        <f t="shared" si="5"/>
        <v/>
      </c>
      <c r="Q20" s="44" t="str">
        <f t="shared" si="6"/>
        <v/>
      </c>
      <c r="S20" s="45" t="str">
        <f t="shared" si="7"/>
        <v/>
      </c>
      <c r="T20" s="44" t="str">
        <f t="shared" si="8"/>
        <v/>
      </c>
      <c r="AR20" t="s">
        <v>98</v>
      </c>
    </row>
    <row r="21" spans="1:44" x14ac:dyDescent="0.25">
      <c r="A21">
        <v>3</v>
      </c>
      <c r="B21" t="s">
        <v>99</v>
      </c>
      <c r="C21" t="s">
        <v>62</v>
      </c>
      <c r="D21" t="str">
        <f t="shared" si="0"/>
        <v>vs</v>
      </c>
      <c r="E21" t="s">
        <v>77</v>
      </c>
      <c r="F21" s="50"/>
      <c r="G21" s="50"/>
      <c r="H21" s="50"/>
      <c r="I21" s="55"/>
      <c r="J21" s="45" t="str">
        <f t="shared" si="1"/>
        <v/>
      </c>
      <c r="K21" s="45" t="str">
        <f t="shared" si="2"/>
        <v/>
      </c>
      <c r="L21" s="55"/>
      <c r="M21" s="45" t="str">
        <f t="shared" si="3"/>
        <v/>
      </c>
      <c r="N21" s="45" t="str">
        <f t="shared" si="4"/>
        <v/>
      </c>
      <c r="O21" s="55"/>
      <c r="P21" s="45" t="str">
        <f t="shared" si="5"/>
        <v/>
      </c>
      <c r="Q21" s="44" t="str">
        <f t="shared" si="6"/>
        <v/>
      </c>
      <c r="S21" s="45" t="str">
        <f t="shared" si="7"/>
        <v/>
      </c>
      <c r="T21" s="44" t="str">
        <f t="shared" si="8"/>
        <v/>
      </c>
      <c r="AA21">
        <v>3</v>
      </c>
      <c r="AB21" t="s">
        <v>99</v>
      </c>
      <c r="AC21" t="s">
        <v>60</v>
      </c>
      <c r="AG21" t="s">
        <v>74</v>
      </c>
      <c r="AJ21">
        <v>3</v>
      </c>
      <c r="AK21" t="s">
        <v>99</v>
      </c>
      <c r="AL21" t="s">
        <v>62</v>
      </c>
      <c r="AP21" t="s">
        <v>77</v>
      </c>
      <c r="AR21" t="s">
        <v>100</v>
      </c>
    </row>
    <row r="22" spans="1:44" x14ac:dyDescent="0.25">
      <c r="A22">
        <v>3</v>
      </c>
      <c r="B22" t="s">
        <v>99</v>
      </c>
      <c r="C22" t="s">
        <v>71</v>
      </c>
      <c r="D22" t="str">
        <f t="shared" si="0"/>
        <v>vs</v>
      </c>
      <c r="E22" t="s">
        <v>75</v>
      </c>
      <c r="F22" s="50"/>
      <c r="G22" s="50"/>
      <c r="H22" s="50"/>
      <c r="I22" s="55"/>
      <c r="J22" s="45" t="str">
        <f t="shared" si="1"/>
        <v/>
      </c>
      <c r="K22" s="45" t="str">
        <f t="shared" si="2"/>
        <v/>
      </c>
      <c r="L22" s="55"/>
      <c r="M22" s="45" t="str">
        <f t="shared" si="3"/>
        <v/>
      </c>
      <c r="N22" s="45" t="str">
        <f t="shared" si="4"/>
        <v/>
      </c>
      <c r="O22" s="55"/>
      <c r="P22" s="45" t="str">
        <f t="shared" si="5"/>
        <v/>
      </c>
      <c r="Q22" s="44" t="str">
        <f t="shared" si="6"/>
        <v/>
      </c>
      <c r="S22" s="45" t="str">
        <f t="shared" si="7"/>
        <v/>
      </c>
      <c r="T22" s="44" t="str">
        <f t="shared" si="8"/>
        <v/>
      </c>
      <c r="AA22">
        <v>3</v>
      </c>
      <c r="AB22" t="s">
        <v>99</v>
      </c>
      <c r="AC22" t="s">
        <v>68</v>
      </c>
      <c r="AG22" t="s">
        <v>82</v>
      </c>
      <c r="AJ22">
        <v>3</v>
      </c>
      <c r="AK22" t="s">
        <v>99</v>
      </c>
      <c r="AL22" t="s">
        <v>71</v>
      </c>
      <c r="AP22" t="s">
        <v>75</v>
      </c>
      <c r="AR22" t="s">
        <v>101</v>
      </c>
    </row>
    <row r="23" spans="1:44" x14ac:dyDescent="0.25">
      <c r="A23">
        <v>3</v>
      </c>
      <c r="B23" t="s">
        <v>99</v>
      </c>
      <c r="C23" t="s">
        <v>64</v>
      </c>
      <c r="D23" t="str">
        <f t="shared" si="0"/>
        <v>vs</v>
      </c>
      <c r="E23" t="s">
        <v>69</v>
      </c>
      <c r="F23" s="50"/>
      <c r="G23" s="50"/>
      <c r="H23" s="50"/>
      <c r="I23" s="55"/>
      <c r="J23" s="45" t="str">
        <f t="shared" si="1"/>
        <v/>
      </c>
      <c r="K23" s="45" t="str">
        <f t="shared" si="2"/>
        <v/>
      </c>
      <c r="L23" s="55"/>
      <c r="M23" s="45" t="str">
        <f t="shared" si="3"/>
        <v/>
      </c>
      <c r="N23" s="45" t="str">
        <f t="shared" si="4"/>
        <v/>
      </c>
      <c r="O23" s="55"/>
      <c r="P23" s="45" t="str">
        <f t="shared" si="5"/>
        <v/>
      </c>
      <c r="Q23" s="44" t="str">
        <f t="shared" si="6"/>
        <v/>
      </c>
      <c r="S23" s="45" t="str">
        <f t="shared" si="7"/>
        <v/>
      </c>
      <c r="T23" s="44" t="str">
        <f t="shared" si="8"/>
        <v/>
      </c>
      <c r="AA23">
        <v>3</v>
      </c>
      <c r="AB23" t="s">
        <v>99</v>
      </c>
      <c r="AC23" t="s">
        <v>61</v>
      </c>
      <c r="AG23" t="s">
        <v>80</v>
      </c>
      <c r="AJ23">
        <v>3</v>
      </c>
      <c r="AK23" t="s">
        <v>99</v>
      </c>
      <c r="AL23" t="s">
        <v>64</v>
      </c>
      <c r="AP23" t="s">
        <v>69</v>
      </c>
      <c r="AR23" t="s">
        <v>102</v>
      </c>
    </row>
    <row r="24" spans="1:44" x14ac:dyDescent="0.25">
      <c r="D24" t="str">
        <f t="shared" si="0"/>
        <v/>
      </c>
      <c r="F24" s="49"/>
      <c r="G24" s="49"/>
      <c r="H24" s="49"/>
      <c r="I24" s="55"/>
      <c r="J24" s="45" t="str">
        <f t="shared" si="1"/>
        <v/>
      </c>
      <c r="K24" s="45" t="str">
        <f t="shared" si="2"/>
        <v/>
      </c>
      <c r="L24" s="55"/>
      <c r="M24" s="45" t="str">
        <f t="shared" si="3"/>
        <v/>
      </c>
      <c r="N24" s="45" t="str">
        <f t="shared" si="4"/>
        <v/>
      </c>
      <c r="O24" s="55"/>
      <c r="P24" s="45" t="str">
        <f t="shared" si="5"/>
        <v/>
      </c>
      <c r="Q24" s="44" t="str">
        <f t="shared" si="6"/>
        <v/>
      </c>
      <c r="S24" s="45" t="str">
        <f t="shared" si="7"/>
        <v/>
      </c>
      <c r="T24" s="44" t="str">
        <f t="shared" si="8"/>
        <v/>
      </c>
      <c r="AA24">
        <v>3</v>
      </c>
      <c r="AB24" t="s">
        <v>99</v>
      </c>
      <c r="AC24" t="s">
        <v>66</v>
      </c>
      <c r="AG24" t="s">
        <v>73</v>
      </c>
      <c r="AR24" t="s">
        <v>56</v>
      </c>
    </row>
    <row r="25" spans="1:44" x14ac:dyDescent="0.25">
      <c r="D25" t="str">
        <f t="shared" si="0"/>
        <v/>
      </c>
      <c r="F25" s="49"/>
      <c r="G25" s="49"/>
      <c r="H25" s="49"/>
      <c r="I25" s="55"/>
      <c r="J25" s="45" t="str">
        <f t="shared" si="1"/>
        <v/>
      </c>
      <c r="K25" s="45" t="str">
        <f t="shared" si="2"/>
        <v/>
      </c>
      <c r="L25" s="55"/>
      <c r="M25" s="45" t="str">
        <f t="shared" si="3"/>
        <v/>
      </c>
      <c r="N25" s="45" t="str">
        <f t="shared" si="4"/>
        <v/>
      </c>
      <c r="O25" s="55"/>
      <c r="P25" s="45" t="str">
        <f t="shared" si="5"/>
        <v/>
      </c>
      <c r="Q25" s="44" t="str">
        <f t="shared" si="6"/>
        <v/>
      </c>
      <c r="S25" s="45" t="str">
        <f t="shared" si="7"/>
        <v/>
      </c>
      <c r="T25" s="44" t="str">
        <f t="shared" si="8"/>
        <v/>
      </c>
      <c r="AR25" t="s">
        <v>103</v>
      </c>
    </row>
    <row r="26" spans="1:44" x14ac:dyDescent="0.25">
      <c r="D26" t="str">
        <f t="shared" si="0"/>
        <v/>
      </c>
      <c r="F26" s="49"/>
      <c r="G26" s="49"/>
      <c r="H26" s="49"/>
      <c r="I26" s="55"/>
      <c r="J26" s="45" t="str">
        <f t="shared" si="1"/>
        <v/>
      </c>
      <c r="K26" s="45" t="str">
        <f t="shared" si="2"/>
        <v/>
      </c>
      <c r="L26" s="55"/>
      <c r="M26" s="45" t="str">
        <f t="shared" si="3"/>
        <v/>
      </c>
      <c r="N26" s="45" t="str">
        <f t="shared" si="4"/>
        <v/>
      </c>
      <c r="O26" s="55"/>
      <c r="P26" s="45" t="str">
        <f t="shared" si="5"/>
        <v/>
      </c>
      <c r="Q26" s="44" t="str">
        <f t="shared" si="6"/>
        <v/>
      </c>
      <c r="S26" s="45" t="str">
        <f t="shared" si="7"/>
        <v/>
      </c>
      <c r="T26" s="44" t="str">
        <f t="shared" si="8"/>
        <v/>
      </c>
      <c r="AR26" t="s">
        <v>104</v>
      </c>
    </row>
    <row r="27" spans="1:44" ht="17.399999999999999" x14ac:dyDescent="0.3">
      <c r="B27" t="s">
        <v>97</v>
      </c>
      <c r="D27" t="str">
        <f t="shared" si="0"/>
        <v/>
      </c>
      <c r="E27" s="3"/>
      <c r="F27" s="49"/>
      <c r="G27" s="49"/>
      <c r="H27" s="49"/>
      <c r="I27" s="55"/>
      <c r="J27" s="45" t="str">
        <f t="shared" si="1"/>
        <v/>
      </c>
      <c r="K27" s="45" t="str">
        <f t="shared" si="2"/>
        <v/>
      </c>
      <c r="L27" s="55"/>
      <c r="M27" s="45" t="str">
        <f t="shared" si="3"/>
        <v/>
      </c>
      <c r="N27" s="45" t="str">
        <f t="shared" si="4"/>
        <v/>
      </c>
      <c r="O27" s="55"/>
      <c r="P27" s="45" t="str">
        <f t="shared" si="5"/>
        <v/>
      </c>
      <c r="Q27" s="44" t="str">
        <f t="shared" si="6"/>
        <v/>
      </c>
      <c r="S27" s="45" t="str">
        <f t="shared" si="7"/>
        <v/>
      </c>
      <c r="T27" s="44" t="str">
        <f t="shared" si="8"/>
        <v/>
      </c>
      <c r="AB27" t="s">
        <v>97</v>
      </c>
      <c r="AK27" t="s">
        <v>97</v>
      </c>
      <c r="AR27" t="s">
        <v>105</v>
      </c>
    </row>
    <row r="28" spans="1:44" x14ac:dyDescent="0.25">
      <c r="D28" t="str">
        <f t="shared" si="0"/>
        <v/>
      </c>
      <c r="F28" s="46"/>
      <c r="G28" s="46"/>
      <c r="H28" s="46"/>
      <c r="I28" s="55"/>
      <c r="J28" s="45" t="str">
        <f t="shared" si="1"/>
        <v/>
      </c>
      <c r="K28" s="45" t="str">
        <f t="shared" si="2"/>
        <v/>
      </c>
      <c r="L28" s="55"/>
      <c r="M28" s="45" t="str">
        <f t="shared" si="3"/>
        <v/>
      </c>
      <c r="N28" s="45" t="str">
        <f t="shared" si="4"/>
        <v/>
      </c>
      <c r="O28" s="55"/>
      <c r="P28" s="45" t="str">
        <f t="shared" si="5"/>
        <v/>
      </c>
      <c r="Q28" s="44" t="str">
        <f t="shared" si="6"/>
        <v/>
      </c>
      <c r="S28" s="45" t="str">
        <f t="shared" si="7"/>
        <v/>
      </c>
      <c r="T28" s="44" t="str">
        <f t="shared" si="8"/>
        <v/>
      </c>
      <c r="AR28" t="s">
        <v>106</v>
      </c>
    </row>
    <row r="29" spans="1:44" x14ac:dyDescent="0.25">
      <c r="A29">
        <v>4</v>
      </c>
      <c r="B29" t="s">
        <v>107</v>
      </c>
      <c r="C29" t="s">
        <v>62</v>
      </c>
      <c r="D29" t="str">
        <f t="shared" si="0"/>
        <v>vs</v>
      </c>
      <c r="E29" t="s">
        <v>75</v>
      </c>
      <c r="F29" s="50"/>
      <c r="G29" s="50"/>
      <c r="H29" s="50"/>
      <c r="I29" s="55"/>
      <c r="J29" s="45" t="str">
        <f t="shared" si="1"/>
        <v/>
      </c>
      <c r="K29" s="45" t="str">
        <f t="shared" si="2"/>
        <v/>
      </c>
      <c r="L29" s="55"/>
      <c r="M29" s="45" t="str">
        <f t="shared" si="3"/>
        <v/>
      </c>
      <c r="N29" s="45" t="str">
        <f t="shared" si="4"/>
        <v/>
      </c>
      <c r="O29" s="55"/>
      <c r="P29" s="45" t="str">
        <f t="shared" si="5"/>
        <v/>
      </c>
      <c r="Q29" s="44" t="str">
        <f t="shared" si="6"/>
        <v/>
      </c>
      <c r="S29" s="45" t="str">
        <f t="shared" si="7"/>
        <v/>
      </c>
      <c r="T29" s="44" t="str">
        <f t="shared" si="8"/>
        <v/>
      </c>
      <c r="AA29">
        <v>4</v>
      </c>
      <c r="AB29" t="s">
        <v>107</v>
      </c>
      <c r="AC29" t="s">
        <v>82</v>
      </c>
      <c r="AG29" t="s">
        <v>60</v>
      </c>
      <c r="AJ29">
        <v>4</v>
      </c>
      <c r="AK29" t="s">
        <v>107</v>
      </c>
      <c r="AL29" t="s">
        <v>62</v>
      </c>
      <c r="AP29" t="s">
        <v>75</v>
      </c>
      <c r="AR29" t="s">
        <v>56</v>
      </c>
    </row>
    <row r="30" spans="1:44" x14ac:dyDescent="0.25">
      <c r="A30">
        <v>4</v>
      </c>
      <c r="B30" t="s">
        <v>107</v>
      </c>
      <c r="C30" t="s">
        <v>77</v>
      </c>
      <c r="D30" t="str">
        <f t="shared" si="0"/>
        <v>vs</v>
      </c>
      <c r="E30" t="s">
        <v>69</v>
      </c>
      <c r="F30" s="50"/>
      <c r="G30" s="50"/>
      <c r="H30" s="50"/>
      <c r="I30" s="55"/>
      <c r="J30" s="45" t="str">
        <f t="shared" si="1"/>
        <v/>
      </c>
      <c r="K30" s="45" t="str">
        <f t="shared" si="2"/>
        <v/>
      </c>
      <c r="L30" s="55"/>
      <c r="M30" s="45" t="str">
        <f t="shared" si="3"/>
        <v/>
      </c>
      <c r="N30" s="45" t="str">
        <f t="shared" si="4"/>
        <v/>
      </c>
      <c r="O30" s="55"/>
      <c r="P30" s="45" t="str">
        <f t="shared" si="5"/>
        <v/>
      </c>
      <c r="Q30" s="44" t="str">
        <f t="shared" si="6"/>
        <v/>
      </c>
      <c r="S30" s="45" t="str">
        <f t="shared" si="7"/>
        <v/>
      </c>
      <c r="T30" s="44" t="str">
        <f t="shared" si="8"/>
        <v/>
      </c>
      <c r="AA30">
        <v>4</v>
      </c>
      <c r="AB30" t="s">
        <v>107</v>
      </c>
      <c r="AC30" t="s">
        <v>80</v>
      </c>
      <c r="AG30" t="s">
        <v>74</v>
      </c>
      <c r="AJ30">
        <v>4</v>
      </c>
      <c r="AK30" t="s">
        <v>107</v>
      </c>
      <c r="AL30" t="s">
        <v>77</v>
      </c>
      <c r="AP30" t="s">
        <v>69</v>
      </c>
      <c r="AR30" t="s">
        <v>108</v>
      </c>
    </row>
    <row r="31" spans="1:44" x14ac:dyDescent="0.25">
      <c r="A31">
        <v>4</v>
      </c>
      <c r="B31" t="s">
        <v>107</v>
      </c>
      <c r="C31" t="s">
        <v>71</v>
      </c>
      <c r="D31" t="str">
        <f t="shared" si="0"/>
        <v>vs</v>
      </c>
      <c r="E31" t="s">
        <v>64</v>
      </c>
      <c r="F31" s="50"/>
      <c r="G31" s="50"/>
      <c r="H31" s="50"/>
      <c r="I31" s="55"/>
      <c r="J31" s="45" t="str">
        <f t="shared" si="1"/>
        <v/>
      </c>
      <c r="K31" s="45" t="str">
        <f t="shared" si="2"/>
        <v/>
      </c>
      <c r="L31" s="55"/>
      <c r="M31" s="45" t="str">
        <f t="shared" si="3"/>
        <v/>
      </c>
      <c r="N31" s="45" t="str">
        <f t="shared" si="4"/>
        <v/>
      </c>
      <c r="O31" s="55"/>
      <c r="P31" s="45" t="str">
        <f t="shared" si="5"/>
        <v/>
      </c>
      <c r="Q31" s="44" t="str">
        <f t="shared" si="6"/>
        <v/>
      </c>
      <c r="S31" s="45" t="str">
        <f t="shared" si="7"/>
        <v/>
      </c>
      <c r="T31" s="44" t="str">
        <f t="shared" si="8"/>
        <v/>
      </c>
      <c r="AA31">
        <v>4</v>
      </c>
      <c r="AB31" t="s">
        <v>107</v>
      </c>
      <c r="AC31" t="s">
        <v>73</v>
      </c>
      <c r="AG31" t="s">
        <v>68</v>
      </c>
      <c r="AJ31">
        <v>4</v>
      </c>
      <c r="AK31" t="s">
        <v>107</v>
      </c>
      <c r="AL31" t="s">
        <v>71</v>
      </c>
      <c r="AP31" t="s">
        <v>64</v>
      </c>
      <c r="AR31" t="s">
        <v>109</v>
      </c>
    </row>
    <row r="32" spans="1:44" x14ac:dyDescent="0.25">
      <c r="D32" t="str">
        <f t="shared" si="0"/>
        <v/>
      </c>
      <c r="F32" s="49"/>
      <c r="G32" s="49"/>
      <c r="H32" s="49"/>
      <c r="I32" s="55"/>
      <c r="J32" s="45" t="str">
        <f t="shared" si="1"/>
        <v/>
      </c>
      <c r="K32" s="45" t="str">
        <f t="shared" si="2"/>
        <v/>
      </c>
      <c r="L32" s="55"/>
      <c r="M32" s="45" t="str">
        <f t="shared" si="3"/>
        <v/>
      </c>
      <c r="N32" s="45" t="str">
        <f t="shared" si="4"/>
        <v/>
      </c>
      <c r="O32" s="55"/>
      <c r="P32" s="45" t="str">
        <f t="shared" si="5"/>
        <v/>
      </c>
      <c r="Q32" s="44" t="str">
        <f t="shared" si="6"/>
        <v/>
      </c>
      <c r="S32" s="45" t="str">
        <f t="shared" si="7"/>
        <v/>
      </c>
      <c r="T32" s="44" t="str">
        <f t="shared" si="8"/>
        <v/>
      </c>
      <c r="AA32">
        <v>4</v>
      </c>
      <c r="AB32" t="s">
        <v>107</v>
      </c>
      <c r="AC32" t="s">
        <v>66</v>
      </c>
      <c r="AG32" t="s">
        <v>61</v>
      </c>
      <c r="AR32" t="s">
        <v>110</v>
      </c>
    </row>
    <row r="33" spans="1:44" x14ac:dyDescent="0.25">
      <c r="D33" t="str">
        <f t="shared" si="0"/>
        <v/>
      </c>
      <c r="F33" s="49"/>
      <c r="G33" s="49"/>
      <c r="H33" s="49"/>
      <c r="I33" s="55"/>
      <c r="J33" s="45" t="str">
        <f t="shared" si="1"/>
        <v/>
      </c>
      <c r="K33" s="45" t="str">
        <f t="shared" si="2"/>
        <v/>
      </c>
      <c r="L33" s="55"/>
      <c r="M33" s="45" t="str">
        <f t="shared" si="3"/>
        <v/>
      </c>
      <c r="N33" s="45" t="str">
        <f t="shared" si="4"/>
        <v/>
      </c>
      <c r="O33" s="55"/>
      <c r="P33" s="45" t="str">
        <f t="shared" si="5"/>
        <v/>
      </c>
      <c r="Q33" s="44" t="str">
        <f t="shared" si="6"/>
        <v/>
      </c>
      <c r="S33" s="45" t="str">
        <f t="shared" si="7"/>
        <v/>
      </c>
      <c r="T33" s="44" t="str">
        <f t="shared" si="8"/>
        <v/>
      </c>
      <c r="AR33" t="s">
        <v>111</v>
      </c>
    </row>
    <row r="34" spans="1:44" x14ac:dyDescent="0.25">
      <c r="D34" t="str">
        <f t="shared" si="0"/>
        <v/>
      </c>
      <c r="F34" s="49"/>
      <c r="G34" s="49"/>
      <c r="H34" s="49"/>
      <c r="I34" s="55"/>
      <c r="J34" s="45" t="str">
        <f t="shared" si="1"/>
        <v/>
      </c>
      <c r="K34" s="45" t="str">
        <f t="shared" si="2"/>
        <v/>
      </c>
      <c r="L34" s="55"/>
      <c r="M34" s="45" t="str">
        <f t="shared" si="3"/>
        <v/>
      </c>
      <c r="N34" s="45" t="str">
        <f t="shared" si="4"/>
        <v/>
      </c>
      <c r="O34" s="55"/>
      <c r="P34" s="45" t="str">
        <f t="shared" si="5"/>
        <v/>
      </c>
      <c r="Q34" s="44" t="str">
        <f t="shared" si="6"/>
        <v/>
      </c>
      <c r="S34" s="45" t="str">
        <f t="shared" si="7"/>
        <v/>
      </c>
      <c r="T34" s="44" t="str">
        <f t="shared" si="8"/>
        <v/>
      </c>
      <c r="AR34" t="s">
        <v>56</v>
      </c>
    </row>
    <row r="35" spans="1:44" ht="17.399999999999999" x14ac:dyDescent="0.3">
      <c r="B35" t="s">
        <v>102</v>
      </c>
      <c r="D35" t="str">
        <f t="shared" si="0"/>
        <v/>
      </c>
      <c r="E35" s="3"/>
      <c r="F35" s="49"/>
      <c r="G35" s="49"/>
      <c r="H35" s="49"/>
      <c r="I35" s="55"/>
      <c r="J35" s="45" t="str">
        <f t="shared" si="1"/>
        <v/>
      </c>
      <c r="K35" s="45" t="str">
        <f t="shared" si="2"/>
        <v/>
      </c>
      <c r="L35" s="55"/>
      <c r="M35" s="45" t="str">
        <f t="shared" si="3"/>
        <v/>
      </c>
      <c r="N35" s="45" t="str">
        <f t="shared" si="4"/>
        <v/>
      </c>
      <c r="O35" s="55"/>
      <c r="P35" s="45" t="str">
        <f t="shared" si="5"/>
        <v/>
      </c>
      <c r="Q35" s="44" t="str">
        <f t="shared" si="6"/>
        <v/>
      </c>
      <c r="S35" s="45" t="str">
        <f t="shared" si="7"/>
        <v/>
      </c>
      <c r="T35" s="44" t="str">
        <f t="shared" si="8"/>
        <v/>
      </c>
      <c r="AB35" t="s">
        <v>102</v>
      </c>
      <c r="AK35" t="s">
        <v>102</v>
      </c>
      <c r="AR35" t="s">
        <v>112</v>
      </c>
    </row>
    <row r="36" spans="1:44" x14ac:dyDescent="0.25">
      <c r="D36" t="str">
        <f t="shared" si="0"/>
        <v/>
      </c>
      <c r="F36" s="46"/>
      <c r="G36" s="46"/>
      <c r="H36" s="46"/>
      <c r="I36" s="55"/>
      <c r="J36" s="45" t="str">
        <f t="shared" si="1"/>
        <v/>
      </c>
      <c r="K36" s="45" t="str">
        <f t="shared" si="2"/>
        <v/>
      </c>
      <c r="L36" s="55"/>
      <c r="M36" s="45" t="str">
        <f t="shared" si="3"/>
        <v/>
      </c>
      <c r="N36" s="45" t="str">
        <f t="shared" si="4"/>
        <v/>
      </c>
      <c r="O36" s="55"/>
      <c r="P36" s="45" t="str">
        <f t="shared" si="5"/>
        <v/>
      </c>
      <c r="Q36" s="44" t="str">
        <f t="shared" si="6"/>
        <v/>
      </c>
      <c r="S36" s="45" t="str">
        <f t="shared" si="7"/>
        <v/>
      </c>
      <c r="T36" s="44" t="str">
        <f t="shared" si="8"/>
        <v/>
      </c>
      <c r="AR36" t="s">
        <v>113</v>
      </c>
    </row>
    <row r="37" spans="1:44" x14ac:dyDescent="0.25">
      <c r="A37">
        <v>5</v>
      </c>
      <c r="B37" t="s">
        <v>114</v>
      </c>
      <c r="C37" t="s">
        <v>62</v>
      </c>
      <c r="D37" t="str">
        <f t="shared" si="0"/>
        <v>vs</v>
      </c>
      <c r="E37" t="s">
        <v>69</v>
      </c>
      <c r="F37" s="50"/>
      <c r="G37" s="50"/>
      <c r="H37" s="50"/>
      <c r="I37" s="55"/>
      <c r="J37" s="45" t="str">
        <f t="shared" si="1"/>
        <v/>
      </c>
      <c r="K37" s="45" t="str">
        <f t="shared" si="2"/>
        <v/>
      </c>
      <c r="L37" s="55"/>
      <c r="M37" s="45" t="str">
        <f t="shared" si="3"/>
        <v/>
      </c>
      <c r="N37" s="45" t="str">
        <f t="shared" si="4"/>
        <v/>
      </c>
      <c r="O37" s="55"/>
      <c r="P37" s="45" t="str">
        <f t="shared" si="5"/>
        <v/>
      </c>
      <c r="Q37" s="44" t="str">
        <f t="shared" si="6"/>
        <v/>
      </c>
      <c r="S37" s="45" t="str">
        <f t="shared" si="7"/>
        <v/>
      </c>
      <c r="T37" s="44" t="str">
        <f t="shared" si="8"/>
        <v/>
      </c>
      <c r="AA37">
        <v>5</v>
      </c>
      <c r="AB37" t="s">
        <v>114</v>
      </c>
      <c r="AC37" t="s">
        <v>80</v>
      </c>
      <c r="AG37" t="s">
        <v>60</v>
      </c>
      <c r="AJ37">
        <v>5</v>
      </c>
      <c r="AK37" t="s">
        <v>114</v>
      </c>
      <c r="AL37" t="s">
        <v>62</v>
      </c>
      <c r="AP37" t="s">
        <v>69</v>
      </c>
      <c r="AR37" t="s">
        <v>115</v>
      </c>
    </row>
    <row r="38" spans="1:44" x14ac:dyDescent="0.25">
      <c r="A38">
        <v>5</v>
      </c>
      <c r="B38" t="s">
        <v>114</v>
      </c>
      <c r="C38" t="s">
        <v>75</v>
      </c>
      <c r="D38" t="str">
        <f t="shared" si="0"/>
        <v>vs</v>
      </c>
      <c r="E38" t="s">
        <v>64</v>
      </c>
      <c r="F38" s="50"/>
      <c r="G38" s="50"/>
      <c r="H38" s="50"/>
      <c r="I38" s="55"/>
      <c r="J38" s="45" t="str">
        <f t="shared" si="1"/>
        <v/>
      </c>
      <c r="K38" s="45" t="str">
        <f t="shared" si="2"/>
        <v/>
      </c>
      <c r="L38" s="55"/>
      <c r="M38" s="45" t="str">
        <f t="shared" si="3"/>
        <v/>
      </c>
      <c r="N38" s="45" t="str">
        <f t="shared" si="4"/>
        <v/>
      </c>
      <c r="O38" s="55"/>
      <c r="P38" s="45" t="str">
        <f t="shared" si="5"/>
        <v/>
      </c>
      <c r="Q38" s="44" t="str">
        <f t="shared" si="6"/>
        <v/>
      </c>
      <c r="S38" s="45" t="str">
        <f t="shared" si="7"/>
        <v/>
      </c>
      <c r="T38" s="44" t="str">
        <f t="shared" si="8"/>
        <v/>
      </c>
      <c r="AA38">
        <v>5</v>
      </c>
      <c r="AB38" t="s">
        <v>114</v>
      </c>
      <c r="AC38" t="s">
        <v>73</v>
      </c>
      <c r="AG38" t="s">
        <v>82</v>
      </c>
      <c r="AJ38">
        <v>5</v>
      </c>
      <c r="AK38" t="s">
        <v>114</v>
      </c>
      <c r="AL38" t="s">
        <v>75</v>
      </c>
      <c r="AP38" t="s">
        <v>64</v>
      </c>
      <c r="AR38" t="s">
        <v>116</v>
      </c>
    </row>
    <row r="39" spans="1:44" x14ac:dyDescent="0.25">
      <c r="A39">
        <v>5</v>
      </c>
      <c r="B39" t="s">
        <v>114</v>
      </c>
      <c r="C39" t="s">
        <v>77</v>
      </c>
      <c r="D39" t="str">
        <f t="shared" si="0"/>
        <v>vs</v>
      </c>
      <c r="E39" t="s">
        <v>71</v>
      </c>
      <c r="F39" s="50"/>
      <c r="G39" s="50"/>
      <c r="H39" s="50"/>
      <c r="I39" s="55"/>
      <c r="J39" s="45" t="str">
        <f t="shared" si="1"/>
        <v/>
      </c>
      <c r="K39" s="45" t="str">
        <f t="shared" si="2"/>
        <v/>
      </c>
      <c r="L39" s="55"/>
      <c r="M39" s="45" t="str">
        <f t="shared" si="3"/>
        <v/>
      </c>
      <c r="N39" s="45" t="str">
        <f t="shared" si="4"/>
        <v/>
      </c>
      <c r="O39" s="55"/>
      <c r="P39" s="45" t="str">
        <f t="shared" si="5"/>
        <v/>
      </c>
      <c r="Q39" s="44" t="str">
        <f t="shared" si="6"/>
        <v/>
      </c>
      <c r="S39" s="45" t="str">
        <f t="shared" si="7"/>
        <v/>
      </c>
      <c r="T39" s="44" t="str">
        <f t="shared" si="8"/>
        <v/>
      </c>
      <c r="AA39">
        <v>5</v>
      </c>
      <c r="AB39" t="s">
        <v>114</v>
      </c>
      <c r="AC39" t="s">
        <v>66</v>
      </c>
      <c r="AG39" t="s">
        <v>74</v>
      </c>
      <c r="AJ39">
        <v>5</v>
      </c>
      <c r="AK39" t="s">
        <v>114</v>
      </c>
      <c r="AL39" t="s">
        <v>77</v>
      </c>
      <c r="AP39" t="s">
        <v>71</v>
      </c>
      <c r="AR39" t="s">
        <v>56</v>
      </c>
    </row>
    <row r="40" spans="1:44" x14ac:dyDescent="0.25">
      <c r="D40" t="str">
        <f t="shared" si="0"/>
        <v/>
      </c>
      <c r="F40" s="49"/>
      <c r="G40" s="49"/>
      <c r="H40" s="49"/>
      <c r="I40" s="55"/>
      <c r="J40" s="45" t="str">
        <f t="shared" si="1"/>
        <v/>
      </c>
      <c r="K40" s="45" t="str">
        <f t="shared" si="2"/>
        <v/>
      </c>
      <c r="L40" s="55"/>
      <c r="M40" s="45" t="str">
        <f t="shared" si="3"/>
        <v/>
      </c>
      <c r="N40" s="45" t="str">
        <f t="shared" si="4"/>
        <v/>
      </c>
      <c r="O40" s="55"/>
      <c r="P40" s="45" t="str">
        <f t="shared" si="5"/>
        <v/>
      </c>
      <c r="Q40" s="44" t="str">
        <f t="shared" si="6"/>
        <v/>
      </c>
      <c r="S40" s="45" t="str">
        <f t="shared" si="7"/>
        <v/>
      </c>
      <c r="T40" s="44" t="str">
        <f t="shared" si="8"/>
        <v/>
      </c>
      <c r="AA40">
        <v>5</v>
      </c>
      <c r="AB40" t="s">
        <v>114</v>
      </c>
      <c r="AC40" t="s">
        <v>61</v>
      </c>
      <c r="AG40" t="s">
        <v>68</v>
      </c>
      <c r="AR40" t="s">
        <v>117</v>
      </c>
    </row>
    <row r="41" spans="1:44" x14ac:dyDescent="0.25">
      <c r="D41" t="str">
        <f t="shared" si="0"/>
        <v/>
      </c>
      <c r="E41" s="11"/>
      <c r="F41" s="49"/>
      <c r="G41" s="49"/>
      <c r="H41" s="49"/>
      <c r="I41" s="55"/>
      <c r="J41" s="45" t="str">
        <f t="shared" si="1"/>
        <v/>
      </c>
      <c r="K41" s="45" t="str">
        <f t="shared" si="2"/>
        <v/>
      </c>
      <c r="L41" s="55"/>
      <c r="M41" s="45" t="str">
        <f t="shared" si="3"/>
        <v/>
      </c>
      <c r="N41" s="45" t="str">
        <f t="shared" si="4"/>
        <v/>
      </c>
      <c r="O41" s="55"/>
      <c r="P41" s="45" t="str">
        <f t="shared" si="5"/>
        <v/>
      </c>
      <c r="Q41" s="44" t="str">
        <f t="shared" si="6"/>
        <v/>
      </c>
      <c r="S41" s="45" t="str">
        <f t="shared" si="7"/>
        <v/>
      </c>
      <c r="T41" s="44" t="str">
        <f t="shared" si="8"/>
        <v/>
      </c>
      <c r="AR41" t="s">
        <v>118</v>
      </c>
    </row>
    <row r="42" spans="1:44" x14ac:dyDescent="0.25">
      <c r="D42" t="str">
        <f t="shared" si="0"/>
        <v/>
      </c>
      <c r="F42" s="49"/>
      <c r="G42" s="49"/>
      <c r="H42" s="49"/>
      <c r="I42" s="55"/>
      <c r="J42" s="45" t="str">
        <f t="shared" si="1"/>
        <v/>
      </c>
      <c r="K42" s="45" t="str">
        <f t="shared" si="2"/>
        <v/>
      </c>
      <c r="L42" s="55"/>
      <c r="M42" s="45" t="str">
        <f t="shared" si="3"/>
        <v/>
      </c>
      <c r="N42" s="45" t="str">
        <f t="shared" si="4"/>
        <v/>
      </c>
      <c r="O42" s="55"/>
      <c r="P42" s="45" t="str">
        <f t="shared" si="5"/>
        <v/>
      </c>
      <c r="Q42" s="44" t="str">
        <f t="shared" si="6"/>
        <v/>
      </c>
      <c r="S42" s="45" t="str">
        <f t="shared" si="7"/>
        <v/>
      </c>
      <c r="T42" s="44" t="str">
        <f t="shared" si="8"/>
        <v/>
      </c>
      <c r="AR42" t="s">
        <v>119</v>
      </c>
    </row>
    <row r="43" spans="1:44" ht="17.399999999999999" x14ac:dyDescent="0.3">
      <c r="B43" t="s">
        <v>106</v>
      </c>
      <c r="D43" t="str">
        <f t="shared" si="0"/>
        <v/>
      </c>
      <c r="E43" s="3"/>
      <c r="F43" s="49"/>
      <c r="G43" s="49"/>
      <c r="H43" s="49"/>
      <c r="I43" s="55"/>
      <c r="J43" s="45" t="str">
        <f t="shared" si="1"/>
        <v/>
      </c>
      <c r="K43" s="45" t="str">
        <f t="shared" si="2"/>
        <v/>
      </c>
      <c r="L43" s="55"/>
      <c r="M43" s="45" t="str">
        <f t="shared" si="3"/>
        <v/>
      </c>
      <c r="N43" s="45" t="str">
        <f t="shared" si="4"/>
        <v/>
      </c>
      <c r="O43" s="55"/>
      <c r="P43" s="45" t="str">
        <f t="shared" si="5"/>
        <v/>
      </c>
      <c r="Q43" s="44" t="str">
        <f t="shared" si="6"/>
        <v/>
      </c>
      <c r="S43" s="45" t="str">
        <f t="shared" si="7"/>
        <v/>
      </c>
      <c r="T43" s="44" t="str">
        <f t="shared" si="8"/>
        <v/>
      </c>
      <c r="AB43" t="s">
        <v>106</v>
      </c>
      <c r="AK43" t="s">
        <v>106</v>
      </c>
      <c r="AR43" t="s">
        <v>120</v>
      </c>
    </row>
    <row r="44" spans="1:44" x14ac:dyDescent="0.25">
      <c r="A44">
        <v>6</v>
      </c>
      <c r="B44" t="s">
        <v>121</v>
      </c>
      <c r="C44" t="s">
        <v>64</v>
      </c>
      <c r="D44" t="str">
        <f t="shared" si="0"/>
        <v>vs</v>
      </c>
      <c r="E44" t="s">
        <v>69</v>
      </c>
      <c r="F44" s="50"/>
      <c r="G44" s="50"/>
      <c r="H44" s="50"/>
      <c r="I44" s="55"/>
      <c r="J44" s="45" t="str">
        <f t="shared" si="1"/>
        <v/>
      </c>
      <c r="K44" s="45" t="str">
        <f t="shared" si="2"/>
        <v/>
      </c>
      <c r="L44" s="55"/>
      <c r="M44" s="45" t="str">
        <f t="shared" si="3"/>
        <v/>
      </c>
      <c r="N44" s="45" t="str">
        <f t="shared" si="4"/>
        <v/>
      </c>
      <c r="O44" s="55"/>
      <c r="P44" s="45" t="str">
        <f t="shared" si="5"/>
        <v/>
      </c>
      <c r="Q44" s="44" t="str">
        <f t="shared" si="6"/>
        <v/>
      </c>
      <c r="S44" s="45" t="str">
        <f t="shared" si="7"/>
        <v/>
      </c>
      <c r="T44" s="44" t="str">
        <f t="shared" si="8"/>
        <v/>
      </c>
      <c r="AA44">
        <v>6</v>
      </c>
      <c r="AB44" t="s">
        <v>121</v>
      </c>
      <c r="AC44" t="s">
        <v>73</v>
      </c>
      <c r="AG44" t="s">
        <v>60</v>
      </c>
      <c r="AJ44">
        <v>6</v>
      </c>
      <c r="AK44" t="s">
        <v>121</v>
      </c>
      <c r="AL44" t="s">
        <v>64</v>
      </c>
      <c r="AP44" t="s">
        <v>69</v>
      </c>
      <c r="AR44" t="s">
        <v>122</v>
      </c>
    </row>
    <row r="45" spans="1:44" x14ac:dyDescent="0.25">
      <c r="A45">
        <v>6</v>
      </c>
      <c r="B45" t="s">
        <v>121</v>
      </c>
      <c r="C45" t="s">
        <v>71</v>
      </c>
      <c r="D45" t="str">
        <f t="shared" si="0"/>
        <v>vs</v>
      </c>
      <c r="E45" t="s">
        <v>75</v>
      </c>
      <c r="F45" s="50"/>
      <c r="G45" s="50"/>
      <c r="H45" s="50"/>
      <c r="I45" s="55"/>
      <c r="J45" s="45" t="str">
        <f t="shared" si="1"/>
        <v/>
      </c>
      <c r="K45" s="45" t="str">
        <f t="shared" si="2"/>
        <v/>
      </c>
      <c r="L45" s="55"/>
      <c r="M45" s="45" t="str">
        <f t="shared" si="3"/>
        <v/>
      </c>
      <c r="N45" s="45" t="str">
        <f t="shared" si="4"/>
        <v/>
      </c>
      <c r="O45" s="55"/>
      <c r="P45" s="45" t="str">
        <f t="shared" si="5"/>
        <v/>
      </c>
      <c r="Q45" s="44" t="str">
        <f t="shared" si="6"/>
        <v/>
      </c>
      <c r="S45" s="45" t="str">
        <f t="shared" si="7"/>
        <v/>
      </c>
      <c r="T45" s="44" t="str">
        <f t="shared" si="8"/>
        <v/>
      </c>
      <c r="AA45">
        <v>6</v>
      </c>
      <c r="AB45" t="s">
        <v>121</v>
      </c>
      <c r="AC45" t="s">
        <v>66</v>
      </c>
      <c r="AG45" t="s">
        <v>80</v>
      </c>
      <c r="AJ45">
        <v>6</v>
      </c>
      <c r="AK45" t="s">
        <v>121</v>
      </c>
      <c r="AL45" t="s">
        <v>71</v>
      </c>
      <c r="AP45" t="s">
        <v>75</v>
      </c>
      <c r="AR45" t="s">
        <v>123</v>
      </c>
    </row>
    <row r="46" spans="1:44" x14ac:dyDescent="0.25">
      <c r="A46">
        <v>6</v>
      </c>
      <c r="B46" t="s">
        <v>121</v>
      </c>
      <c r="C46" t="s">
        <v>77</v>
      </c>
      <c r="D46" t="str">
        <f t="shared" si="0"/>
        <v>vs</v>
      </c>
      <c r="E46" t="s">
        <v>62</v>
      </c>
      <c r="F46" s="50"/>
      <c r="G46" s="50"/>
      <c r="H46" s="50"/>
      <c r="I46" s="55"/>
      <c r="J46" s="45" t="str">
        <f t="shared" si="1"/>
        <v/>
      </c>
      <c r="K46" s="45" t="str">
        <f t="shared" si="2"/>
        <v/>
      </c>
      <c r="L46" s="55"/>
      <c r="M46" s="45" t="str">
        <f t="shared" si="3"/>
        <v/>
      </c>
      <c r="N46" s="45" t="str">
        <f t="shared" si="4"/>
        <v/>
      </c>
      <c r="O46" s="55"/>
      <c r="P46" s="45" t="str">
        <f t="shared" si="5"/>
        <v/>
      </c>
      <c r="Q46" s="44" t="str">
        <f t="shared" si="6"/>
        <v/>
      </c>
      <c r="S46" s="45" t="str">
        <f t="shared" si="7"/>
        <v/>
      </c>
      <c r="T46" s="44" t="str">
        <f t="shared" si="8"/>
        <v/>
      </c>
      <c r="AA46">
        <v>6</v>
      </c>
      <c r="AB46" t="s">
        <v>121</v>
      </c>
      <c r="AC46" t="s">
        <v>61</v>
      </c>
      <c r="AG46" t="s">
        <v>82</v>
      </c>
      <c r="AJ46">
        <v>6</v>
      </c>
      <c r="AK46" t="s">
        <v>121</v>
      </c>
      <c r="AL46" t="s">
        <v>77</v>
      </c>
      <c r="AP46" t="s">
        <v>62</v>
      </c>
      <c r="AR46" t="s">
        <v>124</v>
      </c>
    </row>
    <row r="47" spans="1:44" x14ac:dyDescent="0.25">
      <c r="D47" t="str">
        <f t="shared" si="0"/>
        <v/>
      </c>
      <c r="F47" s="49"/>
      <c r="G47" s="49"/>
      <c r="H47" s="49"/>
      <c r="I47" s="55"/>
      <c r="J47" s="45" t="str">
        <f t="shared" si="1"/>
        <v/>
      </c>
      <c r="K47" s="45" t="str">
        <f t="shared" si="2"/>
        <v/>
      </c>
      <c r="L47" s="55"/>
      <c r="M47" s="45" t="str">
        <f t="shared" si="3"/>
        <v/>
      </c>
      <c r="N47" s="45" t="str">
        <f t="shared" si="4"/>
        <v/>
      </c>
      <c r="O47" s="55"/>
      <c r="P47" s="45" t="str">
        <f t="shared" si="5"/>
        <v/>
      </c>
      <c r="Q47" s="44" t="str">
        <f t="shared" si="6"/>
        <v/>
      </c>
      <c r="S47" s="45" t="str">
        <f t="shared" si="7"/>
        <v/>
      </c>
      <c r="T47" s="44" t="str">
        <f t="shared" si="8"/>
        <v/>
      </c>
      <c r="AA47">
        <v>6</v>
      </c>
      <c r="AB47" t="s">
        <v>121</v>
      </c>
      <c r="AC47" t="s">
        <v>68</v>
      </c>
      <c r="AG47" t="s">
        <v>74</v>
      </c>
      <c r="AR47" t="s">
        <v>125</v>
      </c>
    </row>
    <row r="48" spans="1:44" x14ac:dyDescent="0.25">
      <c r="D48" t="str">
        <f t="shared" si="0"/>
        <v/>
      </c>
      <c r="F48" s="49"/>
      <c r="G48" s="49"/>
      <c r="H48" s="49"/>
      <c r="I48" s="55"/>
      <c r="J48" s="45" t="str">
        <f t="shared" si="1"/>
        <v/>
      </c>
      <c r="K48" s="45" t="str">
        <f t="shared" si="2"/>
        <v/>
      </c>
      <c r="L48" s="55"/>
      <c r="M48" s="45" t="str">
        <f t="shared" si="3"/>
        <v/>
      </c>
      <c r="N48" s="45" t="str">
        <f t="shared" si="4"/>
        <v/>
      </c>
      <c r="O48" s="55"/>
      <c r="P48" s="45" t="str">
        <f t="shared" si="5"/>
        <v/>
      </c>
      <c r="Q48" s="44" t="str">
        <f t="shared" si="6"/>
        <v/>
      </c>
      <c r="S48" s="45" t="str">
        <f t="shared" si="7"/>
        <v/>
      </c>
      <c r="T48" s="44" t="str">
        <f t="shared" si="8"/>
        <v/>
      </c>
      <c r="AR48" t="s">
        <v>56</v>
      </c>
    </row>
    <row r="49" spans="1:44" ht="17.399999999999999" x14ac:dyDescent="0.3">
      <c r="D49" t="str">
        <f t="shared" si="0"/>
        <v/>
      </c>
      <c r="E49" s="3"/>
      <c r="F49" s="49"/>
      <c r="G49" s="49"/>
      <c r="H49" s="49"/>
      <c r="I49" s="55"/>
      <c r="J49" s="45" t="str">
        <f t="shared" si="1"/>
        <v/>
      </c>
      <c r="K49" s="45" t="str">
        <f t="shared" si="2"/>
        <v/>
      </c>
      <c r="L49" s="55"/>
      <c r="M49" s="45" t="str">
        <f t="shared" si="3"/>
        <v/>
      </c>
      <c r="N49" s="45" t="str">
        <f t="shared" si="4"/>
        <v/>
      </c>
      <c r="O49" s="55"/>
      <c r="P49" s="45" t="str">
        <f t="shared" si="5"/>
        <v/>
      </c>
      <c r="Q49" s="44" t="str">
        <f t="shared" si="6"/>
        <v/>
      </c>
      <c r="S49" s="45" t="str">
        <f t="shared" si="7"/>
        <v/>
      </c>
      <c r="T49" s="44" t="str">
        <f t="shared" si="8"/>
        <v/>
      </c>
      <c r="AR49" t="s">
        <v>126</v>
      </c>
    </row>
    <row r="50" spans="1:44" ht="17.399999999999999" x14ac:dyDescent="0.3">
      <c r="B50" t="s">
        <v>111</v>
      </c>
      <c r="D50" t="str">
        <f t="shared" si="0"/>
        <v/>
      </c>
      <c r="E50" s="3"/>
      <c r="F50" s="49"/>
      <c r="G50" s="49"/>
      <c r="H50" s="49"/>
      <c r="I50" s="55"/>
      <c r="J50" s="45" t="str">
        <f t="shared" si="1"/>
        <v/>
      </c>
      <c r="K50" s="45" t="str">
        <f t="shared" si="2"/>
        <v/>
      </c>
      <c r="L50" s="55"/>
      <c r="M50" s="45" t="str">
        <f t="shared" si="3"/>
        <v/>
      </c>
      <c r="N50" s="45" t="str">
        <f t="shared" si="4"/>
        <v/>
      </c>
      <c r="O50" s="55"/>
      <c r="P50" s="45" t="str">
        <f t="shared" si="5"/>
        <v/>
      </c>
      <c r="Q50" s="44" t="str">
        <f t="shared" si="6"/>
        <v/>
      </c>
      <c r="S50" s="45" t="str">
        <f t="shared" si="7"/>
        <v/>
      </c>
      <c r="T50" s="44" t="str">
        <f t="shared" si="8"/>
        <v/>
      </c>
      <c r="AB50" t="s">
        <v>111</v>
      </c>
      <c r="AK50" t="s">
        <v>111</v>
      </c>
      <c r="AR50" t="s">
        <v>127</v>
      </c>
    </row>
    <row r="51" spans="1:44" x14ac:dyDescent="0.25">
      <c r="D51" t="str">
        <f t="shared" si="0"/>
        <v/>
      </c>
      <c r="F51" s="46"/>
      <c r="G51" s="46"/>
      <c r="H51" s="46"/>
      <c r="I51" s="55"/>
      <c r="J51" s="45" t="str">
        <f t="shared" si="1"/>
        <v/>
      </c>
      <c r="K51" s="45" t="str">
        <f t="shared" si="2"/>
        <v/>
      </c>
      <c r="L51" s="55"/>
      <c r="M51" s="45" t="str">
        <f t="shared" si="3"/>
        <v/>
      </c>
      <c r="N51" s="45" t="str">
        <f t="shared" si="4"/>
        <v/>
      </c>
      <c r="O51" s="55"/>
      <c r="P51" s="45" t="str">
        <f t="shared" si="5"/>
        <v/>
      </c>
      <c r="Q51" s="44" t="str">
        <f t="shared" si="6"/>
        <v/>
      </c>
      <c r="S51" s="45" t="str">
        <f t="shared" si="7"/>
        <v/>
      </c>
      <c r="T51" s="44" t="str">
        <f t="shared" si="8"/>
        <v/>
      </c>
      <c r="AR51" t="s">
        <v>128</v>
      </c>
    </row>
    <row r="52" spans="1:44" x14ac:dyDescent="0.25">
      <c r="A52">
        <v>7</v>
      </c>
      <c r="B52" t="s">
        <v>129</v>
      </c>
      <c r="C52" t="s">
        <v>71</v>
      </c>
      <c r="D52" t="str">
        <f t="shared" si="0"/>
        <v>vs</v>
      </c>
      <c r="E52" t="s">
        <v>62</v>
      </c>
      <c r="F52" s="50"/>
      <c r="G52" s="50"/>
      <c r="H52" s="50"/>
      <c r="I52" s="55"/>
      <c r="J52" s="45" t="str">
        <f t="shared" si="1"/>
        <v/>
      </c>
      <c r="K52" s="45" t="str">
        <f t="shared" si="2"/>
        <v/>
      </c>
      <c r="L52" s="55"/>
      <c r="M52" s="45" t="str">
        <f t="shared" si="3"/>
        <v/>
      </c>
      <c r="N52" s="45" t="str">
        <f t="shared" si="4"/>
        <v/>
      </c>
      <c r="O52" s="55"/>
      <c r="P52" s="45" t="str">
        <f t="shared" si="5"/>
        <v/>
      </c>
      <c r="Q52" s="44" t="str">
        <f t="shared" si="6"/>
        <v/>
      </c>
      <c r="S52" s="45" t="str">
        <f t="shared" si="7"/>
        <v/>
      </c>
      <c r="T52" s="44" t="str">
        <f t="shared" si="8"/>
        <v/>
      </c>
      <c r="AA52">
        <v>7</v>
      </c>
      <c r="AB52" t="s">
        <v>129</v>
      </c>
      <c r="AC52" t="s">
        <v>66</v>
      </c>
      <c r="AG52" t="s">
        <v>60</v>
      </c>
      <c r="AJ52">
        <v>7</v>
      </c>
      <c r="AK52" t="s">
        <v>129</v>
      </c>
      <c r="AL52" t="s">
        <v>71</v>
      </c>
      <c r="AP52" t="s">
        <v>62</v>
      </c>
    </row>
    <row r="53" spans="1:44" x14ac:dyDescent="0.25">
      <c r="A53">
        <v>7</v>
      </c>
      <c r="B53" t="s">
        <v>129</v>
      </c>
      <c r="C53" t="s">
        <v>77</v>
      </c>
      <c r="D53" t="str">
        <f t="shared" si="0"/>
        <v>vs</v>
      </c>
      <c r="E53" t="s">
        <v>64</v>
      </c>
      <c r="F53" s="50"/>
      <c r="G53" s="50"/>
      <c r="H53" s="50"/>
      <c r="I53" s="55"/>
      <c r="J53" s="45" t="str">
        <f t="shared" si="1"/>
        <v/>
      </c>
      <c r="K53" s="45" t="str">
        <f t="shared" si="2"/>
        <v/>
      </c>
      <c r="L53" s="55"/>
      <c r="M53" s="45" t="str">
        <f t="shared" si="3"/>
        <v/>
      </c>
      <c r="N53" s="45" t="str">
        <f t="shared" si="4"/>
        <v/>
      </c>
      <c r="O53" s="55"/>
      <c r="P53" s="45" t="str">
        <f t="shared" si="5"/>
        <v/>
      </c>
      <c r="Q53" s="44" t="str">
        <f t="shared" si="6"/>
        <v/>
      </c>
      <c r="S53" s="45" t="str">
        <f t="shared" si="7"/>
        <v/>
      </c>
      <c r="T53" s="44" t="str">
        <f t="shared" si="8"/>
        <v/>
      </c>
      <c r="AA53">
        <v>7</v>
      </c>
      <c r="AB53" t="s">
        <v>129</v>
      </c>
      <c r="AC53" t="s">
        <v>61</v>
      </c>
      <c r="AG53" t="s">
        <v>73</v>
      </c>
      <c r="AJ53">
        <v>7</v>
      </c>
      <c r="AK53" t="s">
        <v>129</v>
      </c>
      <c r="AL53" t="s">
        <v>77</v>
      </c>
      <c r="AP53" t="s">
        <v>64</v>
      </c>
    </row>
    <row r="54" spans="1:44" x14ac:dyDescent="0.25">
      <c r="A54">
        <v>7</v>
      </c>
      <c r="B54" t="s">
        <v>129</v>
      </c>
      <c r="C54" t="s">
        <v>75</v>
      </c>
      <c r="D54" t="str">
        <f t="shared" si="0"/>
        <v>vs</v>
      </c>
      <c r="E54" t="s">
        <v>69</v>
      </c>
      <c r="F54" s="50"/>
      <c r="G54" s="50"/>
      <c r="H54" s="50"/>
      <c r="I54" s="55"/>
      <c r="J54" s="45" t="str">
        <f t="shared" si="1"/>
        <v/>
      </c>
      <c r="K54" s="45" t="str">
        <f t="shared" si="2"/>
        <v/>
      </c>
      <c r="L54" s="55"/>
      <c r="M54" s="45" t="str">
        <f t="shared" si="3"/>
        <v/>
      </c>
      <c r="N54" s="45" t="str">
        <f t="shared" si="4"/>
        <v/>
      </c>
      <c r="O54" s="55"/>
      <c r="P54" s="45" t="str">
        <f t="shared" si="5"/>
        <v/>
      </c>
      <c r="Q54" s="44" t="str">
        <f t="shared" si="6"/>
        <v/>
      </c>
      <c r="S54" s="45" t="str">
        <f t="shared" si="7"/>
        <v/>
      </c>
      <c r="T54" s="44" t="str">
        <f t="shared" si="8"/>
        <v/>
      </c>
      <c r="AA54">
        <v>7</v>
      </c>
      <c r="AB54" t="s">
        <v>129</v>
      </c>
      <c r="AC54" t="s">
        <v>68</v>
      </c>
      <c r="AG54" t="s">
        <v>80</v>
      </c>
      <c r="AJ54">
        <v>7</v>
      </c>
      <c r="AK54" t="s">
        <v>129</v>
      </c>
      <c r="AL54" t="s">
        <v>75</v>
      </c>
      <c r="AP54" t="s">
        <v>69</v>
      </c>
    </row>
    <row r="55" spans="1:44" x14ac:dyDescent="0.25">
      <c r="D55" t="str">
        <f t="shared" si="0"/>
        <v/>
      </c>
      <c r="F55" s="49"/>
      <c r="G55" s="49"/>
      <c r="H55" s="49"/>
      <c r="I55" s="55"/>
      <c r="J55" s="45" t="str">
        <f t="shared" si="1"/>
        <v/>
      </c>
      <c r="K55" s="45" t="str">
        <f t="shared" si="2"/>
        <v/>
      </c>
      <c r="L55" s="55"/>
      <c r="M55" s="45" t="str">
        <f t="shared" si="3"/>
        <v/>
      </c>
      <c r="N55" s="45" t="str">
        <f t="shared" si="4"/>
        <v/>
      </c>
      <c r="O55" s="55"/>
      <c r="P55" s="45" t="str">
        <f t="shared" si="5"/>
        <v/>
      </c>
      <c r="Q55" s="44" t="str">
        <f t="shared" si="6"/>
        <v/>
      </c>
      <c r="S55" s="45" t="str">
        <f t="shared" si="7"/>
        <v/>
      </c>
      <c r="T55" s="44" t="str">
        <f t="shared" si="8"/>
        <v/>
      </c>
      <c r="AA55">
        <v>7</v>
      </c>
      <c r="AB55" t="s">
        <v>129</v>
      </c>
      <c r="AC55" t="s">
        <v>74</v>
      </c>
      <c r="AG55" t="s">
        <v>82</v>
      </c>
    </row>
    <row r="56" spans="1:44" x14ac:dyDescent="0.25">
      <c r="D56" t="str">
        <f t="shared" si="0"/>
        <v/>
      </c>
      <c r="F56" s="49"/>
      <c r="G56" s="49"/>
      <c r="H56" s="49"/>
      <c r="I56" s="55"/>
      <c r="J56" s="45" t="str">
        <f t="shared" si="1"/>
        <v/>
      </c>
      <c r="K56" s="45" t="str">
        <f t="shared" si="2"/>
        <v/>
      </c>
      <c r="L56" s="55"/>
      <c r="M56" s="45" t="str">
        <f t="shared" si="3"/>
        <v/>
      </c>
      <c r="N56" s="45" t="str">
        <f t="shared" si="4"/>
        <v/>
      </c>
      <c r="O56" s="55"/>
      <c r="P56" s="45" t="str">
        <f t="shared" si="5"/>
        <v/>
      </c>
      <c r="Q56" s="44" t="str">
        <f t="shared" si="6"/>
        <v/>
      </c>
      <c r="S56" s="45" t="str">
        <f t="shared" si="7"/>
        <v/>
      </c>
      <c r="T56" s="44" t="str">
        <f t="shared" si="8"/>
        <v/>
      </c>
    </row>
    <row r="57" spans="1:44" x14ac:dyDescent="0.25">
      <c r="D57" t="str">
        <f t="shared" si="0"/>
        <v/>
      </c>
      <c r="F57" s="49"/>
      <c r="G57" s="49"/>
      <c r="H57" s="49"/>
      <c r="I57" s="55"/>
      <c r="J57" s="45" t="str">
        <f t="shared" si="1"/>
        <v/>
      </c>
      <c r="K57" s="45" t="str">
        <f t="shared" si="2"/>
        <v/>
      </c>
      <c r="L57" s="55"/>
      <c r="M57" s="45" t="str">
        <f t="shared" si="3"/>
        <v/>
      </c>
      <c r="N57" s="45" t="str">
        <f t="shared" si="4"/>
        <v/>
      </c>
      <c r="O57" s="55"/>
      <c r="P57" s="45" t="str">
        <f t="shared" si="5"/>
        <v/>
      </c>
      <c r="Q57" s="44" t="str">
        <f t="shared" si="6"/>
        <v/>
      </c>
      <c r="S57" s="45" t="str">
        <f t="shared" si="7"/>
        <v/>
      </c>
      <c r="T57" s="44" t="str">
        <f t="shared" si="8"/>
        <v/>
      </c>
    </row>
    <row r="58" spans="1:44" ht="17.399999999999999" x14ac:dyDescent="0.3">
      <c r="B58" t="s">
        <v>130</v>
      </c>
      <c r="D58" t="str">
        <f t="shared" si="0"/>
        <v/>
      </c>
      <c r="E58" s="3"/>
      <c r="F58" s="49"/>
      <c r="G58" s="49"/>
      <c r="H58" s="49"/>
      <c r="I58" s="55"/>
      <c r="J58" s="45" t="str">
        <f t="shared" si="1"/>
        <v/>
      </c>
      <c r="K58" s="45" t="str">
        <f t="shared" si="2"/>
        <v/>
      </c>
      <c r="L58" s="55"/>
      <c r="M58" s="45" t="str">
        <f t="shared" si="3"/>
        <v/>
      </c>
      <c r="N58" s="45" t="str">
        <f t="shared" si="4"/>
        <v/>
      </c>
      <c r="O58" s="55"/>
      <c r="P58" s="45" t="str">
        <f t="shared" si="5"/>
        <v/>
      </c>
      <c r="Q58" s="44" t="str">
        <f t="shared" si="6"/>
        <v/>
      </c>
      <c r="S58" s="45" t="str">
        <f t="shared" si="7"/>
        <v/>
      </c>
      <c r="T58" s="44" t="str">
        <f t="shared" si="8"/>
        <v/>
      </c>
      <c r="AJ58" t="s">
        <v>130</v>
      </c>
    </row>
    <row r="59" spans="1:44" x14ac:dyDescent="0.25">
      <c r="D59" t="str">
        <f t="shared" si="0"/>
        <v/>
      </c>
      <c r="F59" s="46"/>
      <c r="G59" s="46"/>
      <c r="H59" s="46"/>
      <c r="I59" s="55"/>
      <c r="J59" s="45" t="str">
        <f t="shared" si="1"/>
        <v/>
      </c>
      <c r="K59" s="45" t="str">
        <f t="shared" si="2"/>
        <v/>
      </c>
      <c r="L59" s="55"/>
      <c r="M59" s="45" t="str">
        <f t="shared" si="3"/>
        <v/>
      </c>
      <c r="N59" s="45" t="str">
        <f t="shared" si="4"/>
        <v/>
      </c>
      <c r="O59" s="55"/>
      <c r="P59" s="45" t="str">
        <f t="shared" si="5"/>
        <v/>
      </c>
      <c r="Q59" s="44" t="str">
        <f t="shared" si="6"/>
        <v/>
      </c>
      <c r="S59" s="45" t="str">
        <f t="shared" si="7"/>
        <v/>
      </c>
      <c r="T59" s="44" t="str">
        <f t="shared" si="8"/>
        <v/>
      </c>
    </row>
    <row r="60" spans="1:44" x14ac:dyDescent="0.25">
      <c r="A60">
        <v>8</v>
      </c>
      <c r="B60" t="s">
        <v>132</v>
      </c>
      <c r="C60" t="s">
        <v>77</v>
      </c>
      <c r="D60" t="str">
        <f t="shared" si="0"/>
        <v>vs</v>
      </c>
      <c r="E60" t="s">
        <v>62</v>
      </c>
      <c r="F60" s="50"/>
      <c r="G60" s="50"/>
      <c r="H60" s="50"/>
      <c r="I60" s="55"/>
      <c r="J60" s="45" t="str">
        <f t="shared" si="1"/>
        <v/>
      </c>
      <c r="K60" s="45" t="str">
        <f t="shared" si="2"/>
        <v/>
      </c>
      <c r="L60" s="55"/>
      <c r="M60" s="45" t="str">
        <f t="shared" si="3"/>
        <v/>
      </c>
      <c r="N60" s="45" t="str">
        <f t="shared" si="4"/>
        <v/>
      </c>
      <c r="O60" s="55"/>
      <c r="P60" s="45" t="str">
        <f t="shared" si="5"/>
        <v/>
      </c>
      <c r="Q60" s="44" t="str">
        <f t="shared" si="6"/>
        <v/>
      </c>
      <c r="S60" s="45" t="str">
        <f t="shared" si="7"/>
        <v/>
      </c>
      <c r="T60" s="44" t="str">
        <f t="shared" si="8"/>
        <v/>
      </c>
      <c r="AJ60" t="s">
        <v>131</v>
      </c>
      <c r="AK60" t="s">
        <v>132</v>
      </c>
      <c r="AL60" t="s">
        <v>77</v>
      </c>
      <c r="AP60" t="s">
        <v>62</v>
      </c>
    </row>
    <row r="61" spans="1:44" x14ac:dyDescent="0.25">
      <c r="A61">
        <v>8</v>
      </c>
      <c r="B61" t="s">
        <v>132</v>
      </c>
      <c r="C61" t="s">
        <v>75</v>
      </c>
      <c r="D61" t="str">
        <f t="shared" si="0"/>
        <v>vs</v>
      </c>
      <c r="E61" t="s">
        <v>71</v>
      </c>
      <c r="F61" s="50"/>
      <c r="G61" s="50"/>
      <c r="H61" s="50"/>
      <c r="I61" s="55"/>
      <c r="J61" s="45" t="str">
        <f t="shared" si="1"/>
        <v/>
      </c>
      <c r="K61" s="45" t="str">
        <f t="shared" si="2"/>
        <v/>
      </c>
      <c r="L61" s="55"/>
      <c r="M61" s="45" t="str">
        <f t="shared" si="3"/>
        <v/>
      </c>
      <c r="N61" s="45" t="str">
        <f t="shared" si="4"/>
        <v/>
      </c>
      <c r="O61" s="55"/>
      <c r="P61" s="45" t="str">
        <f t="shared" si="5"/>
        <v/>
      </c>
      <c r="Q61" s="44" t="str">
        <f t="shared" si="6"/>
        <v/>
      </c>
      <c r="S61" s="45" t="str">
        <f t="shared" si="7"/>
        <v/>
      </c>
      <c r="T61" s="44" t="str">
        <f t="shared" si="8"/>
        <v/>
      </c>
      <c r="AJ61" t="s">
        <v>131</v>
      </c>
      <c r="AK61" t="s">
        <v>132</v>
      </c>
      <c r="AL61" t="s">
        <v>75</v>
      </c>
      <c r="AP61" t="s">
        <v>71</v>
      </c>
    </row>
    <row r="62" spans="1:44" x14ac:dyDescent="0.25">
      <c r="A62">
        <v>8</v>
      </c>
      <c r="B62" t="s">
        <v>132</v>
      </c>
      <c r="C62" t="s">
        <v>69</v>
      </c>
      <c r="D62" t="str">
        <f t="shared" si="0"/>
        <v>vs</v>
      </c>
      <c r="E62" t="s">
        <v>64</v>
      </c>
      <c r="F62" s="50"/>
      <c r="G62" s="50"/>
      <c r="H62" s="50"/>
      <c r="I62" s="55"/>
      <c r="J62" s="45" t="str">
        <f t="shared" si="1"/>
        <v/>
      </c>
      <c r="K62" s="45" t="str">
        <f t="shared" si="2"/>
        <v/>
      </c>
      <c r="L62" s="55"/>
      <c r="M62" s="45" t="str">
        <f t="shared" si="3"/>
        <v/>
      </c>
      <c r="N62" s="45" t="str">
        <f t="shared" si="4"/>
        <v/>
      </c>
      <c r="O62" s="55"/>
      <c r="P62" s="45" t="str">
        <f t="shared" si="5"/>
        <v/>
      </c>
      <c r="Q62" s="44" t="str">
        <f t="shared" si="6"/>
        <v/>
      </c>
      <c r="S62" s="45" t="str">
        <f t="shared" si="7"/>
        <v/>
      </c>
      <c r="T62" s="44" t="str">
        <f t="shared" si="8"/>
        <v/>
      </c>
      <c r="AJ62" t="s">
        <v>131</v>
      </c>
      <c r="AK62" t="s">
        <v>132</v>
      </c>
      <c r="AL62" t="s">
        <v>69</v>
      </c>
      <c r="AP62" t="s">
        <v>64</v>
      </c>
    </row>
    <row r="63" spans="1:44" x14ac:dyDescent="0.25">
      <c r="D63" t="str">
        <f t="shared" si="0"/>
        <v/>
      </c>
      <c r="F63" s="49"/>
      <c r="G63" s="49"/>
      <c r="H63" s="49"/>
      <c r="I63" s="55"/>
      <c r="J63" s="45" t="str">
        <f t="shared" si="1"/>
        <v/>
      </c>
      <c r="K63" s="45" t="str">
        <f t="shared" si="2"/>
        <v/>
      </c>
      <c r="L63" s="55"/>
      <c r="M63" s="45" t="str">
        <f t="shared" si="3"/>
        <v/>
      </c>
      <c r="N63" s="45" t="str">
        <f t="shared" si="4"/>
        <v/>
      </c>
      <c r="O63" s="55"/>
      <c r="P63" s="45" t="str">
        <f t="shared" si="5"/>
        <v/>
      </c>
      <c r="Q63" s="44" t="str">
        <f t="shared" si="6"/>
        <v/>
      </c>
      <c r="S63" s="45" t="str">
        <f t="shared" si="7"/>
        <v/>
      </c>
      <c r="T63" s="44" t="str">
        <f t="shared" si="8"/>
        <v/>
      </c>
    </row>
    <row r="64" spans="1:44" ht="17.399999999999999" x14ac:dyDescent="0.3">
      <c r="B64" t="s">
        <v>162</v>
      </c>
      <c r="D64" t="str">
        <f t="shared" si="0"/>
        <v/>
      </c>
      <c r="E64" s="3"/>
      <c r="F64" s="46"/>
      <c r="G64" s="46"/>
      <c r="H64" s="46"/>
      <c r="I64" s="55"/>
      <c r="J64" s="45" t="str">
        <f t="shared" si="1"/>
        <v/>
      </c>
      <c r="K64" s="45" t="str">
        <f t="shared" si="2"/>
        <v/>
      </c>
      <c r="L64" s="55"/>
      <c r="M64" s="45" t="str">
        <f t="shared" si="3"/>
        <v/>
      </c>
      <c r="N64" s="45" t="str">
        <f t="shared" si="4"/>
        <v/>
      </c>
      <c r="O64" s="55"/>
      <c r="P64" s="45" t="str">
        <f t="shared" si="5"/>
        <v/>
      </c>
      <c r="Q64" s="44" t="str">
        <f t="shared" si="6"/>
        <v/>
      </c>
      <c r="S64" s="45" t="str">
        <f t="shared" si="7"/>
        <v/>
      </c>
      <c r="T64" s="44" t="str">
        <f t="shared" si="8"/>
        <v/>
      </c>
      <c r="AJ64" t="s">
        <v>120</v>
      </c>
    </row>
    <row r="65" spans="1:42" x14ac:dyDescent="0.25">
      <c r="D65" t="str">
        <f t="shared" si="0"/>
        <v/>
      </c>
      <c r="F65" s="46"/>
      <c r="G65" s="46"/>
      <c r="H65" s="46"/>
      <c r="I65" s="55"/>
      <c r="J65" s="45" t="str">
        <f t="shared" si="1"/>
        <v/>
      </c>
      <c r="K65" s="45" t="str">
        <f t="shared" si="2"/>
        <v/>
      </c>
      <c r="L65" s="55"/>
      <c r="M65" s="45" t="str">
        <f t="shared" si="3"/>
        <v/>
      </c>
      <c r="N65" s="45" t="str">
        <f t="shared" si="4"/>
        <v/>
      </c>
      <c r="O65" s="55"/>
      <c r="P65" s="45" t="str">
        <f t="shared" si="5"/>
        <v/>
      </c>
      <c r="Q65" s="44" t="str">
        <f t="shared" si="6"/>
        <v/>
      </c>
      <c r="S65" s="45" t="str">
        <f t="shared" si="7"/>
        <v/>
      </c>
      <c r="T65" s="44" t="str">
        <f t="shared" si="8"/>
        <v/>
      </c>
    </row>
    <row r="66" spans="1:42" x14ac:dyDescent="0.25">
      <c r="A66">
        <v>9</v>
      </c>
      <c r="B66" t="s">
        <v>133</v>
      </c>
      <c r="C66" t="s">
        <v>75</v>
      </c>
      <c r="D66" t="str">
        <f t="shared" si="0"/>
        <v>vs</v>
      </c>
      <c r="E66" t="s">
        <v>62</v>
      </c>
      <c r="F66" s="50"/>
      <c r="G66" s="50"/>
      <c r="H66" s="50"/>
      <c r="I66" s="55"/>
      <c r="J66" s="45" t="str">
        <f t="shared" si="1"/>
        <v/>
      </c>
      <c r="K66" s="45" t="str">
        <f t="shared" si="2"/>
        <v/>
      </c>
      <c r="L66" s="55"/>
      <c r="M66" s="45" t="str">
        <f t="shared" si="3"/>
        <v/>
      </c>
      <c r="N66" s="45" t="str">
        <f t="shared" si="4"/>
        <v/>
      </c>
      <c r="O66" s="55"/>
      <c r="P66" s="45" t="str">
        <f t="shared" si="5"/>
        <v/>
      </c>
      <c r="Q66" s="44" t="str">
        <f t="shared" si="6"/>
        <v/>
      </c>
      <c r="S66" s="45" t="str">
        <f t="shared" si="7"/>
        <v/>
      </c>
      <c r="T66" s="44" t="str">
        <f t="shared" si="8"/>
        <v/>
      </c>
      <c r="AJ66" t="s">
        <v>134</v>
      </c>
      <c r="AK66" t="s">
        <v>133</v>
      </c>
      <c r="AL66" t="s">
        <v>75</v>
      </c>
      <c r="AP66" t="s">
        <v>62</v>
      </c>
    </row>
    <row r="67" spans="1:42" x14ac:dyDescent="0.25">
      <c r="A67">
        <v>9</v>
      </c>
      <c r="B67" t="s">
        <v>133</v>
      </c>
      <c r="C67" t="s">
        <v>69</v>
      </c>
      <c r="D67" t="str">
        <f t="shared" ref="D67:D70" si="9">IF(C67&lt;&gt;"","vs","")</f>
        <v>vs</v>
      </c>
      <c r="E67" t="s">
        <v>77</v>
      </c>
      <c r="F67" s="50"/>
      <c r="G67" s="50"/>
      <c r="H67" s="50"/>
      <c r="I67" s="55"/>
      <c r="J67" s="45" t="str">
        <f t="shared" si="1"/>
        <v/>
      </c>
      <c r="K67" s="45" t="str">
        <f t="shared" si="2"/>
        <v/>
      </c>
      <c r="L67" s="55"/>
      <c r="M67" s="45" t="str">
        <f t="shared" si="3"/>
        <v/>
      </c>
      <c r="N67" s="45" t="str">
        <f t="shared" si="4"/>
        <v/>
      </c>
      <c r="O67" s="55"/>
      <c r="P67" s="45" t="str">
        <f t="shared" si="5"/>
        <v/>
      </c>
      <c r="Q67" s="44" t="str">
        <f t="shared" si="6"/>
        <v/>
      </c>
      <c r="S67" s="45" t="str">
        <f t="shared" si="7"/>
        <v/>
      </c>
      <c r="T67" s="44" t="str">
        <f t="shared" si="8"/>
        <v/>
      </c>
      <c r="AJ67" t="s">
        <v>134</v>
      </c>
      <c r="AK67" t="s">
        <v>133</v>
      </c>
      <c r="AL67" t="s">
        <v>69</v>
      </c>
      <c r="AP67" t="s">
        <v>77</v>
      </c>
    </row>
    <row r="68" spans="1:42" x14ac:dyDescent="0.25">
      <c r="A68">
        <v>9</v>
      </c>
      <c r="B68" t="s">
        <v>133</v>
      </c>
      <c r="C68" t="s">
        <v>64</v>
      </c>
      <c r="D68" t="str">
        <f t="shared" si="9"/>
        <v>vs</v>
      </c>
      <c r="E68" t="s">
        <v>71</v>
      </c>
      <c r="F68" s="50"/>
      <c r="G68" s="50"/>
      <c r="H68" s="50"/>
      <c r="I68" s="55"/>
      <c r="J68" s="45" t="str">
        <f t="shared" si="1"/>
        <v/>
      </c>
      <c r="K68" s="45" t="str">
        <f t="shared" si="2"/>
        <v/>
      </c>
      <c r="L68" s="55"/>
      <c r="M68" s="45" t="str">
        <f t="shared" si="3"/>
        <v/>
      </c>
      <c r="N68" s="45" t="str">
        <f t="shared" si="4"/>
        <v/>
      </c>
      <c r="O68" s="55"/>
      <c r="P68" s="45" t="str">
        <f t="shared" si="5"/>
        <v/>
      </c>
      <c r="Q68" s="44" t="str">
        <f t="shared" si="6"/>
        <v/>
      </c>
      <c r="S68" s="45" t="str">
        <f t="shared" si="7"/>
        <v/>
      </c>
      <c r="T68" s="44" t="str">
        <f t="shared" si="8"/>
        <v/>
      </c>
      <c r="AJ68" t="s">
        <v>134</v>
      </c>
      <c r="AK68" t="s">
        <v>133</v>
      </c>
      <c r="AL68" t="s">
        <v>64</v>
      </c>
      <c r="AP68" t="s">
        <v>71</v>
      </c>
    </row>
    <row r="69" spans="1:42" x14ac:dyDescent="0.25">
      <c r="D69" t="str">
        <f t="shared" si="9"/>
        <v/>
      </c>
      <c r="F69" s="49"/>
      <c r="G69" s="49"/>
      <c r="H69" s="49"/>
      <c r="I69" s="55"/>
      <c r="J69" s="45" t="str">
        <f t="shared" si="1"/>
        <v/>
      </c>
      <c r="K69" s="45" t="str">
        <f t="shared" si="2"/>
        <v/>
      </c>
      <c r="L69" s="55"/>
      <c r="M69" s="45" t="str">
        <f t="shared" si="3"/>
        <v/>
      </c>
      <c r="N69" s="45" t="str">
        <f t="shared" si="4"/>
        <v/>
      </c>
      <c r="O69" s="55"/>
      <c r="P69" s="45" t="str">
        <f t="shared" si="5"/>
        <v/>
      </c>
      <c r="Q69" s="44" t="str">
        <f t="shared" si="6"/>
        <v/>
      </c>
      <c r="S69" s="45" t="str">
        <f t="shared" si="7"/>
        <v/>
      </c>
      <c r="T69" s="44" t="str">
        <f t="shared" si="8"/>
        <v/>
      </c>
    </row>
    <row r="70" spans="1:42" x14ac:dyDescent="0.25">
      <c r="B70" t="s">
        <v>163</v>
      </c>
      <c r="D70" t="str">
        <f t="shared" si="9"/>
        <v/>
      </c>
      <c r="F70" s="46"/>
      <c r="G70" s="46"/>
      <c r="H70" s="46"/>
      <c r="I70" s="55"/>
      <c r="J70" s="45" t="str">
        <f t="shared" si="1"/>
        <v/>
      </c>
      <c r="K70" s="45" t="str">
        <f t="shared" si="2"/>
        <v/>
      </c>
      <c r="L70" s="55"/>
      <c r="M70" s="45" t="str">
        <f t="shared" si="3"/>
        <v/>
      </c>
      <c r="N70" s="45" t="str">
        <f t="shared" si="4"/>
        <v/>
      </c>
      <c r="O70" s="55"/>
      <c r="P70" s="45" t="str">
        <f t="shared" si="5"/>
        <v/>
      </c>
      <c r="Q70" s="44" t="str">
        <f t="shared" si="6"/>
        <v/>
      </c>
      <c r="S70" s="45" t="str">
        <f t="shared" si="7"/>
        <v/>
      </c>
      <c r="T70" s="44" t="str">
        <f t="shared" si="8"/>
        <v/>
      </c>
      <c r="AJ70" t="s">
        <v>125</v>
      </c>
    </row>
    <row r="71" spans="1:42" x14ac:dyDescent="0.25">
      <c r="F71" s="46"/>
      <c r="G71" s="46"/>
      <c r="H71" s="46"/>
      <c r="I71" s="55"/>
      <c r="J71" s="45" t="str">
        <f t="shared" ref="J71:J75" si="10">IF(F71="","",P71+1)</f>
        <v/>
      </c>
      <c r="K71" s="45" t="str">
        <f t="shared" ref="K71:K75" si="11">IF(F71="","",Q71+1)</f>
        <v/>
      </c>
      <c r="L71" s="55"/>
      <c r="M71" s="45" t="str">
        <f t="shared" ref="M71:M75" si="12">IF(F71="","",IF(J71&gt;K71,1,0))</f>
        <v/>
      </c>
      <c r="N71" s="45" t="str">
        <f t="shared" ref="N71:N75" si="13">IF(F71="","",IF(J71&lt;K71,1,0))</f>
        <v/>
      </c>
      <c r="O71" s="55"/>
      <c r="P71" s="45" t="str">
        <f t="shared" ref="P71:P75" si="14">IF(F71="","",IFERROR(IF(_xlfn.NUMBERVALUE(LEFT(F71,FIND("-",F71)-1))&gt;_xlfn.NUMBERVALUE(RIGHT(F71,LEN(F71)-FIND("-",F71))),1,0),0)+
IFERROR(IF(_xlfn.NUMBERVALUE(LEFT(G71,FIND("-",G71)-1))&gt;_xlfn.NUMBERVALUE(RIGHT(G71,LEN(G71)-FIND("-",G71))),1,0),0)+
IFERROR(IF(_xlfn.NUMBERVALUE(LEFT(H71,FIND("-",H71)-1))&gt;_xlfn.NUMBERVALUE(RIGHT(H71,LEN(H71)-FIND("-",H71))),1,0),0))</f>
        <v/>
      </c>
      <c r="Q71" s="44" t="str">
        <f t="shared" ref="Q71:Q75" si="15">IF(F71="","",IFERROR(IF(_xlfn.NUMBERVALUE(LEFT(F71,FIND("-",F71)-1))&lt;_xlfn.NUMBERVALUE(RIGHT(F71,LEN(F71)-FIND("-",F71))),1,0),0)+
IFERROR(IF(_xlfn.NUMBERVALUE(LEFT(G71,FIND("-",G71)-1))&lt;_xlfn.NUMBERVALUE(RIGHT(G71,LEN(G71)-FIND("-",G71))),1,0),0)+
IFERROR(IF(_xlfn.NUMBERVALUE(LEFT(H71,FIND("-",H71)-1))&lt;_xlfn.NUMBERVALUE(RIGHT(H71,LEN(H71)-FIND("-",H71))),1,0),0))</f>
        <v/>
      </c>
      <c r="S71" s="45" t="str">
        <f t="shared" ref="S71:S75" si="16">IFERROR(LEFT(F71,1)+LEFT(G71,1)+IFERROR(IF(_xlfn.NUMBERVALUE(LEFT(H71,FIND("-",H71)-1))&gt;_xlfn.NUMBERVALUE(RIGHT(H71,LEN(H71)-FIND("-",H71))),1,0),0),"")</f>
        <v/>
      </c>
      <c r="T71" s="44" t="str">
        <f t="shared" ref="T71:T75" si="17">IFERROR(RIGHT(F71,1)+RIGHT(G71,1)+IFERROR(IF(_xlfn.NUMBERVALUE(LEFT(H71,FIND("-",H71)-1))&lt;_xlfn.NUMBERVALUE(RIGHT(H71,LEN(H71)-FIND("-",H71))),1,0),0),"")</f>
        <v/>
      </c>
    </row>
    <row r="72" spans="1:42" x14ac:dyDescent="0.25">
      <c r="A72">
        <v>10</v>
      </c>
      <c r="B72" t="s">
        <v>138</v>
      </c>
      <c r="C72" t="s">
        <v>69</v>
      </c>
      <c r="E72" t="s">
        <v>62</v>
      </c>
      <c r="F72" s="50"/>
      <c r="G72" s="50"/>
      <c r="H72" s="50"/>
      <c r="J72" s="45" t="str">
        <f t="shared" si="10"/>
        <v/>
      </c>
      <c r="K72" s="45" t="str">
        <f t="shared" si="11"/>
        <v/>
      </c>
      <c r="L72" s="55"/>
      <c r="M72" s="45" t="str">
        <f t="shared" si="12"/>
        <v/>
      </c>
      <c r="N72" s="45" t="str">
        <f t="shared" si="13"/>
        <v/>
      </c>
      <c r="O72" s="55"/>
      <c r="P72" s="45" t="str">
        <f t="shared" si="14"/>
        <v/>
      </c>
      <c r="Q72" s="44" t="str">
        <f t="shared" si="15"/>
        <v/>
      </c>
      <c r="S72" s="45" t="str">
        <f t="shared" si="16"/>
        <v/>
      </c>
      <c r="T72" s="44" t="str">
        <f t="shared" si="17"/>
        <v/>
      </c>
      <c r="AA72" t="s">
        <v>136</v>
      </c>
      <c r="AJ72" t="s">
        <v>137</v>
      </c>
      <c r="AK72" t="s">
        <v>138</v>
      </c>
      <c r="AL72" t="s">
        <v>69</v>
      </c>
      <c r="AP72" t="s">
        <v>62</v>
      </c>
    </row>
    <row r="73" spans="1:42" x14ac:dyDescent="0.25">
      <c r="A73">
        <v>10</v>
      </c>
      <c r="B73" t="s">
        <v>138</v>
      </c>
      <c r="C73" t="s">
        <v>64</v>
      </c>
      <c r="E73" t="s">
        <v>75</v>
      </c>
      <c r="F73" s="50"/>
      <c r="G73" s="50"/>
      <c r="H73" s="50"/>
      <c r="J73" s="45" t="str">
        <f t="shared" si="10"/>
        <v/>
      </c>
      <c r="K73" s="45" t="str">
        <f t="shared" si="11"/>
        <v/>
      </c>
      <c r="L73" s="55"/>
      <c r="M73" s="45" t="str">
        <f t="shared" si="12"/>
        <v/>
      </c>
      <c r="N73" s="45" t="str">
        <f t="shared" si="13"/>
        <v/>
      </c>
      <c r="O73" s="55"/>
      <c r="P73" s="45" t="str">
        <f t="shared" si="14"/>
        <v/>
      </c>
      <c r="Q73" s="44" t="str">
        <f t="shared" si="15"/>
        <v/>
      </c>
      <c r="S73" s="45" t="str">
        <f t="shared" si="16"/>
        <v/>
      </c>
      <c r="T73" s="44" t="str">
        <f t="shared" si="17"/>
        <v/>
      </c>
      <c r="AA73" t="s">
        <v>140</v>
      </c>
      <c r="AJ73" t="s">
        <v>137</v>
      </c>
      <c r="AK73" t="s">
        <v>138</v>
      </c>
      <c r="AL73" t="s">
        <v>64</v>
      </c>
      <c r="AP73" t="s">
        <v>75</v>
      </c>
    </row>
    <row r="74" spans="1:42" x14ac:dyDescent="0.25">
      <c r="A74">
        <v>10</v>
      </c>
      <c r="B74" t="s">
        <v>138</v>
      </c>
      <c r="C74" t="s">
        <v>71</v>
      </c>
      <c r="E74" t="s">
        <v>77</v>
      </c>
      <c r="F74" s="50"/>
      <c r="G74" s="50"/>
      <c r="H74" s="50"/>
      <c r="J74" s="45" t="str">
        <f t="shared" si="10"/>
        <v/>
      </c>
      <c r="K74" s="45" t="str">
        <f t="shared" si="11"/>
        <v/>
      </c>
      <c r="L74" s="55"/>
      <c r="M74" s="45" t="str">
        <f t="shared" si="12"/>
        <v/>
      </c>
      <c r="N74" s="45" t="str">
        <f t="shared" si="13"/>
        <v/>
      </c>
      <c r="O74" s="55"/>
      <c r="P74" s="45" t="str">
        <f t="shared" si="14"/>
        <v/>
      </c>
      <c r="Q74" s="44" t="str">
        <f t="shared" si="15"/>
        <v/>
      </c>
      <c r="S74" s="45" t="str">
        <f t="shared" si="16"/>
        <v/>
      </c>
      <c r="T74" s="44" t="str">
        <f t="shared" si="17"/>
        <v/>
      </c>
      <c r="AA74" t="s">
        <v>142</v>
      </c>
      <c r="AJ74" t="s">
        <v>137</v>
      </c>
      <c r="AK74" t="s">
        <v>138</v>
      </c>
      <c r="AL74" t="s">
        <v>71</v>
      </c>
      <c r="AP74" t="s">
        <v>77</v>
      </c>
    </row>
    <row r="75" spans="1:42" x14ac:dyDescent="0.25">
      <c r="F75" s="49"/>
      <c r="G75" s="49"/>
      <c r="H75" s="49"/>
      <c r="J75" s="45" t="str">
        <f t="shared" si="10"/>
        <v/>
      </c>
      <c r="K75" s="45" t="str">
        <f t="shared" si="11"/>
        <v/>
      </c>
      <c r="L75" s="55"/>
      <c r="M75" s="45" t="str">
        <f t="shared" si="12"/>
        <v/>
      </c>
      <c r="N75" s="45" t="str">
        <f t="shared" si="13"/>
        <v/>
      </c>
      <c r="O75" s="55"/>
      <c r="P75" s="45" t="str">
        <f t="shared" si="14"/>
        <v/>
      </c>
      <c r="Q75" s="44" t="str">
        <f t="shared" si="15"/>
        <v/>
      </c>
      <c r="S75" s="45" t="str">
        <f t="shared" si="16"/>
        <v/>
      </c>
      <c r="T75" s="44" t="str">
        <f t="shared" si="17"/>
        <v/>
      </c>
      <c r="AA75" t="s">
        <v>144</v>
      </c>
    </row>
    <row r="76" spans="1:42" x14ac:dyDescent="0.25">
      <c r="F76" s="46"/>
      <c r="G76" s="46"/>
      <c r="H76" s="46"/>
      <c r="AA76" t="s">
        <v>146</v>
      </c>
    </row>
    <row r="77" spans="1:42" x14ac:dyDescent="0.25">
      <c r="F77" s="46"/>
      <c r="G77" s="46"/>
      <c r="H77" s="46"/>
      <c r="AA77" t="s">
        <v>148</v>
      </c>
    </row>
    <row r="78" spans="1:42" x14ac:dyDescent="0.25">
      <c r="A78" t="s">
        <v>151</v>
      </c>
      <c r="F78" s="46"/>
      <c r="G78" s="46"/>
      <c r="H78" s="46"/>
      <c r="AA78" t="s">
        <v>150</v>
      </c>
      <c r="AJ78" t="s">
        <v>151</v>
      </c>
    </row>
    <row r="79" spans="1:42" x14ac:dyDescent="0.25">
      <c r="A79" t="s">
        <v>154</v>
      </c>
      <c r="F79" s="46"/>
      <c r="G79" s="46"/>
      <c r="H79" s="46"/>
      <c r="AA79" t="s">
        <v>153</v>
      </c>
      <c r="AJ79" t="s">
        <v>154</v>
      </c>
    </row>
    <row r="80" spans="1:42" x14ac:dyDescent="0.25">
      <c r="A80" t="s">
        <v>156</v>
      </c>
      <c r="F80" s="46"/>
      <c r="G80" s="46"/>
      <c r="H80" s="46"/>
      <c r="AJ80" t="s">
        <v>156</v>
      </c>
    </row>
    <row r="81" spans="1:44" x14ac:dyDescent="0.25">
      <c r="A81" t="s">
        <v>157</v>
      </c>
      <c r="F81" s="46"/>
      <c r="G81" s="46"/>
      <c r="H81" s="46"/>
      <c r="AJ81" t="s">
        <v>157</v>
      </c>
    </row>
    <row r="82" spans="1:44" x14ac:dyDescent="0.25">
      <c r="A82" t="s">
        <v>158</v>
      </c>
      <c r="F82" s="46"/>
      <c r="G82" s="46"/>
      <c r="H82" s="46"/>
      <c r="AJ82" t="s">
        <v>158</v>
      </c>
    </row>
    <row r="83" spans="1:44" x14ac:dyDescent="0.25">
      <c r="A83" t="s">
        <v>159</v>
      </c>
      <c r="F83" s="46"/>
      <c r="G83" s="46"/>
      <c r="H83" s="46"/>
      <c r="AJ83" t="s">
        <v>159</v>
      </c>
    </row>
    <row r="84" spans="1:44" x14ac:dyDescent="0.25">
      <c r="F84" s="46"/>
      <c r="G84" s="46"/>
      <c r="H84" s="46"/>
    </row>
    <row r="85" spans="1:44" x14ac:dyDescent="0.25">
      <c r="F85" s="46"/>
      <c r="G85" s="46"/>
      <c r="H85" s="46"/>
    </row>
    <row r="86" spans="1:44" x14ac:dyDescent="0.25">
      <c r="F86" s="46"/>
      <c r="G86" s="46"/>
      <c r="H86" s="46"/>
    </row>
    <row r="87" spans="1:44" x14ac:dyDescent="0.25">
      <c r="F87" s="46"/>
      <c r="G87" s="46"/>
      <c r="H87" s="46"/>
    </row>
    <row r="88" spans="1:44" x14ac:dyDescent="0.25">
      <c r="F88" s="46"/>
      <c r="G88" s="46"/>
      <c r="H88" s="46"/>
    </row>
    <row r="89" spans="1:44" x14ac:dyDescent="0.25">
      <c r="F89" s="46"/>
      <c r="G89" s="46"/>
      <c r="H89" s="46"/>
    </row>
    <row r="90" spans="1:44" x14ac:dyDescent="0.25">
      <c r="F90" s="46"/>
      <c r="G90" s="46"/>
      <c r="H90" s="46"/>
    </row>
    <row r="91" spans="1:44" x14ac:dyDescent="0.25">
      <c r="F91" s="46"/>
      <c r="G91" s="46"/>
      <c r="H91" s="46"/>
    </row>
    <row r="92" spans="1:44" x14ac:dyDescent="0.25">
      <c r="F92" s="46"/>
      <c r="G92" s="46"/>
      <c r="H92" s="46"/>
    </row>
    <row r="93" spans="1:44" s="53" customFormat="1" x14ac:dyDescent="0.25">
      <c r="A93"/>
      <c r="B93"/>
      <c r="C93"/>
      <c r="D93"/>
      <c r="E93"/>
      <c r="F93" s="46"/>
      <c r="G93" s="46"/>
      <c r="H93" s="46"/>
      <c r="J93" s="44"/>
      <c r="K93" s="44"/>
      <c r="M93" s="44"/>
      <c r="N93" s="44"/>
      <c r="P93" s="44"/>
      <c r="Q93" s="44"/>
      <c r="S93" s="44"/>
      <c r="T93" s="44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s="53" customFormat="1" x14ac:dyDescent="0.25">
      <c r="A94"/>
      <c r="B94"/>
      <c r="C94"/>
      <c r="D94"/>
      <c r="E94"/>
      <c r="F94" s="46"/>
      <c r="G94" s="46"/>
      <c r="H94" s="46"/>
      <c r="J94" s="44"/>
      <c r="K94" s="44"/>
      <c r="M94" s="44"/>
      <c r="N94" s="44"/>
      <c r="P94" s="44"/>
      <c r="Q94" s="44"/>
      <c r="S94" s="44"/>
      <c r="T94" s="4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s="53" customFormat="1" x14ac:dyDescent="0.25">
      <c r="A95"/>
      <c r="B95"/>
      <c r="C95"/>
      <c r="D95"/>
      <c r="E95"/>
      <c r="F95" s="46"/>
      <c r="G95" s="46"/>
      <c r="H95" s="46"/>
      <c r="J95" s="44"/>
      <c r="K95" s="44"/>
      <c r="M95" s="44"/>
      <c r="N95" s="44"/>
      <c r="P95" s="44"/>
      <c r="Q95" s="44"/>
      <c r="S95" s="44"/>
      <c r="T95" s="44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s="53" customFormat="1" x14ac:dyDescent="0.25">
      <c r="A96"/>
      <c r="B96"/>
      <c r="C96"/>
      <c r="D96"/>
      <c r="E96"/>
      <c r="F96" s="46"/>
      <c r="G96" s="46"/>
      <c r="H96" s="46"/>
      <c r="J96" s="44"/>
      <c r="K96" s="44"/>
      <c r="M96" s="44"/>
      <c r="N96" s="44"/>
      <c r="P96" s="44"/>
      <c r="Q96" s="44"/>
      <c r="S96" s="44"/>
      <c r="T96" s="44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s="53" customFormat="1" x14ac:dyDescent="0.25">
      <c r="A97"/>
      <c r="B97"/>
      <c r="C97"/>
      <c r="D97"/>
      <c r="E97"/>
      <c r="F97" s="46"/>
      <c r="G97" s="46"/>
      <c r="H97" s="46"/>
      <c r="J97" s="44"/>
      <c r="K97" s="44"/>
      <c r="M97" s="44"/>
      <c r="N97" s="44"/>
      <c r="P97" s="44"/>
      <c r="Q97" s="44"/>
      <c r="S97" s="44"/>
      <c r="T97" s="44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s="53" customFormat="1" x14ac:dyDescent="0.25">
      <c r="A98"/>
      <c r="B98"/>
      <c r="C98"/>
      <c r="D98"/>
      <c r="E98"/>
      <c r="F98" s="46"/>
      <c r="G98" s="46"/>
      <c r="H98" s="46"/>
      <c r="J98" s="44"/>
      <c r="K98" s="44"/>
      <c r="M98" s="44"/>
      <c r="N98" s="44"/>
      <c r="P98" s="44"/>
      <c r="Q98" s="44"/>
      <c r="S98" s="44"/>
      <c r="T98" s="44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s="53" customFormat="1" x14ac:dyDescent="0.25">
      <c r="A99"/>
      <c r="B99"/>
      <c r="C99"/>
      <c r="D99"/>
      <c r="E99"/>
      <c r="F99" s="46"/>
      <c r="G99" s="46"/>
      <c r="H99" s="46"/>
      <c r="J99" s="44"/>
      <c r="K99" s="44"/>
      <c r="M99" s="44"/>
      <c r="N99" s="44"/>
      <c r="P99" s="44"/>
      <c r="Q99" s="44"/>
      <c r="S99" s="44"/>
      <c r="T99" s="44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s="53" customFormat="1" x14ac:dyDescent="0.25">
      <c r="A100"/>
      <c r="B100"/>
      <c r="C100"/>
      <c r="D100"/>
      <c r="E100"/>
      <c r="F100" s="46"/>
      <c r="G100" s="46"/>
      <c r="H100" s="46"/>
      <c r="J100" s="44"/>
      <c r="K100" s="44"/>
      <c r="M100" s="44"/>
      <c r="N100" s="44"/>
      <c r="P100" s="44"/>
      <c r="Q100" s="44"/>
      <c r="S100" s="44"/>
      <c r="T100" s="44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s="53" customFormat="1" x14ac:dyDescent="0.25">
      <c r="A101"/>
      <c r="B101"/>
      <c r="C101"/>
      <c r="D101"/>
      <c r="E101"/>
      <c r="F101" s="46"/>
      <c r="G101" s="46"/>
      <c r="H101" s="46"/>
      <c r="J101" s="44"/>
      <c r="K101" s="44"/>
      <c r="M101" s="44"/>
      <c r="N101" s="44"/>
      <c r="P101" s="44"/>
      <c r="Q101" s="44"/>
      <c r="S101" s="44"/>
      <c r="T101" s="44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s="53" customFormat="1" x14ac:dyDescent="0.25">
      <c r="A102"/>
      <c r="B102"/>
      <c r="C102"/>
      <c r="D102"/>
      <c r="E102"/>
      <c r="F102" s="46"/>
      <c r="G102" s="46"/>
      <c r="H102" s="46"/>
      <c r="J102" s="44"/>
      <c r="K102" s="44"/>
      <c r="M102" s="44"/>
      <c r="N102" s="44"/>
      <c r="P102" s="44"/>
      <c r="Q102" s="44"/>
      <c r="S102" s="44"/>
      <c r="T102" s="44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s="53" customFormat="1" x14ac:dyDescent="0.25">
      <c r="A103"/>
      <c r="B103"/>
      <c r="C103"/>
      <c r="D103"/>
      <c r="E103"/>
      <c r="F103" s="46"/>
      <c r="G103" s="46"/>
      <c r="H103" s="46"/>
      <c r="J103" s="44"/>
      <c r="K103" s="44"/>
      <c r="M103" s="44"/>
      <c r="N103" s="44"/>
      <c r="P103" s="44"/>
      <c r="Q103" s="44"/>
      <c r="S103" s="44"/>
      <c r="T103" s="44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s="53" customFormat="1" x14ac:dyDescent="0.25">
      <c r="A104"/>
      <c r="B104"/>
      <c r="C104"/>
      <c r="D104"/>
      <c r="E104"/>
      <c r="F104" s="46"/>
      <c r="G104" s="46"/>
      <c r="H104" s="46"/>
      <c r="J104" s="44"/>
      <c r="K104" s="44"/>
      <c r="M104" s="44"/>
      <c r="N104" s="44"/>
      <c r="P104" s="44"/>
      <c r="Q104" s="44"/>
      <c r="S104" s="44"/>
      <c r="T104" s="4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s="53" customFormat="1" x14ac:dyDescent="0.25">
      <c r="A105"/>
      <c r="B105"/>
      <c r="C105"/>
      <c r="D105"/>
      <c r="E105"/>
      <c r="F105" s="46"/>
      <c r="G105" s="46"/>
      <c r="H105" s="46"/>
      <c r="J105" s="44"/>
      <c r="K105" s="44"/>
      <c r="M105" s="44"/>
      <c r="N105" s="44"/>
      <c r="P105" s="44"/>
      <c r="Q105" s="44"/>
      <c r="S105" s="44"/>
      <c r="T105" s="44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s="53" customFormat="1" x14ac:dyDescent="0.25">
      <c r="A106"/>
      <c r="B106"/>
      <c r="C106"/>
      <c r="D106"/>
      <c r="E106"/>
      <c r="F106" s="46"/>
      <c r="G106" s="46"/>
      <c r="H106" s="46"/>
      <c r="J106" s="44"/>
      <c r="K106" s="44"/>
      <c r="M106" s="44"/>
      <c r="N106" s="44"/>
      <c r="P106" s="44"/>
      <c r="Q106" s="44"/>
      <c r="S106" s="44"/>
      <c r="T106" s="44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s="53" customFormat="1" x14ac:dyDescent="0.25">
      <c r="A107"/>
      <c r="B107"/>
      <c r="C107"/>
      <c r="D107"/>
      <c r="E107"/>
      <c r="F107" s="46"/>
      <c r="G107" s="46"/>
      <c r="H107" s="46"/>
      <c r="J107" s="44"/>
      <c r="K107" s="44"/>
      <c r="M107" s="44"/>
      <c r="N107" s="44"/>
      <c r="P107" s="44"/>
      <c r="Q107" s="44"/>
      <c r="S107" s="44"/>
      <c r="T107" s="44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s="53" customFormat="1" x14ac:dyDescent="0.25">
      <c r="A108"/>
      <c r="B108"/>
      <c r="C108"/>
      <c r="D108"/>
      <c r="E108"/>
      <c r="F108" s="46"/>
      <c r="G108" s="46"/>
      <c r="H108" s="46"/>
      <c r="J108" s="44"/>
      <c r="K108" s="44"/>
      <c r="M108" s="44"/>
      <c r="N108" s="44"/>
      <c r="P108" s="44"/>
      <c r="Q108" s="44"/>
      <c r="S108" s="44"/>
      <c r="T108" s="44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s="53" customFormat="1" x14ac:dyDescent="0.25">
      <c r="A109"/>
      <c r="B109"/>
      <c r="C109"/>
      <c r="D109"/>
      <c r="E109"/>
      <c r="F109" s="46"/>
      <c r="G109" s="46"/>
      <c r="H109" s="46"/>
      <c r="J109" s="44"/>
      <c r="K109" s="44"/>
      <c r="M109" s="44"/>
      <c r="N109" s="44"/>
      <c r="P109" s="44"/>
      <c r="Q109" s="44"/>
      <c r="S109" s="44"/>
      <c r="T109" s="44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s="53" customFormat="1" x14ac:dyDescent="0.25">
      <c r="A110"/>
      <c r="B110"/>
      <c r="C110"/>
      <c r="D110"/>
      <c r="E110"/>
      <c r="F110" s="46"/>
      <c r="G110" s="46"/>
      <c r="H110" s="46"/>
      <c r="J110" s="44"/>
      <c r="K110" s="44"/>
      <c r="M110" s="44"/>
      <c r="N110" s="44"/>
      <c r="P110" s="44"/>
      <c r="Q110" s="44"/>
      <c r="S110" s="44"/>
      <c r="T110" s="44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s="53" customFormat="1" x14ac:dyDescent="0.25">
      <c r="A111"/>
      <c r="B111"/>
      <c r="C111"/>
      <c r="D111"/>
      <c r="E111"/>
      <c r="F111" s="46"/>
      <c r="G111" s="46"/>
      <c r="H111" s="46"/>
      <c r="J111" s="44"/>
      <c r="K111" s="44"/>
      <c r="M111" s="44"/>
      <c r="N111" s="44"/>
      <c r="P111" s="44"/>
      <c r="Q111" s="44"/>
      <c r="S111" s="44"/>
      <c r="T111" s="44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s="53" customFormat="1" x14ac:dyDescent="0.25">
      <c r="A112"/>
      <c r="B112"/>
      <c r="C112"/>
      <c r="D112"/>
      <c r="E112"/>
      <c r="F112" s="46"/>
      <c r="G112" s="46"/>
      <c r="H112" s="46"/>
      <c r="J112" s="44"/>
      <c r="K112" s="44"/>
      <c r="M112" s="44"/>
      <c r="N112" s="44"/>
      <c r="P112" s="44"/>
      <c r="Q112" s="44"/>
      <c r="S112" s="44"/>
      <c r="T112" s="44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s="53" customFormat="1" x14ac:dyDescent="0.25">
      <c r="A113"/>
      <c r="B113"/>
      <c r="C113"/>
      <c r="D113"/>
      <c r="E113"/>
      <c r="F113" s="46"/>
      <c r="G113" s="46"/>
      <c r="H113" s="46"/>
      <c r="J113" s="44"/>
      <c r="K113" s="44"/>
      <c r="M113" s="44"/>
      <c r="N113" s="44"/>
      <c r="P113" s="44"/>
      <c r="Q113" s="44"/>
      <c r="S113" s="44"/>
      <c r="T113" s="44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s="53" customFormat="1" x14ac:dyDescent="0.25">
      <c r="A114"/>
      <c r="B114"/>
      <c r="C114"/>
      <c r="D114"/>
      <c r="E114"/>
      <c r="F114" s="46"/>
      <c r="G114" s="46"/>
      <c r="H114" s="46"/>
      <c r="J114" s="44"/>
      <c r="K114" s="44"/>
      <c r="M114" s="44"/>
      <c r="N114" s="44"/>
      <c r="P114" s="44"/>
      <c r="Q114" s="44"/>
      <c r="S114" s="44"/>
      <c r="T114" s="4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s="53" customFormat="1" x14ac:dyDescent="0.25">
      <c r="A115"/>
      <c r="B115"/>
      <c r="C115"/>
      <c r="D115"/>
      <c r="E115"/>
      <c r="F115" s="46"/>
      <c r="G115" s="46"/>
      <c r="H115" s="46"/>
      <c r="J115" s="44"/>
      <c r="K115" s="44"/>
      <c r="M115" s="44"/>
      <c r="N115" s="44"/>
      <c r="P115" s="44"/>
      <c r="Q115" s="44"/>
      <c r="S115" s="44"/>
      <c r="T115" s="44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s="53" customFormat="1" x14ac:dyDescent="0.25">
      <c r="A116"/>
      <c r="B116"/>
      <c r="C116"/>
      <c r="D116"/>
      <c r="E116"/>
      <c r="F116" s="46"/>
      <c r="G116" s="46"/>
      <c r="H116" s="46"/>
      <c r="J116" s="44"/>
      <c r="K116" s="44"/>
      <c r="M116" s="44"/>
      <c r="N116" s="44"/>
      <c r="P116" s="44"/>
      <c r="Q116" s="44"/>
      <c r="S116" s="44"/>
      <c r="T116" s="44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s="53" customFormat="1" x14ac:dyDescent="0.25">
      <c r="A117"/>
      <c r="B117"/>
      <c r="C117"/>
      <c r="D117"/>
      <c r="E117"/>
      <c r="F117" s="46"/>
      <c r="G117" s="46"/>
      <c r="H117" s="46"/>
      <c r="J117" s="44"/>
      <c r="K117" s="44"/>
      <c r="M117" s="44"/>
      <c r="N117" s="44"/>
      <c r="P117" s="44"/>
      <c r="Q117" s="44"/>
      <c r="S117" s="44"/>
      <c r="T117" s="44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s="53" customFormat="1" x14ac:dyDescent="0.25">
      <c r="A118"/>
      <c r="B118"/>
      <c r="C118"/>
      <c r="D118"/>
      <c r="E118"/>
      <c r="F118" s="46"/>
      <c r="G118" s="46"/>
      <c r="H118" s="46"/>
      <c r="J118" s="44"/>
      <c r="K118" s="44"/>
      <c r="M118" s="44"/>
      <c r="N118" s="44"/>
      <c r="P118" s="44"/>
      <c r="Q118" s="44"/>
      <c r="S118" s="44"/>
      <c r="T118" s="44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s="53" customFormat="1" x14ac:dyDescent="0.25">
      <c r="A119"/>
      <c r="B119"/>
      <c r="C119"/>
      <c r="D119"/>
      <c r="E119"/>
      <c r="F119" s="46"/>
      <c r="G119" s="46"/>
      <c r="H119" s="46"/>
      <c r="J119" s="44"/>
      <c r="K119" s="44"/>
      <c r="M119" s="44"/>
      <c r="N119" s="44"/>
      <c r="P119" s="44"/>
      <c r="Q119" s="44"/>
      <c r="S119" s="44"/>
      <c r="T119" s="44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s="53" customFormat="1" x14ac:dyDescent="0.25">
      <c r="A120"/>
      <c r="B120"/>
      <c r="C120"/>
      <c r="D120"/>
      <c r="E120"/>
      <c r="F120" s="46"/>
      <c r="G120" s="46"/>
      <c r="H120" s="46"/>
      <c r="J120" s="44"/>
      <c r="K120" s="44"/>
      <c r="M120" s="44"/>
      <c r="N120" s="44"/>
      <c r="P120" s="44"/>
      <c r="Q120" s="44"/>
      <c r="S120" s="44"/>
      <c r="T120" s="44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s="53" customFormat="1" x14ac:dyDescent="0.25">
      <c r="A121"/>
      <c r="B121"/>
      <c r="C121"/>
      <c r="D121"/>
      <c r="E121"/>
      <c r="F121" s="46"/>
      <c r="G121" s="46"/>
      <c r="H121" s="46"/>
      <c r="J121" s="44"/>
      <c r="K121" s="44"/>
      <c r="M121" s="44"/>
      <c r="N121" s="44"/>
      <c r="P121" s="44"/>
      <c r="Q121" s="44"/>
      <c r="S121" s="44"/>
      <c r="T121" s="44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s="53" customFormat="1" x14ac:dyDescent="0.25">
      <c r="A122"/>
      <c r="B122"/>
      <c r="C122"/>
      <c r="D122"/>
      <c r="E122"/>
      <c r="F122" s="46"/>
      <c r="G122" s="46"/>
      <c r="H122" s="46"/>
      <c r="J122" s="44"/>
      <c r="K122" s="44"/>
      <c r="M122" s="44"/>
      <c r="N122" s="44"/>
      <c r="P122" s="44"/>
      <c r="Q122" s="44"/>
      <c r="S122" s="44"/>
      <c r="T122" s="44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s="53" customFormat="1" x14ac:dyDescent="0.25">
      <c r="A123"/>
      <c r="B123"/>
      <c r="C123"/>
      <c r="D123"/>
      <c r="E123"/>
      <c r="F123" s="46"/>
      <c r="G123" s="46"/>
      <c r="H123" s="46"/>
      <c r="J123" s="44"/>
      <c r="K123" s="44"/>
      <c r="M123" s="44"/>
      <c r="N123" s="44"/>
      <c r="P123" s="44"/>
      <c r="Q123" s="44"/>
      <c r="S123" s="44"/>
      <c r="T123" s="44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s="53" customFormat="1" x14ac:dyDescent="0.25">
      <c r="A124"/>
      <c r="B124"/>
      <c r="C124"/>
      <c r="D124"/>
      <c r="E124"/>
      <c r="F124" s="46"/>
      <c r="G124" s="46"/>
      <c r="H124" s="46"/>
      <c r="J124" s="44"/>
      <c r="K124" s="44"/>
      <c r="M124" s="44"/>
      <c r="N124" s="44"/>
      <c r="P124" s="44"/>
      <c r="Q124" s="44"/>
      <c r="S124" s="44"/>
      <c r="T124" s="4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89FC-1C62-4978-AA81-75DF91C5AC1B}">
  <sheetPr>
    <tabColor theme="1"/>
  </sheetPr>
  <dimension ref="A1"/>
  <sheetViews>
    <sheetView workbookViewId="0">
      <selection activeCell="Q44" sqref="Q44"/>
    </sheetView>
  </sheetViews>
  <sheetFormatPr baseColWidth="10" defaultColWidth="8.88671875" defaultRowHeight="13.2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4DFE-BE5C-458D-B2CD-E56E778B336E}">
  <dimension ref="A1:AU23"/>
  <sheetViews>
    <sheetView showGridLines="0" zoomScale="82" zoomScaleNormal="82" workbookViewId="0">
      <selection activeCell="L11" sqref="L11"/>
    </sheetView>
  </sheetViews>
  <sheetFormatPr baseColWidth="10" defaultColWidth="10" defaultRowHeight="13.2" outlineLevelRow="1" x14ac:dyDescent="0.25"/>
  <cols>
    <col min="1" max="1" width="9.109375" style="74" customWidth="1"/>
    <col min="2" max="2" width="10" style="74"/>
    <col min="3" max="3" width="15.109375" style="74" customWidth="1"/>
    <col min="4" max="4" width="8.88671875" style="74" bestFit="1" customWidth="1"/>
    <col min="5" max="5" width="9.33203125" style="74" bestFit="1" customWidth="1"/>
    <col min="6" max="6" width="9.109375" style="74" bestFit="1" customWidth="1"/>
    <col min="7" max="7" width="9.33203125" style="74" bestFit="1" customWidth="1"/>
    <col min="8" max="8" width="9.109375" style="74" bestFit="1" customWidth="1"/>
    <col min="9" max="9" width="9" style="74" bestFit="1" customWidth="1"/>
    <col min="10" max="10" width="8.88671875" style="74" bestFit="1" customWidth="1"/>
    <col min="11" max="11" width="9" style="74" bestFit="1" customWidth="1"/>
    <col min="12" max="12" width="10" style="57"/>
  </cols>
  <sheetData>
    <row r="1" spans="1:47" ht="30" customHeight="1" x14ac:dyDescent="0.25">
      <c r="A1" s="75" t="s">
        <v>15</v>
      </c>
      <c r="B1" s="76" t="s">
        <v>16</v>
      </c>
      <c r="C1" s="77" t="s">
        <v>17</v>
      </c>
      <c r="D1" s="76" t="s">
        <v>18</v>
      </c>
      <c r="E1" s="76" t="s">
        <v>19</v>
      </c>
      <c r="F1" s="76" t="s">
        <v>20</v>
      </c>
      <c r="G1" s="76" t="s">
        <v>21</v>
      </c>
      <c r="H1" s="76" t="s">
        <v>22</v>
      </c>
      <c r="I1" s="76" t="s">
        <v>23</v>
      </c>
      <c r="J1" s="76" t="s">
        <v>24</v>
      </c>
      <c r="K1" s="76" t="s">
        <v>25</v>
      </c>
      <c r="O1" s="65"/>
      <c r="P1" s="129" t="s">
        <v>164</v>
      </c>
      <c r="Q1" s="129" t="s">
        <v>165</v>
      </c>
      <c r="R1" s="129" t="s">
        <v>166</v>
      </c>
      <c r="S1" s="130" t="s">
        <v>167</v>
      </c>
      <c r="T1" s="131" t="s">
        <v>168</v>
      </c>
      <c r="W1" s="78"/>
      <c r="X1" s="6"/>
      <c r="Y1" s="78"/>
      <c r="Z1" s="6"/>
      <c r="AA1" s="6"/>
      <c r="AB1" s="6"/>
      <c r="AC1" s="6"/>
      <c r="AD1" s="6"/>
      <c r="AE1" s="6"/>
      <c r="AF1" s="6"/>
      <c r="AG1" s="6"/>
      <c r="AH1" s="5"/>
      <c r="AJ1" s="14"/>
      <c r="AK1" s="6"/>
      <c r="AL1" s="78"/>
      <c r="AM1" s="6"/>
      <c r="AN1" s="6"/>
      <c r="AO1" s="6"/>
      <c r="AP1" s="6"/>
      <c r="AQ1" s="6"/>
      <c r="AR1" s="6"/>
      <c r="AS1" s="6"/>
      <c r="AT1" s="6"/>
      <c r="AU1" s="5"/>
    </row>
    <row r="2" spans="1:47" ht="30" customHeight="1" x14ac:dyDescent="0.25">
      <c r="A2" s="79">
        <v>1</v>
      </c>
      <c r="B2" s="80" t="str">
        <f t="shared" ref="B2:K2" si="0">_xlfn.XLOOKUP($A2,$B$18:$B$25,C$18:C$25)</f>
        <v>Pol Cejas</v>
      </c>
      <c r="C2" s="81">
        <f t="shared" si="0"/>
        <v>3</v>
      </c>
      <c r="D2" s="82">
        <f t="shared" si="0"/>
        <v>1</v>
      </c>
      <c r="E2" s="82">
        <f t="shared" si="0"/>
        <v>1</v>
      </c>
      <c r="F2" s="82">
        <f t="shared" si="0"/>
        <v>0</v>
      </c>
      <c r="G2" s="82">
        <f t="shared" si="0"/>
        <v>2</v>
      </c>
      <c r="H2" s="82">
        <f t="shared" si="0"/>
        <v>0</v>
      </c>
      <c r="I2" s="82">
        <f t="shared" si="0"/>
        <v>12</v>
      </c>
      <c r="J2" s="82">
        <f t="shared" si="0"/>
        <v>2</v>
      </c>
      <c r="K2" s="82">
        <f t="shared" si="0"/>
        <v>10</v>
      </c>
      <c r="N2" s="57"/>
      <c r="O2" s="83" t="s">
        <v>164</v>
      </c>
      <c r="P2" s="61"/>
      <c r="Q2" s="62"/>
      <c r="R2" s="62"/>
      <c r="S2" s="63"/>
      <c r="T2" s="126"/>
      <c r="U2" s="57"/>
      <c r="W2" s="15"/>
      <c r="X2" s="21"/>
      <c r="Y2" s="6"/>
      <c r="Z2" s="6"/>
      <c r="AA2" s="6"/>
      <c r="AB2" s="6"/>
      <c r="AC2" s="6"/>
      <c r="AD2" s="6"/>
      <c r="AE2" s="6"/>
      <c r="AF2" s="6"/>
      <c r="AG2" s="6"/>
      <c r="AH2" s="5"/>
      <c r="AJ2" s="15"/>
      <c r="AK2" s="16"/>
      <c r="AL2" s="6"/>
      <c r="AM2" s="6"/>
      <c r="AN2" s="6"/>
      <c r="AO2" s="6"/>
      <c r="AP2" s="6"/>
      <c r="AQ2" s="6"/>
      <c r="AR2" s="6"/>
      <c r="AS2" s="6"/>
      <c r="AT2" s="6"/>
      <c r="AU2" s="5"/>
    </row>
    <row r="3" spans="1:47" ht="30" customHeight="1" x14ac:dyDescent="0.25">
      <c r="A3" s="79">
        <v>2</v>
      </c>
      <c r="B3" s="80" t="str">
        <f t="shared" ref="B3:K3" si="1">_xlfn.XLOOKUP($A3,$B$18:$B$25,C$18:C$25)</f>
        <v>Nekane Lopez</v>
      </c>
      <c r="C3" s="81">
        <f t="shared" si="1"/>
        <v>1</v>
      </c>
      <c r="D3" s="82">
        <f t="shared" si="1"/>
        <v>1</v>
      </c>
      <c r="E3" s="82">
        <f t="shared" si="1"/>
        <v>0</v>
      </c>
      <c r="F3" s="82">
        <f t="shared" si="1"/>
        <v>1</v>
      </c>
      <c r="G3" s="82">
        <f t="shared" si="1"/>
        <v>0</v>
      </c>
      <c r="H3" s="82">
        <f t="shared" si="1"/>
        <v>2</v>
      </c>
      <c r="I3" s="82">
        <f t="shared" si="1"/>
        <v>2</v>
      </c>
      <c r="J3" s="82">
        <f t="shared" si="1"/>
        <v>12</v>
      </c>
      <c r="K3" s="82">
        <f t="shared" si="1"/>
        <v>-10</v>
      </c>
      <c r="N3" s="57"/>
      <c r="O3" s="84" t="s">
        <v>165</v>
      </c>
      <c r="P3" s="132"/>
      <c r="Q3" s="58"/>
      <c r="R3" s="38"/>
      <c r="S3" s="64"/>
      <c r="T3" s="127"/>
      <c r="U3" s="57"/>
      <c r="W3" s="15"/>
      <c r="X3" s="21"/>
      <c r="Y3" s="6"/>
      <c r="Z3" s="6"/>
      <c r="AA3" s="6"/>
      <c r="AB3" s="6"/>
      <c r="AC3" s="6"/>
      <c r="AD3" s="6"/>
      <c r="AE3" s="6"/>
      <c r="AF3" s="6"/>
      <c r="AG3" s="6"/>
      <c r="AH3" s="5"/>
      <c r="AJ3" s="15"/>
      <c r="AK3" s="16"/>
      <c r="AL3" s="6"/>
      <c r="AM3" s="6"/>
      <c r="AN3" s="6"/>
      <c r="AO3" s="6"/>
      <c r="AP3" s="6"/>
      <c r="AQ3" s="6"/>
      <c r="AR3" s="6"/>
      <c r="AS3" s="6"/>
      <c r="AT3" s="6"/>
      <c r="AU3" s="5"/>
    </row>
    <row r="4" spans="1:47" ht="30" customHeight="1" x14ac:dyDescent="0.25">
      <c r="A4" s="79">
        <v>3</v>
      </c>
      <c r="B4" s="80" t="str">
        <f t="shared" ref="B4:K4" si="2">_xlfn.XLOOKUP($A4,$B$18:$B$25,C$18:C$25)</f>
        <v>Sasha Ruiz</v>
      </c>
      <c r="C4" s="81">
        <f t="shared" si="2"/>
        <v>0</v>
      </c>
      <c r="D4" s="82">
        <f t="shared" si="2"/>
        <v>0</v>
      </c>
      <c r="E4" s="82">
        <f t="shared" si="2"/>
        <v>0</v>
      </c>
      <c r="F4" s="82">
        <f t="shared" si="2"/>
        <v>0</v>
      </c>
      <c r="G4" s="82">
        <f t="shared" si="2"/>
        <v>0</v>
      </c>
      <c r="H4" s="82">
        <f t="shared" si="2"/>
        <v>0</v>
      </c>
      <c r="I4" s="82">
        <f t="shared" si="2"/>
        <v>0</v>
      </c>
      <c r="J4" s="82">
        <f t="shared" si="2"/>
        <v>0</v>
      </c>
      <c r="K4" s="82">
        <f t="shared" si="2"/>
        <v>0</v>
      </c>
      <c r="N4" s="57"/>
      <c r="O4" s="84" t="s">
        <v>166</v>
      </c>
      <c r="P4" s="132"/>
      <c r="Q4" s="59"/>
      <c r="R4" s="60"/>
      <c r="S4" s="64"/>
      <c r="T4" s="127"/>
      <c r="U4" s="57"/>
      <c r="W4" s="15"/>
      <c r="X4" s="21"/>
      <c r="Y4" s="6"/>
      <c r="Z4" s="6"/>
      <c r="AA4" s="6"/>
      <c r="AB4" s="6"/>
      <c r="AC4" s="6"/>
      <c r="AD4" s="6"/>
      <c r="AE4" s="6"/>
      <c r="AF4" s="6"/>
      <c r="AG4" s="6"/>
      <c r="AH4" s="5"/>
      <c r="AJ4" s="15"/>
      <c r="AK4" s="16"/>
      <c r="AL4" s="6"/>
      <c r="AM4" s="6"/>
      <c r="AN4" s="6"/>
      <c r="AO4" s="6"/>
      <c r="AP4" s="6"/>
      <c r="AQ4" s="6"/>
      <c r="AR4" s="6"/>
      <c r="AS4" s="6"/>
      <c r="AT4" s="6"/>
      <c r="AU4" s="5"/>
    </row>
    <row r="5" spans="1:47" ht="30" customHeight="1" x14ac:dyDescent="0.25">
      <c r="A5" s="79">
        <v>4</v>
      </c>
      <c r="B5" s="80" t="str">
        <f t="shared" ref="B5:K5" si="3">_xlfn.XLOOKUP($A5,$B$18:$B$25,C$18:C$25)</f>
        <v>Marc Cano</v>
      </c>
      <c r="C5" s="81">
        <f t="shared" si="3"/>
        <v>0</v>
      </c>
      <c r="D5" s="82">
        <f t="shared" si="3"/>
        <v>0</v>
      </c>
      <c r="E5" s="82">
        <f t="shared" si="3"/>
        <v>0</v>
      </c>
      <c r="F5" s="82">
        <f t="shared" si="3"/>
        <v>0</v>
      </c>
      <c r="G5" s="82">
        <f t="shared" si="3"/>
        <v>0</v>
      </c>
      <c r="H5" s="82">
        <f t="shared" si="3"/>
        <v>0</v>
      </c>
      <c r="I5" s="82">
        <f t="shared" si="3"/>
        <v>0</v>
      </c>
      <c r="J5" s="82">
        <f t="shared" si="3"/>
        <v>0</v>
      </c>
      <c r="K5" s="82">
        <f t="shared" si="3"/>
        <v>0</v>
      </c>
      <c r="N5" s="57"/>
      <c r="O5" s="84" t="s">
        <v>167</v>
      </c>
      <c r="P5" s="132"/>
      <c r="Q5" s="59"/>
      <c r="R5" s="38"/>
      <c r="S5" s="66"/>
      <c r="T5" s="127"/>
      <c r="U5" s="57"/>
      <c r="W5" s="15"/>
      <c r="X5" s="21"/>
      <c r="Y5" s="6"/>
      <c r="Z5" s="6"/>
      <c r="AA5" s="6"/>
      <c r="AB5" s="6"/>
      <c r="AC5" s="6"/>
      <c r="AD5" s="6"/>
      <c r="AE5" s="6"/>
      <c r="AF5" s="6"/>
      <c r="AG5" s="6"/>
      <c r="AH5" s="5"/>
      <c r="AJ5" s="15"/>
      <c r="AK5" s="16"/>
      <c r="AL5" s="6"/>
      <c r="AM5" s="6"/>
      <c r="AN5" s="6"/>
      <c r="AO5" s="6"/>
      <c r="AP5" s="6"/>
      <c r="AQ5" s="6"/>
      <c r="AR5" s="6"/>
      <c r="AS5" s="6"/>
      <c r="AT5" s="6"/>
      <c r="AU5" s="5"/>
    </row>
    <row r="6" spans="1:47" ht="30" customHeight="1" thickBot="1" x14ac:dyDescent="0.3">
      <c r="A6" s="79">
        <v>5</v>
      </c>
      <c r="B6" s="80" t="str">
        <f t="shared" ref="B6:K6" si="4">_xlfn.XLOOKUP($A6,$B$18:$B$25,C$18:C$25)</f>
        <v>Axel Villar</v>
      </c>
      <c r="C6" s="81">
        <f t="shared" si="4"/>
        <v>0</v>
      </c>
      <c r="D6" s="82">
        <f t="shared" si="4"/>
        <v>0</v>
      </c>
      <c r="E6" s="82">
        <f t="shared" si="4"/>
        <v>0</v>
      </c>
      <c r="F6" s="82">
        <f t="shared" si="4"/>
        <v>0</v>
      </c>
      <c r="G6" s="82">
        <f t="shared" si="4"/>
        <v>0</v>
      </c>
      <c r="H6" s="82">
        <f t="shared" si="4"/>
        <v>0</v>
      </c>
      <c r="I6" s="82">
        <f t="shared" si="4"/>
        <v>0</v>
      </c>
      <c r="J6" s="82">
        <f t="shared" si="4"/>
        <v>0</v>
      </c>
      <c r="K6" s="82">
        <f t="shared" si="4"/>
        <v>0</v>
      </c>
      <c r="N6" s="57"/>
      <c r="O6" s="122" t="s">
        <v>168</v>
      </c>
      <c r="P6" s="133"/>
      <c r="Q6" s="123"/>
      <c r="R6" s="124"/>
      <c r="S6" s="125"/>
      <c r="T6" s="128"/>
      <c r="U6" s="57"/>
      <c r="W6" s="15"/>
      <c r="X6" s="21"/>
      <c r="Y6" s="6"/>
      <c r="Z6" s="6"/>
      <c r="AA6" s="6"/>
      <c r="AB6" s="6"/>
      <c r="AC6" s="6"/>
      <c r="AD6" s="6"/>
      <c r="AE6" s="6"/>
      <c r="AF6" s="6"/>
      <c r="AG6" s="6"/>
      <c r="AH6" s="5"/>
      <c r="AJ6" s="15"/>
      <c r="AK6" s="16"/>
      <c r="AL6" s="6"/>
      <c r="AM6" s="6"/>
      <c r="AN6" s="6"/>
      <c r="AO6" s="6"/>
      <c r="AP6" s="6"/>
      <c r="AQ6" s="6"/>
      <c r="AR6" s="6"/>
      <c r="AS6" s="6"/>
      <c r="AT6" s="6"/>
      <c r="AU6" s="5"/>
    </row>
    <row r="7" spans="1:47" ht="30" customHeight="1" x14ac:dyDescent="0.25">
      <c r="A7"/>
      <c r="N7" s="57"/>
      <c r="U7" s="57"/>
      <c r="W7" s="15"/>
      <c r="X7" s="21"/>
      <c r="Y7" s="6"/>
      <c r="Z7" s="6"/>
      <c r="AA7" s="6"/>
      <c r="AB7" s="6"/>
      <c r="AC7" s="6"/>
      <c r="AD7" s="6"/>
      <c r="AE7" s="6"/>
      <c r="AF7" s="6"/>
      <c r="AG7" s="6"/>
      <c r="AH7" s="5"/>
    </row>
    <row r="8" spans="1:47" ht="30" customHeight="1" x14ac:dyDescent="0.25">
      <c r="A8"/>
      <c r="B8"/>
      <c r="C8"/>
      <c r="D8"/>
      <c r="E8"/>
      <c r="F8"/>
      <c r="G8"/>
      <c r="H8"/>
      <c r="I8"/>
      <c r="J8"/>
      <c r="K8"/>
      <c r="L8"/>
      <c r="N8" s="57"/>
      <c r="O8" s="57"/>
      <c r="P8" s="57"/>
      <c r="Q8" s="57"/>
      <c r="R8" s="57"/>
      <c r="S8" s="57"/>
      <c r="T8" s="57"/>
    </row>
    <row r="9" spans="1:47" ht="30" customHeight="1" x14ac:dyDescent="0.25">
      <c r="A9" s="72"/>
      <c r="B9" s="73"/>
      <c r="C9" s="70"/>
      <c r="D9" s="70"/>
      <c r="E9" s="70"/>
      <c r="F9" s="70"/>
      <c r="G9" s="70"/>
      <c r="H9" s="70"/>
      <c r="I9" s="70"/>
      <c r="J9" s="70"/>
      <c r="K9" s="70"/>
      <c r="L9" s="68"/>
      <c r="N9" s="57"/>
    </row>
    <row r="10" spans="1:47" ht="30" customHeight="1" x14ac:dyDescent="0.25">
      <c r="L10" s="68"/>
      <c r="N10" s="57"/>
    </row>
    <row r="11" spans="1:47" x14ac:dyDescent="0.25">
      <c r="N11" s="57"/>
    </row>
    <row r="16" spans="1:47" ht="31.5" customHeight="1" x14ac:dyDescent="0.25">
      <c r="A16" s="69"/>
      <c r="B16" s="70"/>
      <c r="C16" s="71"/>
      <c r="D16" s="70"/>
      <c r="E16" s="70"/>
      <c r="F16" s="70"/>
      <c r="G16" s="70"/>
      <c r="H16" s="70"/>
      <c r="I16" s="70"/>
      <c r="J16" s="70"/>
      <c r="K16" s="70"/>
      <c r="L16" s="68"/>
    </row>
    <row r="17" spans="1:13" ht="15.6" outlineLevel="1" x14ac:dyDescent="0.25">
      <c r="A17" s="72"/>
      <c r="B17" s="75" t="s">
        <v>15</v>
      </c>
      <c r="C17" s="76" t="s">
        <v>16</v>
      </c>
      <c r="D17" s="77" t="s">
        <v>17</v>
      </c>
      <c r="E17" s="76" t="s">
        <v>18</v>
      </c>
      <c r="F17" s="76" t="s">
        <v>19</v>
      </c>
      <c r="G17" s="76" t="s">
        <v>20</v>
      </c>
      <c r="H17" s="76" t="s">
        <v>21</v>
      </c>
      <c r="I17" s="76" t="s">
        <v>22</v>
      </c>
      <c r="J17" s="76" t="s">
        <v>23</v>
      </c>
      <c r="K17" s="76" t="s">
        <v>24</v>
      </c>
      <c r="L17" s="76" t="s">
        <v>25</v>
      </c>
      <c r="M17" s="5"/>
    </row>
    <row r="18" spans="1:13" ht="15.6" outlineLevel="1" x14ac:dyDescent="0.25">
      <c r="A18" s="72"/>
      <c r="B18" s="79">
        <f>_xlfn.RANK.EQ(M18,$M$18:$M$25,0) + COUNTIF($M$18:M18,M18) -1</f>
        <v>2</v>
      </c>
      <c r="C18" s="80" t="s">
        <v>164</v>
      </c>
      <c r="D18" s="81">
        <f>SUMIFS('Resultados Infantil'!J:J,'Resultados Infantil'!C:C,'Sumario Infantil'!C18)+SUMIFS('Resultados Infantil'!K:K,'Resultados Infantil'!E:E,'Sumario Infantil'!C18)</f>
        <v>1</v>
      </c>
      <c r="E18" s="82">
        <f>COUNTIFS('Resultados Infantil'!C:C,'Sumario Infantil'!C18,'Resultados Infantil'!J:J,"&gt;0")+COUNTIFS('Resultados Infantil'!E:E,'Sumario Infantil'!C18,'Resultados Infantil'!K:K,"&gt;0")</f>
        <v>1</v>
      </c>
      <c r="F18" s="82">
        <f>SUMIFS('Resultados Infantil'!M:M,'Resultados Infantil'!C:C,'Sumario Infantil'!C18)+SUMIFS('Resultados Infantil'!N:N,'Resultados Infantil'!E:E,'Sumario Infantil'!C18)</f>
        <v>0</v>
      </c>
      <c r="G18" s="82">
        <f t="shared" ref="G18:G22" si="5">E18-F18</f>
        <v>1</v>
      </c>
      <c r="H18" s="82">
        <f>SUMIFS('Resultados Infantil'!P:P,'Resultados Infantil'!C:C,'Sumario Infantil'!C18)+SUMIFS('Resultados Infantil'!Q:Q,'Resultados Infantil'!E:E,'Sumario Infantil'!C18)</f>
        <v>0</v>
      </c>
      <c r="I18" s="82">
        <f>SUMIFS('Resultados Infantil'!Q:Q,'Resultados Infantil'!C:C,'Sumario Infantil'!C18)+SUMIFS('Resultados Infantil'!P:P,'Resultados Infantil'!E:E,'Sumario Infantil'!C18)</f>
        <v>2</v>
      </c>
      <c r="J18" s="82">
        <f>SUMIFS('Resultados Infantil'!S:S,'Resultados Infantil'!C:C,'Sumario Infantil'!C18)+SUMIFS('Resultados Infantil'!T:T,'Resultados Infantil'!E:E,'Sumario Infantil'!C18)</f>
        <v>2</v>
      </c>
      <c r="K18" s="82">
        <f>SUMIFS('Resultados Infantil'!T:T,'Resultados Infantil'!C:C,'Sumario Infantil'!C18)+SUMIFS('Resultados Infantil'!S:S,'Resultados Infantil'!E:E,'Sumario Infantil'!C18)</f>
        <v>12</v>
      </c>
      <c r="L18" s="82">
        <f t="shared" ref="L18:L22" si="6">J18-K18</f>
        <v>-10</v>
      </c>
      <c r="M18" s="5">
        <f t="shared" ref="M18:M22" si="7">D18+L18/1000</f>
        <v>0.99</v>
      </c>
    </row>
    <row r="19" spans="1:13" ht="15.6" outlineLevel="1" x14ac:dyDescent="0.25">
      <c r="A19" s="72"/>
      <c r="B19" s="79">
        <f>_xlfn.RANK.EQ(M19,$M$18:$M$25,0) + COUNTIF($M$18:M19,M19) -1</f>
        <v>3</v>
      </c>
      <c r="C19" s="80" t="s">
        <v>165</v>
      </c>
      <c r="D19" s="81">
        <f>SUMIFS('Resultados Infantil'!J:J,'Resultados Infantil'!C:C,'Sumario Infantil'!C19)+SUMIFS('Resultados Infantil'!K:K,'Resultados Infantil'!E:E,'Sumario Infantil'!C19)</f>
        <v>0</v>
      </c>
      <c r="E19" s="82">
        <f>COUNTIFS('Resultados Infantil'!C:C,'Sumario Infantil'!C19,'Resultados Infantil'!J:J,"&gt;0")+COUNTIFS('Resultados Infantil'!E:E,'Sumario Infantil'!C19,'Resultados Infantil'!K:K,"&gt;0")</f>
        <v>0</v>
      </c>
      <c r="F19" s="82">
        <f>SUMIFS('Resultados Infantil'!M:M,'Resultados Infantil'!C:C,'Sumario Infantil'!C19)+SUMIFS('Resultados Infantil'!N:N,'Resultados Infantil'!E:E,'Sumario Infantil'!C19)</f>
        <v>0</v>
      </c>
      <c r="G19" s="82">
        <f t="shared" si="5"/>
        <v>0</v>
      </c>
      <c r="H19" s="82">
        <f>SUMIFS('Resultados Infantil'!P:P,'Resultados Infantil'!C:C,'Sumario Infantil'!C19)+SUMIFS('Resultados Infantil'!Q:Q,'Resultados Infantil'!E:E,'Sumario Infantil'!C19)</f>
        <v>0</v>
      </c>
      <c r="I19" s="82">
        <f>SUMIFS('Resultados Infantil'!Q:Q,'Resultados Infantil'!C:C,'Sumario Infantil'!C19)+SUMIFS('Resultados Infantil'!P:P,'Resultados Infantil'!E:E,'Sumario Infantil'!C19)</f>
        <v>0</v>
      </c>
      <c r="J19" s="82">
        <f>SUMIFS('Resultados Infantil'!S:S,'Resultados Infantil'!C:C,'Sumario Infantil'!C19)+SUMIFS('Resultados Infantil'!T:T,'Resultados Infantil'!E:E,'Sumario Infantil'!C19)</f>
        <v>0</v>
      </c>
      <c r="K19" s="82">
        <f>SUMIFS('Resultados Infantil'!T:T,'Resultados Infantil'!C:C,'Sumario Infantil'!C19)+SUMIFS('Resultados Infantil'!S:S,'Resultados Infantil'!E:E,'Sumario Infantil'!C19)</f>
        <v>0</v>
      </c>
      <c r="L19" s="82">
        <f t="shared" si="6"/>
        <v>0</v>
      </c>
      <c r="M19" s="5">
        <f t="shared" si="7"/>
        <v>0</v>
      </c>
    </row>
    <row r="20" spans="1:13" ht="25.5" customHeight="1" outlineLevel="1" x14ac:dyDescent="0.25">
      <c r="A20" s="72"/>
      <c r="B20" s="79">
        <f>_xlfn.RANK.EQ(M20,$M$18:$M$25,0) + COUNTIF($M$18:M20,M20) -1</f>
        <v>4</v>
      </c>
      <c r="C20" s="80" t="s">
        <v>166</v>
      </c>
      <c r="D20" s="81">
        <f>SUMIFS('Resultados Infantil'!J:J,'Resultados Infantil'!C:C,'Sumario Infantil'!C20)+SUMIFS('Resultados Infantil'!K:K,'Resultados Infantil'!E:E,'Sumario Infantil'!C20)</f>
        <v>0</v>
      </c>
      <c r="E20" s="82">
        <f>COUNTIFS('Resultados Infantil'!C:C,'Sumario Infantil'!C20,'Resultados Infantil'!J:J,"&gt;0")+COUNTIFS('Resultados Infantil'!E:E,'Sumario Infantil'!C20,'Resultados Infantil'!K:K,"&gt;0")</f>
        <v>0</v>
      </c>
      <c r="F20" s="82">
        <f>SUMIFS('Resultados Infantil'!M:M,'Resultados Infantil'!C:C,'Sumario Infantil'!C20)+SUMIFS('Resultados Infantil'!N:N,'Resultados Infantil'!E:E,'Sumario Infantil'!C20)</f>
        <v>0</v>
      </c>
      <c r="G20" s="82">
        <f t="shared" si="5"/>
        <v>0</v>
      </c>
      <c r="H20" s="82">
        <f>SUMIFS('Resultados Infantil'!P:P,'Resultados Infantil'!C:C,'Sumario Infantil'!C20)+SUMIFS('Resultados Infantil'!Q:Q,'Resultados Infantil'!E:E,'Sumario Infantil'!C20)</f>
        <v>0</v>
      </c>
      <c r="I20" s="82">
        <f>SUMIFS('Resultados Infantil'!Q:Q,'Resultados Infantil'!C:C,'Sumario Infantil'!C20)+SUMIFS('Resultados Infantil'!P:P,'Resultados Infantil'!E:E,'Sumario Infantil'!C20)</f>
        <v>0</v>
      </c>
      <c r="J20" s="82">
        <f>SUMIFS('Resultados Infantil'!S:S,'Resultados Infantil'!C:C,'Sumario Infantil'!C20)+SUMIFS('Resultados Infantil'!T:T,'Resultados Infantil'!E:E,'Sumario Infantil'!C20)</f>
        <v>0</v>
      </c>
      <c r="K20" s="82">
        <f>SUMIFS('Resultados Infantil'!T:T,'Resultados Infantil'!C:C,'Sumario Infantil'!C20)+SUMIFS('Resultados Infantil'!S:S,'Resultados Infantil'!E:E,'Sumario Infantil'!C20)</f>
        <v>0</v>
      </c>
      <c r="L20" s="82">
        <f t="shared" si="6"/>
        <v>0</v>
      </c>
      <c r="M20" s="5">
        <f t="shared" si="7"/>
        <v>0</v>
      </c>
    </row>
    <row r="21" spans="1:13" ht="15.6" outlineLevel="1" x14ac:dyDescent="0.25">
      <c r="A21" s="72"/>
      <c r="B21" s="79">
        <f>_xlfn.RANK.EQ(M21,$M$18:$M$25,0) + COUNTIF($M$18:M21,M21) -1</f>
        <v>1</v>
      </c>
      <c r="C21" s="80" t="s">
        <v>167</v>
      </c>
      <c r="D21" s="81">
        <f>SUMIFS('Resultados Infantil'!J:J,'Resultados Infantil'!C:C,'Sumario Infantil'!C21)+SUMIFS('Resultados Infantil'!K:K,'Resultados Infantil'!E:E,'Sumario Infantil'!C21)</f>
        <v>3</v>
      </c>
      <c r="E21" s="82">
        <f>COUNTIFS('Resultados Infantil'!C:C,'Sumario Infantil'!C21,'Resultados Infantil'!J:J,"&gt;0")+COUNTIFS('Resultados Infantil'!E:E,'Sumario Infantil'!C21,'Resultados Infantil'!K:K,"&gt;0")</f>
        <v>1</v>
      </c>
      <c r="F21" s="82">
        <f>SUMIFS('Resultados Infantil'!M:M,'Resultados Infantil'!C:C,'Sumario Infantil'!C21)+SUMIFS('Resultados Infantil'!N:N,'Resultados Infantil'!E:E,'Sumario Infantil'!C21)</f>
        <v>1</v>
      </c>
      <c r="G21" s="82">
        <f t="shared" si="5"/>
        <v>0</v>
      </c>
      <c r="H21" s="82">
        <f>SUMIFS('Resultados Infantil'!P:P,'Resultados Infantil'!C:C,'Sumario Infantil'!C21)+SUMIFS('Resultados Infantil'!Q:Q,'Resultados Infantil'!E:E,'Sumario Infantil'!C21)</f>
        <v>2</v>
      </c>
      <c r="I21" s="82">
        <f>SUMIFS('Resultados Infantil'!Q:Q,'Resultados Infantil'!C:C,'Sumario Infantil'!C21)+SUMIFS('Resultados Infantil'!P:P,'Resultados Infantil'!E:E,'Sumario Infantil'!C21)</f>
        <v>0</v>
      </c>
      <c r="J21" s="82">
        <f>SUMIFS('Resultados Infantil'!S:S,'Resultados Infantil'!C:C,'Sumario Infantil'!C21)+SUMIFS('Resultados Infantil'!T:T,'Resultados Infantil'!E:E,'Sumario Infantil'!C21)</f>
        <v>12</v>
      </c>
      <c r="K21" s="82">
        <f>SUMIFS('Resultados Infantil'!T:T,'Resultados Infantil'!C:C,'Sumario Infantil'!C21)+SUMIFS('Resultados Infantil'!S:S,'Resultados Infantil'!E:E,'Sumario Infantil'!C21)</f>
        <v>2</v>
      </c>
      <c r="L21" s="82">
        <f t="shared" si="6"/>
        <v>10</v>
      </c>
      <c r="M21" s="5">
        <f t="shared" si="7"/>
        <v>3.01</v>
      </c>
    </row>
    <row r="22" spans="1:13" ht="15.6" outlineLevel="1" x14ac:dyDescent="0.25">
      <c r="A22" s="72"/>
      <c r="B22" s="79">
        <f>_xlfn.RANK.EQ(M22,$M$18:$M$25,0) + COUNTIF($M$18:M22,M22) -1</f>
        <v>5</v>
      </c>
      <c r="C22" s="80" t="s">
        <v>168</v>
      </c>
      <c r="D22" s="81">
        <f>SUMIFS('Resultados Infantil'!J:J,'Resultados Infantil'!C:C,'Sumario Infantil'!C22)+SUMIFS('Resultados Infantil'!K:K,'Resultados Infantil'!E:E,'Sumario Infantil'!C22)</f>
        <v>0</v>
      </c>
      <c r="E22" s="82">
        <f>COUNTIFS('Resultados Infantil'!C:C,'Sumario Infantil'!C22,'Resultados Infantil'!J:J,"&gt;0")+COUNTIFS('Resultados Infantil'!E:E,'Sumario Infantil'!C22,'Resultados Infantil'!K:K,"&gt;0")</f>
        <v>0</v>
      </c>
      <c r="F22" s="82">
        <f>SUMIFS('Resultados Infantil'!M:M,'Resultados Infantil'!C:C,'Sumario Infantil'!C22)+SUMIFS('Resultados Infantil'!N:N,'Resultados Infantil'!E:E,'Sumario Infantil'!C22)</f>
        <v>0</v>
      </c>
      <c r="G22" s="82">
        <f t="shared" si="5"/>
        <v>0</v>
      </c>
      <c r="H22" s="82">
        <f>SUMIFS('Resultados Infantil'!P:P,'Resultados Infantil'!C:C,'Sumario Infantil'!C22)+SUMIFS('Resultados Infantil'!Q:Q,'Resultados Infantil'!E:E,'Sumario Infantil'!C22)</f>
        <v>0</v>
      </c>
      <c r="I22" s="82">
        <f>SUMIFS('Resultados Infantil'!Q:Q,'Resultados Infantil'!C:C,'Sumario Infantil'!C22)+SUMIFS('Resultados Infantil'!P:P,'Resultados Infantil'!E:E,'Sumario Infantil'!C22)</f>
        <v>0</v>
      </c>
      <c r="J22" s="82">
        <f>SUMIFS('Resultados Infantil'!S:S,'Resultados Infantil'!C:C,'Sumario Infantil'!C22)+SUMIFS('Resultados Infantil'!T:T,'Resultados Infantil'!E:E,'Sumario Infantil'!C22)</f>
        <v>0</v>
      </c>
      <c r="K22" s="82">
        <f>SUMIFS('Resultados Infantil'!T:T,'Resultados Infantil'!C:C,'Sumario Infantil'!C22)+SUMIFS('Resultados Infantil'!S:S,'Resultados Infantil'!E:E,'Sumario Infantil'!C22)</f>
        <v>0</v>
      </c>
      <c r="L22" s="82">
        <f t="shared" si="6"/>
        <v>0</v>
      </c>
      <c r="M22" s="5">
        <f t="shared" si="7"/>
        <v>0</v>
      </c>
    </row>
    <row r="23" spans="1:13" ht="15.6" x14ac:dyDescent="0.25">
      <c r="A23" s="72"/>
      <c r="B23" s="73"/>
      <c r="C23" s="70"/>
      <c r="D23" s="70"/>
      <c r="E23" s="70"/>
      <c r="F23" s="70"/>
      <c r="G23" s="70"/>
      <c r="H23" s="70"/>
      <c r="I23" s="70"/>
      <c r="J23" s="70"/>
      <c r="K23" s="70"/>
      <c r="L23" s="68"/>
    </row>
  </sheetData>
  <pageMargins left="0.78749999999999998" right="0.78749999999999998" top="0.78749999999999998" bottom="0.78749999999999998" header="0.39374999999999999" footer="0.39374999999999999"/>
  <pageSetup paperSize="9" fitToWidth="0" pageOrder="overThenDown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4"/>
  <sheetViews>
    <sheetView zoomScale="90" workbookViewId="0">
      <selection activeCell="L1" sqref="L1"/>
    </sheetView>
  </sheetViews>
  <sheetFormatPr baseColWidth="10" defaultColWidth="10" defaultRowHeight="13.2" x14ac:dyDescent="0.25"/>
  <cols>
    <col min="1" max="1" width="5.44140625" customWidth="1"/>
    <col min="2" max="2" width="10.5546875" customWidth="1"/>
    <col min="3" max="11" width="4.44140625" customWidth="1"/>
    <col min="12" max="12" width="8.44140625" customWidth="1"/>
    <col min="18" max="19" width="11.88671875" customWidth="1"/>
    <col min="20" max="20" width="11" customWidth="1"/>
  </cols>
  <sheetData>
    <row r="1" spans="1:23" ht="39.6" x14ac:dyDescent="0.25">
      <c r="A1" s="103" t="s">
        <v>15</v>
      </c>
      <c r="B1" s="86" t="s">
        <v>16</v>
      </c>
      <c r="C1" s="87" t="s">
        <v>17</v>
      </c>
      <c r="D1" s="86" t="s">
        <v>18</v>
      </c>
      <c r="E1" s="86" t="s">
        <v>19</v>
      </c>
      <c r="F1" s="86" t="s">
        <v>20</v>
      </c>
      <c r="G1" s="86" t="s">
        <v>21</v>
      </c>
      <c r="H1" s="86" t="s">
        <v>22</v>
      </c>
      <c r="I1" s="86" t="s">
        <v>23</v>
      </c>
      <c r="J1" s="86" t="s">
        <v>24</v>
      </c>
      <c r="K1" s="17" t="s">
        <v>25</v>
      </c>
      <c r="L1" s="5"/>
      <c r="O1" s="88"/>
      <c r="P1" s="104" t="s">
        <v>181</v>
      </c>
      <c r="Q1" s="105" t="s">
        <v>182</v>
      </c>
      <c r="R1" s="105" t="s">
        <v>183</v>
      </c>
      <c r="S1" s="105" t="s">
        <v>184</v>
      </c>
      <c r="T1" s="105" t="s">
        <v>185</v>
      </c>
      <c r="U1" s="106" t="s">
        <v>62</v>
      </c>
      <c r="V1" s="21"/>
      <c r="W1" s="21"/>
    </row>
    <row r="2" spans="1:23" ht="39.6" x14ac:dyDescent="0.25">
      <c r="A2" s="90">
        <v>1</v>
      </c>
      <c r="B2" s="80" t="s">
        <v>184</v>
      </c>
      <c r="C2" s="81">
        <v>6</v>
      </c>
      <c r="D2" s="82">
        <v>2</v>
      </c>
      <c r="E2" s="82">
        <v>2</v>
      </c>
      <c r="F2" s="82">
        <v>0</v>
      </c>
      <c r="G2" s="82">
        <v>4</v>
      </c>
      <c r="H2" s="82">
        <v>0</v>
      </c>
      <c r="I2" s="82">
        <v>24</v>
      </c>
      <c r="J2" s="82">
        <v>2</v>
      </c>
      <c r="K2" s="18">
        <f t="shared" ref="K2:K7" si="0">I2-J2</f>
        <v>22</v>
      </c>
      <c r="L2" s="5"/>
      <c r="O2" s="107" t="s">
        <v>181</v>
      </c>
      <c r="P2" s="91"/>
      <c r="Q2" s="92" t="s">
        <v>70</v>
      </c>
      <c r="R2" s="35" t="s">
        <v>93</v>
      </c>
      <c r="S2" s="92"/>
      <c r="T2" s="92"/>
      <c r="U2" s="93"/>
      <c r="V2" s="108"/>
      <c r="W2" s="108"/>
    </row>
    <row r="3" spans="1:23" ht="39.6" x14ac:dyDescent="0.25">
      <c r="A3" s="90">
        <v>2</v>
      </c>
      <c r="B3" s="80" t="s">
        <v>181</v>
      </c>
      <c r="C3" s="81">
        <v>6</v>
      </c>
      <c r="D3" s="82">
        <v>2</v>
      </c>
      <c r="E3" s="82">
        <v>2</v>
      </c>
      <c r="F3" s="82">
        <v>0</v>
      </c>
      <c r="G3" s="82">
        <v>4</v>
      </c>
      <c r="H3" s="82">
        <v>0</v>
      </c>
      <c r="I3" s="82">
        <v>24</v>
      </c>
      <c r="J3" s="82">
        <v>4</v>
      </c>
      <c r="K3" s="18">
        <f t="shared" si="0"/>
        <v>20</v>
      </c>
      <c r="L3" s="5"/>
      <c r="O3" s="109" t="s">
        <v>182</v>
      </c>
      <c r="P3" s="94" t="s">
        <v>186</v>
      </c>
      <c r="Q3" s="95"/>
      <c r="R3" s="96"/>
      <c r="S3" s="96"/>
      <c r="T3" s="96"/>
      <c r="U3" s="97" t="s">
        <v>187</v>
      </c>
      <c r="V3" s="108"/>
      <c r="W3" s="108"/>
    </row>
    <row r="4" spans="1:23" ht="26.4" x14ac:dyDescent="0.25">
      <c r="A4" s="90">
        <v>3</v>
      </c>
      <c r="B4" s="80" t="s">
        <v>182</v>
      </c>
      <c r="C4" s="81">
        <v>4</v>
      </c>
      <c r="D4" s="82">
        <v>2</v>
      </c>
      <c r="E4" s="82">
        <v>1</v>
      </c>
      <c r="F4" s="82">
        <v>1</v>
      </c>
      <c r="G4" s="82">
        <v>2</v>
      </c>
      <c r="H4" s="82">
        <v>2</v>
      </c>
      <c r="I4" s="82">
        <v>15</v>
      </c>
      <c r="J4" s="82">
        <v>17</v>
      </c>
      <c r="K4" s="18">
        <f t="shared" si="0"/>
        <v>-2</v>
      </c>
      <c r="L4" s="5"/>
      <c r="O4" s="109" t="s">
        <v>183</v>
      </c>
      <c r="P4" s="94" t="s">
        <v>188</v>
      </c>
      <c r="Q4" s="96"/>
      <c r="R4" s="95"/>
      <c r="S4" s="96"/>
      <c r="T4" s="36" t="s">
        <v>76</v>
      </c>
      <c r="U4" s="97"/>
      <c r="V4" s="108"/>
      <c r="W4" s="108"/>
    </row>
    <row r="5" spans="1:23" ht="26.4" x14ac:dyDescent="0.25">
      <c r="A5" s="90">
        <v>4</v>
      </c>
      <c r="B5" s="80" t="s">
        <v>183</v>
      </c>
      <c r="C5" s="81">
        <v>4</v>
      </c>
      <c r="D5" s="82">
        <v>2</v>
      </c>
      <c r="E5" s="82">
        <v>1</v>
      </c>
      <c r="F5" s="82">
        <v>1</v>
      </c>
      <c r="G5" s="82">
        <v>2</v>
      </c>
      <c r="H5" s="82">
        <v>3</v>
      </c>
      <c r="I5" s="82">
        <v>12</v>
      </c>
      <c r="J5" s="82">
        <v>20</v>
      </c>
      <c r="K5" s="18">
        <f t="shared" si="0"/>
        <v>-8</v>
      </c>
      <c r="L5" s="5"/>
      <c r="O5" s="109" t="s">
        <v>184</v>
      </c>
      <c r="P5" s="94"/>
      <c r="Q5" s="96"/>
      <c r="R5" s="96"/>
      <c r="S5" s="95"/>
      <c r="T5" s="96"/>
      <c r="U5" s="97" t="s">
        <v>179</v>
      </c>
      <c r="V5" s="108"/>
      <c r="W5" s="108"/>
    </row>
    <row r="6" spans="1:23" ht="26.4" x14ac:dyDescent="0.25">
      <c r="A6" s="90">
        <v>5</v>
      </c>
      <c r="B6" s="80" t="s">
        <v>185</v>
      </c>
      <c r="C6" s="81">
        <v>2</v>
      </c>
      <c r="D6" s="82">
        <v>2</v>
      </c>
      <c r="E6" s="82">
        <v>0</v>
      </c>
      <c r="F6" s="82">
        <v>2</v>
      </c>
      <c r="G6" s="82">
        <v>1</v>
      </c>
      <c r="H6" s="82">
        <v>4</v>
      </c>
      <c r="I6" s="82">
        <v>9</v>
      </c>
      <c r="J6" s="82">
        <v>23</v>
      </c>
      <c r="K6" s="18">
        <f t="shared" si="0"/>
        <v>-14</v>
      </c>
      <c r="L6" s="5"/>
      <c r="M6" s="202"/>
      <c r="O6" s="109" t="s">
        <v>185</v>
      </c>
      <c r="P6" s="94"/>
      <c r="Q6" s="96"/>
      <c r="R6" s="96" t="s">
        <v>189</v>
      </c>
      <c r="S6" s="96"/>
      <c r="T6" s="95"/>
      <c r="U6" s="97"/>
      <c r="V6" s="108"/>
      <c r="W6" s="108"/>
    </row>
    <row r="7" spans="1:23" ht="26.4" x14ac:dyDescent="0.25">
      <c r="A7" s="98">
        <v>6</v>
      </c>
      <c r="B7" s="89" t="s">
        <v>62</v>
      </c>
      <c r="C7" s="19">
        <v>2</v>
      </c>
      <c r="D7" s="99">
        <v>2</v>
      </c>
      <c r="E7" s="99">
        <v>0</v>
      </c>
      <c r="F7" s="99">
        <v>2</v>
      </c>
      <c r="G7" s="99">
        <v>0</v>
      </c>
      <c r="H7" s="99">
        <v>4</v>
      </c>
      <c r="I7" s="99">
        <v>7</v>
      </c>
      <c r="J7" s="99">
        <v>24</v>
      </c>
      <c r="K7" s="20">
        <f t="shared" si="0"/>
        <v>-17</v>
      </c>
      <c r="L7" s="5"/>
      <c r="O7" s="110" t="s">
        <v>62</v>
      </c>
      <c r="P7" s="100"/>
      <c r="Q7" s="37" t="s">
        <v>88</v>
      </c>
      <c r="R7" s="101"/>
      <c r="S7" s="101" t="s">
        <v>63</v>
      </c>
      <c r="T7" s="101"/>
      <c r="U7" s="102"/>
      <c r="V7" s="22"/>
      <c r="W7" s="22"/>
    </row>
    <row r="8" spans="1:23" x14ac:dyDescent="0.25">
      <c r="O8" s="21"/>
      <c r="P8" s="108"/>
      <c r="Q8" s="108"/>
      <c r="R8" s="108"/>
      <c r="S8" s="108"/>
      <c r="T8" s="108"/>
      <c r="U8" s="108"/>
      <c r="V8" s="22"/>
      <c r="W8" s="22"/>
    </row>
    <row r="9" spans="1:23" ht="13.8" thickBot="1" x14ac:dyDescent="0.3">
      <c r="O9" s="21"/>
      <c r="P9" s="108"/>
      <c r="Q9" s="108"/>
      <c r="R9" s="108"/>
      <c r="S9" s="108"/>
      <c r="T9" s="108"/>
      <c r="U9" s="108"/>
      <c r="V9" s="22"/>
      <c r="W9" s="22"/>
    </row>
    <row r="10" spans="1:23" ht="19.8" thickTop="1" x14ac:dyDescent="0.25">
      <c r="A10" s="103" t="s">
        <v>15</v>
      </c>
      <c r="B10" s="86" t="s">
        <v>16</v>
      </c>
      <c r="C10" s="87" t="s">
        <v>17</v>
      </c>
      <c r="D10" s="86" t="s">
        <v>18</v>
      </c>
      <c r="E10" s="86" t="s">
        <v>19</v>
      </c>
      <c r="F10" s="86" t="s">
        <v>20</v>
      </c>
      <c r="G10" s="86" t="s">
        <v>21</v>
      </c>
      <c r="H10" s="86" t="s">
        <v>22</v>
      </c>
      <c r="I10" s="86" t="s">
        <v>23</v>
      </c>
      <c r="J10" s="86" t="s">
        <v>24</v>
      </c>
      <c r="K10" s="17" t="s">
        <v>25</v>
      </c>
      <c r="L10" s="5"/>
    </row>
    <row r="11" spans="1:23" ht="26.4" x14ac:dyDescent="0.25">
      <c r="A11" s="90">
        <v>1</v>
      </c>
      <c r="B11" s="80" t="s">
        <v>184</v>
      </c>
      <c r="C11" s="81">
        <v>6</v>
      </c>
      <c r="D11" s="82">
        <v>2</v>
      </c>
      <c r="E11" s="82">
        <v>2</v>
      </c>
      <c r="F11" s="82">
        <v>0</v>
      </c>
      <c r="G11" s="82">
        <v>4</v>
      </c>
      <c r="H11" s="82">
        <v>0</v>
      </c>
      <c r="I11" s="82">
        <v>24</v>
      </c>
      <c r="J11" s="82">
        <v>2</v>
      </c>
      <c r="K11" s="18">
        <f t="shared" ref="K11:K23" si="1">I11-J11</f>
        <v>22</v>
      </c>
      <c r="L11" s="5">
        <f t="shared" ref="L11:L23" si="2">C11+K11/1000</f>
        <v>6.0220000000000002</v>
      </c>
    </row>
    <row r="12" spans="1:23" ht="39.6" x14ac:dyDescent="0.25">
      <c r="A12" s="90">
        <v>2</v>
      </c>
      <c r="B12" s="80" t="s">
        <v>181</v>
      </c>
      <c r="C12" s="81">
        <v>6</v>
      </c>
      <c r="D12" s="82">
        <v>2</v>
      </c>
      <c r="E12" s="82">
        <v>2</v>
      </c>
      <c r="F12" s="82">
        <v>0</v>
      </c>
      <c r="G12" s="82">
        <v>4</v>
      </c>
      <c r="H12" s="82">
        <v>0</v>
      </c>
      <c r="I12" s="82">
        <v>24</v>
      </c>
      <c r="J12" s="82">
        <v>4</v>
      </c>
      <c r="K12" s="18">
        <f t="shared" si="1"/>
        <v>20</v>
      </c>
      <c r="L12" s="5">
        <f t="shared" si="2"/>
        <v>6.02</v>
      </c>
    </row>
    <row r="13" spans="1:23" ht="26.4" x14ac:dyDescent="0.25">
      <c r="A13" s="90">
        <v>3</v>
      </c>
      <c r="B13" s="80" t="s">
        <v>182</v>
      </c>
      <c r="C13" s="81">
        <v>4</v>
      </c>
      <c r="D13" s="82">
        <v>2</v>
      </c>
      <c r="E13" s="82">
        <v>1</v>
      </c>
      <c r="F13" s="82">
        <v>1</v>
      </c>
      <c r="G13" s="82">
        <v>2</v>
      </c>
      <c r="H13" s="82">
        <v>2</v>
      </c>
      <c r="I13" s="82">
        <v>15</v>
      </c>
      <c r="J13" s="82">
        <v>17</v>
      </c>
      <c r="K13" s="18">
        <f t="shared" si="1"/>
        <v>-2</v>
      </c>
      <c r="L13" s="5">
        <f t="shared" si="2"/>
        <v>3.9980000000000002</v>
      </c>
    </row>
    <row r="14" spans="1:23" ht="26.4" x14ac:dyDescent="0.25">
      <c r="A14" s="90">
        <v>4</v>
      </c>
      <c r="B14" s="80" t="s">
        <v>183</v>
      </c>
      <c r="C14" s="81">
        <v>4</v>
      </c>
      <c r="D14" s="82">
        <v>2</v>
      </c>
      <c r="E14" s="82">
        <v>1</v>
      </c>
      <c r="F14" s="82">
        <v>1</v>
      </c>
      <c r="G14" s="82">
        <v>2</v>
      </c>
      <c r="H14" s="82">
        <v>3</v>
      </c>
      <c r="I14" s="82">
        <v>12</v>
      </c>
      <c r="J14" s="82">
        <v>20</v>
      </c>
      <c r="K14" s="18">
        <f t="shared" si="1"/>
        <v>-8</v>
      </c>
      <c r="L14" s="5">
        <f t="shared" si="2"/>
        <v>3.992</v>
      </c>
    </row>
    <row r="15" spans="1:23" ht="26.4" x14ac:dyDescent="0.25">
      <c r="A15" s="90">
        <v>5</v>
      </c>
      <c r="B15" s="80" t="s">
        <v>185</v>
      </c>
      <c r="C15" s="81">
        <v>2</v>
      </c>
      <c r="D15" s="82">
        <v>2</v>
      </c>
      <c r="E15" s="82">
        <v>0</v>
      </c>
      <c r="F15" s="82">
        <v>2</v>
      </c>
      <c r="G15" s="82">
        <v>1</v>
      </c>
      <c r="H15" s="82">
        <v>4</v>
      </c>
      <c r="I15" s="82">
        <v>9</v>
      </c>
      <c r="J15" s="82">
        <v>23</v>
      </c>
      <c r="K15" s="18">
        <f t="shared" si="1"/>
        <v>-14</v>
      </c>
      <c r="L15" s="5">
        <f t="shared" si="2"/>
        <v>1.986</v>
      </c>
    </row>
    <row r="16" spans="1:23" ht="27" thickBot="1" x14ac:dyDescent="0.3">
      <c r="A16" s="98">
        <v>6</v>
      </c>
      <c r="B16" s="89" t="s">
        <v>62</v>
      </c>
      <c r="C16" s="19">
        <v>2</v>
      </c>
      <c r="D16" s="99">
        <v>2</v>
      </c>
      <c r="E16" s="99">
        <v>0</v>
      </c>
      <c r="F16" s="99">
        <v>2</v>
      </c>
      <c r="G16" s="99">
        <v>0</v>
      </c>
      <c r="H16" s="99">
        <v>4</v>
      </c>
      <c r="I16" s="99">
        <v>7</v>
      </c>
      <c r="J16" s="99">
        <v>24</v>
      </c>
      <c r="K16" s="20">
        <f t="shared" si="1"/>
        <v>-17</v>
      </c>
      <c r="L16" s="5">
        <f t="shared" si="2"/>
        <v>1.9830000000000001</v>
      </c>
    </row>
    <row r="17" spans="1:12" ht="19.8" thickTop="1" x14ac:dyDescent="0.25">
      <c r="A17" s="103" t="s">
        <v>15</v>
      </c>
      <c r="B17" s="86" t="s">
        <v>16</v>
      </c>
      <c r="C17" s="87" t="s">
        <v>17</v>
      </c>
      <c r="D17" s="86" t="s">
        <v>18</v>
      </c>
      <c r="E17" s="86" t="s">
        <v>19</v>
      </c>
      <c r="F17" s="86" t="s">
        <v>20</v>
      </c>
      <c r="G17" s="86" t="s">
        <v>21</v>
      </c>
      <c r="H17" s="86" t="s">
        <v>22</v>
      </c>
      <c r="I17" s="86" t="s">
        <v>23</v>
      </c>
      <c r="J17" s="86" t="s">
        <v>24</v>
      </c>
      <c r="K17" s="17" t="s">
        <v>25</v>
      </c>
      <c r="L17" s="5"/>
    </row>
    <row r="18" spans="1:12" ht="26.4" x14ac:dyDescent="0.25">
      <c r="A18" s="90">
        <v>1</v>
      </c>
      <c r="B18" s="80" t="s">
        <v>184</v>
      </c>
      <c r="C18" s="81">
        <v>6</v>
      </c>
      <c r="D18" s="82">
        <v>2</v>
      </c>
      <c r="E18" s="82">
        <v>2</v>
      </c>
      <c r="F18" s="82">
        <v>0</v>
      </c>
      <c r="G18" s="82">
        <v>4</v>
      </c>
      <c r="H18" s="82">
        <v>0</v>
      </c>
      <c r="I18" s="82">
        <v>24</v>
      </c>
      <c r="J18" s="82">
        <v>2</v>
      </c>
      <c r="K18" s="18">
        <f t="shared" ref="K18:K23" si="3">I18-J18</f>
        <v>22</v>
      </c>
      <c r="L18" s="5">
        <f t="shared" ref="L18:L23" si="4">C18+K18/1000</f>
        <v>6.0220000000000002</v>
      </c>
    </row>
    <row r="19" spans="1:12" ht="39.6" x14ac:dyDescent="0.25">
      <c r="A19" s="90">
        <v>2</v>
      </c>
      <c r="B19" s="80" t="s">
        <v>181</v>
      </c>
      <c r="C19" s="81">
        <v>6</v>
      </c>
      <c r="D19" s="82">
        <v>2</v>
      </c>
      <c r="E19" s="82">
        <v>2</v>
      </c>
      <c r="F19" s="82">
        <v>0</v>
      </c>
      <c r="G19" s="82">
        <v>4</v>
      </c>
      <c r="H19" s="82">
        <v>0</v>
      </c>
      <c r="I19" s="82">
        <v>24</v>
      </c>
      <c r="J19" s="82">
        <v>4</v>
      </c>
      <c r="K19" s="18">
        <f t="shared" si="3"/>
        <v>20</v>
      </c>
      <c r="L19" s="5">
        <f t="shared" si="4"/>
        <v>6.02</v>
      </c>
    </row>
    <row r="20" spans="1:12" ht="26.4" x14ac:dyDescent="0.25">
      <c r="A20" s="90">
        <v>3</v>
      </c>
      <c r="B20" s="80" t="s">
        <v>182</v>
      </c>
      <c r="C20" s="81">
        <v>4</v>
      </c>
      <c r="D20" s="82">
        <v>2</v>
      </c>
      <c r="E20" s="82">
        <v>1</v>
      </c>
      <c r="F20" s="82">
        <v>1</v>
      </c>
      <c r="G20" s="82">
        <v>2</v>
      </c>
      <c r="H20" s="82">
        <v>2</v>
      </c>
      <c r="I20" s="82">
        <v>15</v>
      </c>
      <c r="J20" s="82">
        <v>17</v>
      </c>
      <c r="K20" s="18">
        <f t="shared" si="3"/>
        <v>-2</v>
      </c>
      <c r="L20" s="5">
        <f t="shared" si="4"/>
        <v>3.9980000000000002</v>
      </c>
    </row>
    <row r="21" spans="1:12" ht="26.4" x14ac:dyDescent="0.25">
      <c r="A21" s="90">
        <v>4</v>
      </c>
      <c r="B21" s="80" t="s">
        <v>183</v>
      </c>
      <c r="C21" s="81">
        <v>4</v>
      </c>
      <c r="D21" s="82">
        <v>2</v>
      </c>
      <c r="E21" s="82">
        <v>1</v>
      </c>
      <c r="F21" s="82">
        <v>1</v>
      </c>
      <c r="G21" s="82">
        <v>2</v>
      </c>
      <c r="H21" s="82">
        <v>3</v>
      </c>
      <c r="I21" s="82">
        <v>12</v>
      </c>
      <c r="J21" s="82">
        <v>20</v>
      </c>
      <c r="K21" s="18">
        <f t="shared" si="3"/>
        <v>-8</v>
      </c>
      <c r="L21" s="5">
        <f t="shared" si="4"/>
        <v>3.992</v>
      </c>
    </row>
    <row r="22" spans="1:12" ht="26.4" x14ac:dyDescent="0.25">
      <c r="A22" s="90">
        <v>5</v>
      </c>
      <c r="B22" s="80" t="s">
        <v>185</v>
      </c>
      <c r="C22" s="81">
        <v>2</v>
      </c>
      <c r="D22" s="82">
        <v>2</v>
      </c>
      <c r="E22" s="82">
        <v>0</v>
      </c>
      <c r="F22" s="82">
        <v>2</v>
      </c>
      <c r="G22" s="82">
        <v>1</v>
      </c>
      <c r="H22" s="82">
        <v>4</v>
      </c>
      <c r="I22" s="82">
        <v>9</v>
      </c>
      <c r="J22" s="82">
        <v>23</v>
      </c>
      <c r="K22" s="18">
        <f t="shared" si="3"/>
        <v>-14</v>
      </c>
      <c r="L22" s="5">
        <f t="shared" si="4"/>
        <v>1.986</v>
      </c>
    </row>
    <row r="23" spans="1:12" ht="27" thickBot="1" x14ac:dyDescent="0.3">
      <c r="A23" s="98">
        <v>6</v>
      </c>
      <c r="B23" s="89" t="s">
        <v>62</v>
      </c>
      <c r="C23" s="19">
        <v>2</v>
      </c>
      <c r="D23" s="99">
        <v>2</v>
      </c>
      <c r="E23" s="99">
        <v>0</v>
      </c>
      <c r="F23" s="99">
        <v>2</v>
      </c>
      <c r="G23" s="99">
        <v>0</v>
      </c>
      <c r="H23" s="99">
        <v>4</v>
      </c>
      <c r="I23" s="99">
        <v>7</v>
      </c>
      <c r="J23" s="99">
        <v>24</v>
      </c>
      <c r="K23" s="20">
        <f t="shared" si="3"/>
        <v>-17</v>
      </c>
      <c r="L23" s="5">
        <f t="shared" si="4"/>
        <v>1.9830000000000001</v>
      </c>
    </row>
    <row r="24" spans="1:12" ht="13.8" thickTop="1" x14ac:dyDescent="0.25"/>
  </sheetData>
  <autoFilter ref="B1:L7" xr:uid="{00000000-0009-0000-0000-000003000000}">
    <sortState xmlns:xlrd2="http://schemas.microsoft.com/office/spreadsheetml/2017/richdata2" ref="L2:L7">
      <sortCondition descending="1" ref="L1:L7"/>
    </sortState>
  </autoFilter>
  <pageMargins left="0.78749999999999998" right="0.78749999999999998" top="0.78749999999999998" bottom="0.78749999999999998" header="0.39374999999999999" footer="0.39374999999999999"/>
  <pageSetup paperSize="9" fitToWidth="0" pageOrder="overThenDown"/>
  <extLst>
    <ext uri="smNativeData">
      <pm:sheetPrefs xmlns:pm="smNativeData" day="17336055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909C-DCF3-40AE-A4FB-47AC495C134F}">
  <dimension ref="A1:AR128"/>
  <sheetViews>
    <sheetView showGridLines="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F44" sqref="F44:H44"/>
    </sheetView>
  </sheetViews>
  <sheetFormatPr baseColWidth="10" defaultColWidth="8.88671875" defaultRowHeight="13.2" x14ac:dyDescent="0.25"/>
  <cols>
    <col min="2" max="2" width="25.88671875" bestFit="1" customWidth="1"/>
    <col min="3" max="3" width="15.88671875" bestFit="1" customWidth="1"/>
    <col min="4" max="4" width="3.88671875" customWidth="1"/>
    <col min="5" max="5" width="22.109375" customWidth="1"/>
    <col min="6" max="8" width="9.109375" style="44"/>
    <col min="9" max="9" width="3" style="53" customWidth="1"/>
    <col min="10" max="11" width="16.5546875" style="44" customWidth="1"/>
    <col min="12" max="12" width="2.5546875" style="53" customWidth="1"/>
    <col min="13" max="13" width="19.6640625" style="44" bestFit="1" customWidth="1"/>
    <col min="14" max="14" width="21.6640625" style="44" bestFit="1" customWidth="1"/>
    <col min="15" max="15" width="2.88671875" style="53" customWidth="1"/>
    <col min="16" max="17" width="16.5546875" style="44" customWidth="1"/>
    <col min="18" max="18" width="2.33203125" style="53" customWidth="1"/>
    <col min="19" max="19" width="14.6640625" style="44" customWidth="1"/>
    <col min="20" max="20" width="16.5546875" style="44" customWidth="1"/>
    <col min="21" max="21" width="2.33203125" style="53" customWidth="1"/>
    <col min="22" max="23" width="28.88671875" bestFit="1" customWidth="1"/>
  </cols>
  <sheetData>
    <row r="1" spans="1:44" x14ac:dyDescent="0.25">
      <c r="C1" t="s">
        <v>169</v>
      </c>
      <c r="E1" t="s">
        <v>169</v>
      </c>
      <c r="J1" s="56" t="s">
        <v>17</v>
      </c>
      <c r="K1" s="52"/>
      <c r="M1" s="56" t="s">
        <v>40</v>
      </c>
      <c r="N1" s="52"/>
      <c r="P1" s="56" t="s">
        <v>41</v>
      </c>
      <c r="Q1" s="52"/>
      <c r="S1" s="56" t="s">
        <v>42</v>
      </c>
      <c r="T1" s="52"/>
    </row>
    <row r="2" spans="1:44" x14ac:dyDescent="0.25">
      <c r="A2" t="s">
        <v>43</v>
      </c>
      <c r="B2" s="47" t="s">
        <v>52</v>
      </c>
      <c r="C2" s="117" t="s">
        <v>45</v>
      </c>
      <c r="D2" s="47"/>
      <c r="E2" s="117" t="s">
        <v>46</v>
      </c>
      <c r="F2" s="48" t="s">
        <v>47</v>
      </c>
      <c r="G2" s="48" t="s">
        <v>48</v>
      </c>
      <c r="H2" s="48" t="s">
        <v>49</v>
      </c>
      <c r="I2" s="54"/>
      <c r="J2" s="48" t="s">
        <v>45</v>
      </c>
      <c r="K2" s="48" t="s">
        <v>46</v>
      </c>
      <c r="L2" s="54"/>
      <c r="M2" s="48" t="s">
        <v>45</v>
      </c>
      <c r="N2" s="48" t="s">
        <v>46</v>
      </c>
      <c r="O2" s="54"/>
      <c r="P2" s="48" t="s">
        <v>45</v>
      </c>
      <c r="Q2" s="48" t="s">
        <v>46</v>
      </c>
      <c r="R2" s="54"/>
      <c r="S2" s="48" t="s">
        <v>45</v>
      </c>
      <c r="T2" s="48" t="s">
        <v>46</v>
      </c>
      <c r="U2" s="54"/>
      <c r="AA2" t="s">
        <v>43</v>
      </c>
      <c r="AB2" t="s">
        <v>50</v>
      </c>
      <c r="AC2" t="s">
        <v>45</v>
      </c>
      <c r="AD2" t="s">
        <v>51</v>
      </c>
      <c r="AF2" t="s">
        <v>51</v>
      </c>
      <c r="AG2" t="s">
        <v>46</v>
      </c>
      <c r="AJ2" t="s">
        <v>43</v>
      </c>
      <c r="AK2" t="s">
        <v>52</v>
      </c>
      <c r="AL2" t="s">
        <v>45</v>
      </c>
      <c r="AM2" t="s">
        <v>51</v>
      </c>
      <c r="AO2" t="s">
        <v>51</v>
      </c>
      <c r="AP2" t="s">
        <v>46</v>
      </c>
      <c r="AR2" t="s">
        <v>53</v>
      </c>
    </row>
    <row r="3" spans="1:44" x14ac:dyDescent="0.25">
      <c r="C3" t="s">
        <v>169</v>
      </c>
      <c r="E3" t="s">
        <v>169</v>
      </c>
      <c r="AR3" t="s">
        <v>54</v>
      </c>
    </row>
    <row r="4" spans="1:44" ht="17.399999999999999" x14ac:dyDescent="0.3">
      <c r="B4" t="s">
        <v>54</v>
      </c>
      <c r="C4" s="118"/>
      <c r="E4" t="s">
        <v>169</v>
      </c>
      <c r="S4" s="44" t="s">
        <v>55</v>
      </c>
      <c r="AB4" t="s">
        <v>54</v>
      </c>
      <c r="AK4" t="s">
        <v>54</v>
      </c>
      <c r="AR4" t="s">
        <v>56</v>
      </c>
    </row>
    <row r="5" spans="1:44" x14ac:dyDescent="0.25">
      <c r="C5" t="s">
        <v>169</v>
      </c>
      <c r="E5" t="s">
        <v>169</v>
      </c>
      <c r="AR5" t="s">
        <v>57</v>
      </c>
    </row>
    <row r="6" spans="1:44" ht="12.75" customHeight="1" x14ac:dyDescent="0.25">
      <c r="A6">
        <v>1</v>
      </c>
      <c r="B6" t="s">
        <v>58</v>
      </c>
      <c r="C6" s="117" t="s">
        <v>170</v>
      </c>
      <c r="D6" t="str">
        <f>IF(C6&lt;&gt;"","vs","")</f>
        <v>vs</v>
      </c>
      <c r="E6" s="117" t="s">
        <v>166</v>
      </c>
      <c r="F6" s="50"/>
      <c r="G6" s="50"/>
      <c r="H6" s="50"/>
      <c r="I6" s="55"/>
      <c r="J6" s="45" t="str">
        <f t="shared" ref="J6:J37" si="0">IF(F6="","",P6+1)</f>
        <v/>
      </c>
      <c r="K6" s="45" t="str">
        <f t="shared" ref="K6:K37" si="1">IF(F6="","",Q6+1)</f>
        <v/>
      </c>
      <c r="L6" s="55"/>
      <c r="M6" s="45" t="str">
        <f>IF(F6="","",IF(J6&gt;K6,1,0))</f>
        <v/>
      </c>
      <c r="N6" s="45" t="str">
        <f>IF(F6="","",IF(J6&lt;K6,1,0))</f>
        <v/>
      </c>
      <c r="O6" s="55"/>
      <c r="P6" s="45" t="str">
        <f t="shared" ref="P6:P37" si="2">IF(F6="","",IFERROR(IF(_xlfn.NUMBERVALUE(LEFT(F6,FIND("-",F6)-1))&gt;_xlfn.NUMBERVALUE(RIGHT(F6,LEN(F6)-FIND("-",F6))),1,0),0)+
IFERROR(IF(_xlfn.NUMBERVALUE(LEFT(G6,FIND("-",G6)-1))&gt;_xlfn.NUMBERVALUE(RIGHT(G6,LEN(G6)-FIND("-",G6))),1,0),0)+
IFERROR(IF(_xlfn.NUMBERVALUE(LEFT(H6,FIND("-",H6)-1))&gt;_xlfn.NUMBERVALUE(RIGHT(H6,LEN(H6)-FIND("-",H6))),1,0),0))</f>
        <v/>
      </c>
      <c r="Q6" s="44" t="str">
        <f t="shared" ref="Q6:Q37" si="3">IF(F6="","",IFERROR(IF(_xlfn.NUMBERVALUE(LEFT(F6,FIND("-",F6)-1))&lt;_xlfn.NUMBERVALUE(RIGHT(F6,LEN(F6)-FIND("-",F6))),1,0),0)+
IFERROR(IF(_xlfn.NUMBERVALUE(LEFT(G6,FIND("-",G6)-1))&lt;_xlfn.NUMBERVALUE(RIGHT(G6,LEN(G6)-FIND("-",G6))),1,0),0)+
IFERROR(IF(_xlfn.NUMBERVALUE(LEFT(H6,FIND("-",H6)-1))&lt;_xlfn.NUMBERVALUE(RIGHT(H6,LEN(H6)-FIND("-",H6))),1,0),0))</f>
        <v/>
      </c>
      <c r="S6" s="45" t="str">
        <f>IFERROR(LEFT(F6,1)+LEFT(G6,1)+IFERROR(IF(_xlfn.NUMBERVALUE(LEFT(H6,FIND("-",H6)-1))&gt;_xlfn.NUMBERVALUE(RIGHT(H6,LEN(H6)-FIND("-",H6))),1,0),0),"")</f>
        <v/>
      </c>
      <c r="T6" s="44" t="str">
        <f>IFERROR(RIGHT(F6,1)+RIGHT(G6,1)+IFERROR(IF(_xlfn.NUMBERVALUE(LEFT(H6,FIND("-",H6)-1))&lt;_xlfn.NUMBERVALUE(RIGHT(H6,LEN(H6)-FIND("-",H6))),1,0),0),"")</f>
        <v/>
      </c>
      <c r="AA6">
        <v>1</v>
      </c>
      <c r="AB6" t="s">
        <v>58</v>
      </c>
      <c r="AC6" t="s">
        <v>60</v>
      </c>
      <c r="AG6" t="s">
        <v>61</v>
      </c>
      <c r="AJ6">
        <v>1</v>
      </c>
      <c r="AK6" t="s">
        <v>58</v>
      </c>
      <c r="AL6" t="s">
        <v>62</v>
      </c>
      <c r="AN6" t="s">
        <v>63</v>
      </c>
      <c r="AP6" t="s">
        <v>64</v>
      </c>
      <c r="AR6" t="s">
        <v>65</v>
      </c>
    </row>
    <row r="7" spans="1:44" x14ac:dyDescent="0.25">
      <c r="A7">
        <v>1</v>
      </c>
      <c r="B7" t="s">
        <v>58</v>
      </c>
      <c r="C7" s="117" t="s">
        <v>164</v>
      </c>
      <c r="D7" t="str">
        <f t="shared" ref="D7:D68" si="4">IF(C7&lt;&gt;"","vs","")</f>
        <v>vs</v>
      </c>
      <c r="E7" s="117" t="s">
        <v>167</v>
      </c>
      <c r="F7" s="50" t="s">
        <v>203</v>
      </c>
      <c r="G7" s="50" t="s">
        <v>203</v>
      </c>
      <c r="H7" s="50"/>
      <c r="I7" s="55"/>
      <c r="J7" s="45">
        <f t="shared" si="0"/>
        <v>1</v>
      </c>
      <c r="K7" s="45">
        <f t="shared" si="1"/>
        <v>3</v>
      </c>
      <c r="L7" s="55"/>
      <c r="M7" s="45">
        <f t="shared" ref="M7:M70" si="5">IF(F7="","",IF(J7&gt;K7,1,0))</f>
        <v>0</v>
      </c>
      <c r="N7" s="45">
        <f t="shared" ref="N7:N70" si="6">IF(F7="","",IF(J7&lt;K7,1,0))</f>
        <v>1</v>
      </c>
      <c r="O7" s="55"/>
      <c r="P7" s="45">
        <f t="shared" si="2"/>
        <v>0</v>
      </c>
      <c r="Q7" s="44">
        <f t="shared" si="3"/>
        <v>2</v>
      </c>
      <c r="S7" s="45">
        <f t="shared" ref="S7:S70" si="7">IFERROR(LEFT(F7,1)+LEFT(G7,1)+IFERROR(IF(_xlfn.NUMBERVALUE(LEFT(H7,FIND("-",H7)-1))&gt;_xlfn.NUMBERVALUE(RIGHT(H7,LEN(H7)-FIND("-",H7))),1,0),0),"")</f>
        <v>2</v>
      </c>
      <c r="T7" s="44">
        <f t="shared" ref="T7:T70" si="8">IFERROR(RIGHT(F7,1)+RIGHT(G7,1)+IFERROR(IF(_xlfn.NUMBERVALUE(LEFT(H7,FIND("-",H7)-1))&lt;_xlfn.NUMBERVALUE(RIGHT(H7,LEN(H7)-FIND("-",H7))),1,0),0),"")</f>
        <v>12</v>
      </c>
      <c r="AA7">
        <v>1</v>
      </c>
      <c r="AB7" t="s">
        <v>58</v>
      </c>
      <c r="AC7" t="s">
        <v>66</v>
      </c>
      <c r="AE7" t="s">
        <v>67</v>
      </c>
      <c r="AG7" t="s">
        <v>68</v>
      </c>
      <c r="AJ7">
        <v>1</v>
      </c>
      <c r="AK7" t="s">
        <v>58</v>
      </c>
      <c r="AL7" t="s">
        <v>69</v>
      </c>
      <c r="AN7" t="s">
        <v>70</v>
      </c>
      <c r="AP7" t="s">
        <v>71</v>
      </c>
      <c r="AR7" t="s">
        <v>72</v>
      </c>
    </row>
    <row r="8" spans="1:44" x14ac:dyDescent="0.25">
      <c r="A8">
        <v>1</v>
      </c>
      <c r="B8" t="s">
        <v>58</v>
      </c>
      <c r="C8" s="117" t="s">
        <v>165</v>
      </c>
      <c r="D8" t="str">
        <f t="shared" si="4"/>
        <v>vs</v>
      </c>
      <c r="E8" s="117" t="s">
        <v>168</v>
      </c>
      <c r="F8" s="50"/>
      <c r="G8" s="50"/>
      <c r="H8" s="50"/>
      <c r="I8" s="55"/>
      <c r="J8" s="45" t="str">
        <f t="shared" si="0"/>
        <v/>
      </c>
      <c r="K8" s="45" t="str">
        <f t="shared" si="1"/>
        <v/>
      </c>
      <c r="L8" s="55"/>
      <c r="M8" s="45" t="str">
        <f t="shared" si="5"/>
        <v/>
      </c>
      <c r="N8" s="45" t="str">
        <f t="shared" si="6"/>
        <v/>
      </c>
      <c r="O8" s="55"/>
      <c r="P8" s="45" t="str">
        <f t="shared" si="2"/>
        <v/>
      </c>
      <c r="Q8" s="44" t="str">
        <f t="shared" si="3"/>
        <v/>
      </c>
      <c r="S8" s="45" t="str">
        <f t="shared" si="7"/>
        <v/>
      </c>
      <c r="T8" s="44" t="str">
        <f t="shared" si="8"/>
        <v/>
      </c>
      <c r="AA8">
        <v>1</v>
      </c>
      <c r="AB8" t="s">
        <v>58</v>
      </c>
      <c r="AC8" t="s">
        <v>73</v>
      </c>
      <c r="AG8" t="s">
        <v>74</v>
      </c>
      <c r="AJ8">
        <v>1</v>
      </c>
      <c r="AK8" t="s">
        <v>58</v>
      </c>
      <c r="AL8" t="s">
        <v>75</v>
      </c>
      <c r="AN8" t="s">
        <v>76</v>
      </c>
      <c r="AP8" t="s">
        <v>77</v>
      </c>
      <c r="AR8" t="s">
        <v>78</v>
      </c>
    </row>
    <row r="9" spans="1:44" x14ac:dyDescent="0.25">
      <c r="C9" t="s">
        <v>169</v>
      </c>
      <c r="E9" t="s">
        <v>169</v>
      </c>
      <c r="F9" s="49"/>
      <c r="G9" s="49"/>
      <c r="H9" s="49"/>
      <c r="I9" s="55"/>
      <c r="J9" s="45" t="str">
        <f t="shared" si="0"/>
        <v/>
      </c>
      <c r="K9" s="45" t="str">
        <f t="shared" si="1"/>
        <v/>
      </c>
      <c r="L9" s="55"/>
      <c r="M9" s="45" t="str">
        <f t="shared" si="5"/>
        <v/>
      </c>
      <c r="N9" s="45" t="str">
        <f t="shared" si="6"/>
        <v/>
      </c>
      <c r="O9" s="55"/>
      <c r="P9" s="45" t="str">
        <f t="shared" si="2"/>
        <v/>
      </c>
      <c r="Q9" s="44" t="str">
        <f t="shared" si="3"/>
        <v/>
      </c>
      <c r="S9" s="45" t="str">
        <f t="shared" si="7"/>
        <v/>
      </c>
      <c r="T9" s="44" t="str">
        <f t="shared" si="8"/>
        <v/>
      </c>
      <c r="AA9">
        <v>1</v>
      </c>
      <c r="AB9" t="s">
        <v>58</v>
      </c>
      <c r="AC9" t="s">
        <v>80</v>
      </c>
      <c r="AD9">
        <v>12</v>
      </c>
      <c r="AE9" t="s">
        <v>37</v>
      </c>
      <c r="AF9" t="s">
        <v>81</v>
      </c>
      <c r="AG9" t="s">
        <v>82</v>
      </c>
      <c r="AR9" t="s">
        <v>56</v>
      </c>
    </row>
    <row r="10" spans="1:44" x14ac:dyDescent="0.25">
      <c r="C10" t="s">
        <v>169</v>
      </c>
      <c r="E10" t="s">
        <v>169</v>
      </c>
      <c r="F10" s="49"/>
      <c r="G10" s="49"/>
      <c r="H10" s="49"/>
      <c r="I10" s="55"/>
      <c r="J10" s="45" t="str">
        <f t="shared" si="0"/>
        <v/>
      </c>
      <c r="K10" s="45" t="str">
        <f t="shared" si="1"/>
        <v/>
      </c>
      <c r="L10" s="55"/>
      <c r="M10" s="45" t="str">
        <f t="shared" si="5"/>
        <v/>
      </c>
      <c r="N10" s="45" t="str">
        <f t="shared" si="6"/>
        <v/>
      </c>
      <c r="O10" s="55"/>
      <c r="P10" s="45" t="str">
        <f t="shared" si="2"/>
        <v/>
      </c>
      <c r="Q10" s="44" t="str">
        <f t="shared" si="3"/>
        <v/>
      </c>
      <c r="S10" s="45" t="str">
        <f t="shared" si="7"/>
        <v/>
      </c>
      <c r="T10" s="44" t="str">
        <f t="shared" si="8"/>
        <v/>
      </c>
      <c r="AR10" t="s">
        <v>84</v>
      </c>
    </row>
    <row r="11" spans="1:44" ht="17.399999999999999" x14ac:dyDescent="0.3">
      <c r="B11" t="s">
        <v>78</v>
      </c>
      <c r="C11" s="118"/>
      <c r="D11" t="str">
        <f t="shared" si="4"/>
        <v/>
      </c>
      <c r="E11" t="s">
        <v>169</v>
      </c>
      <c r="F11" s="49"/>
      <c r="G11" s="49"/>
      <c r="H11" s="49"/>
      <c r="I11" s="55"/>
      <c r="J11" s="45" t="str">
        <f t="shared" si="0"/>
        <v/>
      </c>
      <c r="K11" s="45" t="str">
        <f t="shared" si="1"/>
        <v/>
      </c>
      <c r="L11" s="55"/>
      <c r="M11" s="45" t="str">
        <f t="shared" si="5"/>
        <v/>
      </c>
      <c r="N11" s="45" t="str">
        <f t="shared" si="6"/>
        <v/>
      </c>
      <c r="O11" s="55"/>
      <c r="P11" s="45" t="str">
        <f t="shared" si="2"/>
        <v/>
      </c>
      <c r="Q11" s="44" t="str">
        <f t="shared" si="3"/>
        <v/>
      </c>
      <c r="S11" s="45" t="str">
        <f t="shared" si="7"/>
        <v/>
      </c>
      <c r="T11" s="44" t="str">
        <f t="shared" si="8"/>
        <v/>
      </c>
      <c r="AB11" t="s">
        <v>78</v>
      </c>
      <c r="AK11" t="s">
        <v>78</v>
      </c>
      <c r="AR11" t="s">
        <v>85</v>
      </c>
    </row>
    <row r="12" spans="1:44" x14ac:dyDescent="0.25">
      <c r="C12" t="s">
        <v>169</v>
      </c>
      <c r="D12" t="str">
        <f t="shared" si="4"/>
        <v>vs</v>
      </c>
      <c r="E12" t="s">
        <v>169</v>
      </c>
      <c r="F12" s="49"/>
      <c r="G12" s="49"/>
      <c r="H12" s="49"/>
      <c r="I12" s="55"/>
      <c r="J12" s="45" t="str">
        <f t="shared" si="0"/>
        <v/>
      </c>
      <c r="K12" s="45" t="str">
        <f t="shared" si="1"/>
        <v/>
      </c>
      <c r="L12" s="55"/>
      <c r="M12" s="45" t="str">
        <f t="shared" si="5"/>
        <v/>
      </c>
      <c r="N12" s="45" t="str">
        <f t="shared" si="6"/>
        <v/>
      </c>
      <c r="O12" s="55"/>
      <c r="P12" s="45" t="str">
        <f t="shared" si="2"/>
        <v/>
      </c>
      <c r="Q12" s="44" t="str">
        <f t="shared" si="3"/>
        <v/>
      </c>
      <c r="S12" s="45" t="str">
        <f t="shared" si="7"/>
        <v/>
      </c>
      <c r="T12" s="44" t="str">
        <f t="shared" si="8"/>
        <v/>
      </c>
      <c r="AR12" t="s">
        <v>86</v>
      </c>
    </row>
    <row r="13" spans="1:44" x14ac:dyDescent="0.25">
      <c r="A13">
        <v>2</v>
      </c>
      <c r="B13" t="s">
        <v>87</v>
      </c>
      <c r="C13" s="117" t="s">
        <v>170</v>
      </c>
      <c r="D13" t="str">
        <f t="shared" si="4"/>
        <v>vs</v>
      </c>
      <c r="E13" s="117" t="s">
        <v>167</v>
      </c>
      <c r="F13" s="50"/>
      <c r="G13" s="50"/>
      <c r="H13" s="50"/>
      <c r="I13" s="55"/>
      <c r="J13" s="45" t="str">
        <f t="shared" si="0"/>
        <v/>
      </c>
      <c r="K13" s="45" t="str">
        <f t="shared" si="1"/>
        <v/>
      </c>
      <c r="L13" s="55"/>
      <c r="M13" s="45" t="str">
        <f t="shared" si="5"/>
        <v/>
      </c>
      <c r="N13" s="45" t="str">
        <f t="shared" si="6"/>
        <v/>
      </c>
      <c r="O13" s="55"/>
      <c r="P13" s="45" t="str">
        <f t="shared" si="2"/>
        <v/>
      </c>
      <c r="Q13" s="44" t="str">
        <f t="shared" si="3"/>
        <v/>
      </c>
      <c r="S13" s="45" t="str">
        <f t="shared" si="7"/>
        <v/>
      </c>
      <c r="T13" s="44" t="str">
        <f t="shared" si="8"/>
        <v/>
      </c>
      <c r="AA13">
        <v>2</v>
      </c>
      <c r="AB13" t="s">
        <v>87</v>
      </c>
      <c r="AC13" t="s">
        <v>60</v>
      </c>
      <c r="AG13" t="s">
        <v>68</v>
      </c>
      <c r="AJ13">
        <v>2</v>
      </c>
      <c r="AK13" t="s">
        <v>87</v>
      </c>
      <c r="AL13" t="s">
        <v>62</v>
      </c>
      <c r="AN13" t="s">
        <v>88</v>
      </c>
      <c r="AP13" t="s">
        <v>71</v>
      </c>
      <c r="AR13" t="s">
        <v>89</v>
      </c>
    </row>
    <row r="14" spans="1:44" x14ac:dyDescent="0.25">
      <c r="A14">
        <v>2</v>
      </c>
      <c r="B14" t="s">
        <v>87</v>
      </c>
      <c r="C14" s="117" t="s">
        <v>166</v>
      </c>
      <c r="D14" t="str">
        <f t="shared" si="4"/>
        <v>vs</v>
      </c>
      <c r="E14" s="117" t="s">
        <v>168</v>
      </c>
      <c r="F14" s="50"/>
      <c r="G14" s="50"/>
      <c r="H14" s="50"/>
      <c r="I14" s="55"/>
      <c r="J14" s="45" t="str">
        <f t="shared" si="0"/>
        <v/>
      </c>
      <c r="K14" s="45" t="str">
        <f t="shared" si="1"/>
        <v/>
      </c>
      <c r="L14" s="55"/>
      <c r="M14" s="45" t="str">
        <f t="shared" si="5"/>
        <v/>
      </c>
      <c r="N14" s="45" t="str">
        <f t="shared" si="6"/>
        <v/>
      </c>
      <c r="O14" s="55"/>
      <c r="P14" s="45" t="str">
        <f t="shared" si="2"/>
        <v/>
      </c>
      <c r="Q14" s="44" t="str">
        <f t="shared" si="3"/>
        <v/>
      </c>
      <c r="S14" s="45" t="str">
        <f t="shared" si="7"/>
        <v/>
      </c>
      <c r="T14" s="44" t="str">
        <f t="shared" si="8"/>
        <v/>
      </c>
      <c r="AA14">
        <v>2</v>
      </c>
      <c r="AB14" t="s">
        <v>87</v>
      </c>
      <c r="AC14" t="s">
        <v>61</v>
      </c>
      <c r="AG14" t="s">
        <v>74</v>
      </c>
      <c r="AJ14">
        <v>2</v>
      </c>
      <c r="AK14" t="s">
        <v>87</v>
      </c>
      <c r="AL14" t="s">
        <v>64</v>
      </c>
      <c r="AN14" t="s">
        <v>92</v>
      </c>
      <c r="AP14" t="s">
        <v>77</v>
      </c>
      <c r="AR14" t="s">
        <v>56</v>
      </c>
    </row>
    <row r="15" spans="1:44" x14ac:dyDescent="0.25">
      <c r="A15">
        <v>2</v>
      </c>
      <c r="B15" t="s">
        <v>87</v>
      </c>
      <c r="C15" s="117" t="s">
        <v>164</v>
      </c>
      <c r="D15" t="str">
        <f t="shared" si="4"/>
        <v>vs</v>
      </c>
      <c r="E15" s="117" t="s">
        <v>165</v>
      </c>
      <c r="F15" s="50"/>
      <c r="G15" s="50"/>
      <c r="H15" s="50"/>
      <c r="I15" s="55"/>
      <c r="J15" s="45" t="str">
        <f t="shared" si="0"/>
        <v/>
      </c>
      <c r="K15" s="45" t="str">
        <f t="shared" si="1"/>
        <v/>
      </c>
      <c r="L15" s="55"/>
      <c r="M15" s="45" t="str">
        <f t="shared" si="5"/>
        <v/>
      </c>
      <c r="N15" s="45" t="str">
        <f t="shared" si="6"/>
        <v/>
      </c>
      <c r="O15" s="55"/>
      <c r="P15" s="45" t="str">
        <f t="shared" si="2"/>
        <v/>
      </c>
      <c r="Q15" s="44" t="str">
        <f t="shared" si="3"/>
        <v/>
      </c>
      <c r="S15" s="45" t="str">
        <f t="shared" si="7"/>
        <v/>
      </c>
      <c r="T15" s="44" t="str">
        <f t="shared" si="8"/>
        <v/>
      </c>
      <c r="AA15">
        <v>2</v>
      </c>
      <c r="AB15" t="s">
        <v>87</v>
      </c>
      <c r="AC15" t="s">
        <v>66</v>
      </c>
      <c r="AG15" t="s">
        <v>82</v>
      </c>
      <c r="AJ15">
        <v>2</v>
      </c>
      <c r="AK15" t="s">
        <v>87</v>
      </c>
      <c r="AL15" t="s">
        <v>69</v>
      </c>
      <c r="AN15" t="s">
        <v>93</v>
      </c>
      <c r="AP15" t="s">
        <v>75</v>
      </c>
      <c r="AR15" t="s">
        <v>94</v>
      </c>
    </row>
    <row r="16" spans="1:44" x14ac:dyDescent="0.25">
      <c r="C16" t="s">
        <v>169</v>
      </c>
      <c r="E16" t="s">
        <v>169</v>
      </c>
      <c r="F16" s="49"/>
      <c r="G16" s="49"/>
      <c r="H16" s="49"/>
      <c r="I16" s="55"/>
      <c r="J16" s="45" t="str">
        <f t="shared" si="0"/>
        <v/>
      </c>
      <c r="K16" s="45" t="str">
        <f t="shared" si="1"/>
        <v/>
      </c>
      <c r="L16" s="55"/>
      <c r="M16" s="45" t="str">
        <f t="shared" si="5"/>
        <v/>
      </c>
      <c r="N16" s="45" t="str">
        <f t="shared" si="6"/>
        <v/>
      </c>
      <c r="O16" s="55"/>
      <c r="P16" s="45" t="str">
        <f t="shared" si="2"/>
        <v/>
      </c>
      <c r="Q16" s="44" t="str">
        <f t="shared" si="3"/>
        <v/>
      </c>
      <c r="S16" s="45" t="str">
        <f t="shared" si="7"/>
        <v/>
      </c>
      <c r="T16" s="44" t="str">
        <f t="shared" si="8"/>
        <v/>
      </c>
      <c r="AA16">
        <v>2</v>
      </c>
      <c r="AB16" t="s">
        <v>87</v>
      </c>
      <c r="AC16" t="s">
        <v>73</v>
      </c>
      <c r="AE16" t="s">
        <v>92</v>
      </c>
      <c r="AG16" t="s">
        <v>80</v>
      </c>
      <c r="AR16" t="s">
        <v>95</v>
      </c>
    </row>
    <row r="17" spans="1:44" x14ac:dyDescent="0.25">
      <c r="C17" t="s">
        <v>169</v>
      </c>
      <c r="E17" t="s">
        <v>169</v>
      </c>
      <c r="F17" s="49"/>
      <c r="G17" s="49"/>
      <c r="H17" s="49"/>
      <c r="I17" s="55"/>
      <c r="J17" s="45" t="str">
        <f t="shared" si="0"/>
        <v/>
      </c>
      <c r="K17" s="45" t="str">
        <f t="shared" si="1"/>
        <v/>
      </c>
      <c r="L17" s="55"/>
      <c r="M17" s="45" t="str">
        <f t="shared" si="5"/>
        <v/>
      </c>
      <c r="N17" s="45" t="str">
        <f t="shared" si="6"/>
        <v/>
      </c>
      <c r="O17" s="55"/>
      <c r="P17" s="45" t="str">
        <f t="shared" si="2"/>
        <v/>
      </c>
      <c r="Q17" s="44" t="str">
        <f t="shared" si="3"/>
        <v/>
      </c>
      <c r="S17" s="45" t="str">
        <f t="shared" si="7"/>
        <v/>
      </c>
      <c r="T17" s="44" t="str">
        <f t="shared" si="8"/>
        <v/>
      </c>
      <c r="AR17" t="s">
        <v>96</v>
      </c>
    </row>
    <row r="18" spans="1:44" x14ac:dyDescent="0.25">
      <c r="C18" t="s">
        <v>169</v>
      </c>
      <c r="E18" t="s">
        <v>169</v>
      </c>
      <c r="F18" s="49"/>
      <c r="G18" s="49"/>
      <c r="H18" s="49"/>
      <c r="I18" s="55"/>
      <c r="J18" s="45" t="str">
        <f t="shared" si="0"/>
        <v/>
      </c>
      <c r="K18" s="45" t="str">
        <f t="shared" si="1"/>
        <v/>
      </c>
      <c r="L18" s="55"/>
      <c r="M18" s="45" t="str">
        <f t="shared" si="5"/>
        <v/>
      </c>
      <c r="N18" s="45" t="str">
        <f t="shared" si="6"/>
        <v/>
      </c>
      <c r="O18" s="55"/>
      <c r="P18" s="45" t="str">
        <f t="shared" si="2"/>
        <v/>
      </c>
      <c r="Q18" s="44" t="str">
        <f t="shared" si="3"/>
        <v/>
      </c>
      <c r="S18" s="45" t="str">
        <f t="shared" si="7"/>
        <v/>
      </c>
      <c r="T18" s="44" t="str">
        <f t="shared" si="8"/>
        <v/>
      </c>
      <c r="AR18" t="s">
        <v>97</v>
      </c>
    </row>
    <row r="19" spans="1:44" ht="17.399999999999999" x14ac:dyDescent="0.3">
      <c r="B19" t="s">
        <v>89</v>
      </c>
      <c r="C19" s="118"/>
      <c r="D19" t="str">
        <f t="shared" si="4"/>
        <v/>
      </c>
      <c r="E19" t="s">
        <v>169</v>
      </c>
      <c r="F19" s="49"/>
      <c r="G19" s="49"/>
      <c r="H19" s="49"/>
      <c r="I19" s="55"/>
      <c r="J19" s="45" t="str">
        <f t="shared" si="0"/>
        <v/>
      </c>
      <c r="K19" s="45" t="str">
        <f t="shared" si="1"/>
        <v/>
      </c>
      <c r="L19" s="55"/>
      <c r="M19" s="45" t="str">
        <f t="shared" si="5"/>
        <v/>
      </c>
      <c r="N19" s="45" t="str">
        <f t="shared" si="6"/>
        <v/>
      </c>
      <c r="O19" s="55"/>
      <c r="P19" s="45" t="str">
        <f t="shared" si="2"/>
        <v/>
      </c>
      <c r="Q19" s="44" t="str">
        <f t="shared" si="3"/>
        <v/>
      </c>
      <c r="S19" s="45" t="str">
        <f t="shared" si="7"/>
        <v/>
      </c>
      <c r="T19" s="44" t="str">
        <f t="shared" si="8"/>
        <v/>
      </c>
      <c r="AB19" t="s">
        <v>89</v>
      </c>
      <c r="AK19" t="s">
        <v>89</v>
      </c>
      <c r="AR19" t="s">
        <v>56</v>
      </c>
    </row>
    <row r="20" spans="1:44" x14ac:dyDescent="0.25">
      <c r="C20" t="s">
        <v>169</v>
      </c>
      <c r="E20" t="s">
        <v>169</v>
      </c>
      <c r="F20" s="46"/>
      <c r="G20" s="46"/>
      <c r="H20" s="46"/>
      <c r="I20" s="55"/>
      <c r="J20" s="45" t="str">
        <f t="shared" si="0"/>
        <v/>
      </c>
      <c r="K20" s="45" t="str">
        <f t="shared" si="1"/>
        <v/>
      </c>
      <c r="L20" s="55"/>
      <c r="M20" s="45" t="str">
        <f t="shared" si="5"/>
        <v/>
      </c>
      <c r="N20" s="45" t="str">
        <f t="shared" si="6"/>
        <v/>
      </c>
      <c r="O20" s="55"/>
      <c r="P20" s="45" t="str">
        <f t="shared" si="2"/>
        <v/>
      </c>
      <c r="Q20" s="44" t="str">
        <f t="shared" si="3"/>
        <v/>
      </c>
      <c r="S20" s="45" t="str">
        <f t="shared" si="7"/>
        <v/>
      </c>
      <c r="T20" s="44" t="str">
        <f t="shared" si="8"/>
        <v/>
      </c>
      <c r="AR20" t="s">
        <v>98</v>
      </c>
    </row>
    <row r="21" spans="1:44" x14ac:dyDescent="0.25">
      <c r="A21">
        <v>3</v>
      </c>
      <c r="B21" t="s">
        <v>99</v>
      </c>
      <c r="C21" s="117" t="s">
        <v>170</v>
      </c>
      <c r="D21" t="str">
        <f t="shared" si="4"/>
        <v>vs</v>
      </c>
      <c r="E21" s="117" t="s">
        <v>168</v>
      </c>
      <c r="F21" s="50"/>
      <c r="G21" s="50"/>
      <c r="H21" s="50"/>
      <c r="I21" s="55"/>
      <c r="J21" s="45" t="str">
        <f t="shared" si="0"/>
        <v/>
      </c>
      <c r="K21" s="45" t="str">
        <f t="shared" si="1"/>
        <v/>
      </c>
      <c r="L21" s="55"/>
      <c r="M21" s="45" t="str">
        <f t="shared" si="5"/>
        <v/>
      </c>
      <c r="N21" s="45" t="str">
        <f t="shared" si="6"/>
        <v/>
      </c>
      <c r="O21" s="55"/>
      <c r="P21" s="45" t="str">
        <f t="shared" si="2"/>
        <v/>
      </c>
      <c r="Q21" s="44" t="str">
        <f t="shared" si="3"/>
        <v/>
      </c>
      <c r="S21" s="45" t="str">
        <f t="shared" si="7"/>
        <v/>
      </c>
      <c r="T21" s="44" t="str">
        <f t="shared" si="8"/>
        <v/>
      </c>
      <c r="AA21">
        <v>3</v>
      </c>
      <c r="AB21" t="s">
        <v>99</v>
      </c>
      <c r="AC21" t="s">
        <v>60</v>
      </c>
      <c r="AG21" t="s">
        <v>74</v>
      </c>
      <c r="AJ21">
        <v>3</v>
      </c>
      <c r="AK21" t="s">
        <v>99</v>
      </c>
      <c r="AL21" t="s">
        <v>62</v>
      </c>
      <c r="AP21" t="s">
        <v>77</v>
      </c>
      <c r="AR21" t="s">
        <v>100</v>
      </c>
    </row>
    <row r="22" spans="1:44" x14ac:dyDescent="0.25">
      <c r="A22">
        <v>3</v>
      </c>
      <c r="B22" t="s">
        <v>99</v>
      </c>
      <c r="C22" s="117" t="s">
        <v>167</v>
      </c>
      <c r="D22" t="str">
        <f t="shared" si="4"/>
        <v>vs</v>
      </c>
      <c r="E22" s="117" t="s">
        <v>165</v>
      </c>
      <c r="F22" s="50"/>
      <c r="G22" s="50"/>
      <c r="H22" s="50"/>
      <c r="I22" s="55"/>
      <c r="J22" s="45" t="str">
        <f t="shared" si="0"/>
        <v/>
      </c>
      <c r="K22" s="45" t="str">
        <f t="shared" si="1"/>
        <v/>
      </c>
      <c r="L22" s="55"/>
      <c r="M22" s="45" t="str">
        <f t="shared" si="5"/>
        <v/>
      </c>
      <c r="N22" s="45" t="str">
        <f t="shared" si="6"/>
        <v/>
      </c>
      <c r="O22" s="55"/>
      <c r="P22" s="45" t="str">
        <f t="shared" si="2"/>
        <v/>
      </c>
      <c r="Q22" s="44" t="str">
        <f t="shared" si="3"/>
        <v/>
      </c>
      <c r="S22" s="45" t="str">
        <f t="shared" si="7"/>
        <v/>
      </c>
      <c r="T22" s="44" t="str">
        <f t="shared" si="8"/>
        <v/>
      </c>
      <c r="AA22">
        <v>3</v>
      </c>
      <c r="AB22" t="s">
        <v>99</v>
      </c>
      <c r="AC22" t="s">
        <v>68</v>
      </c>
      <c r="AG22" t="s">
        <v>82</v>
      </c>
      <c r="AJ22">
        <v>3</v>
      </c>
      <c r="AK22" t="s">
        <v>99</v>
      </c>
      <c r="AL22" t="s">
        <v>71</v>
      </c>
      <c r="AP22" t="s">
        <v>75</v>
      </c>
      <c r="AR22" t="s">
        <v>101</v>
      </c>
    </row>
    <row r="23" spans="1:44" x14ac:dyDescent="0.25">
      <c r="A23">
        <v>3</v>
      </c>
      <c r="B23" t="s">
        <v>99</v>
      </c>
      <c r="C23" s="117" t="s">
        <v>166</v>
      </c>
      <c r="D23" t="str">
        <f t="shared" si="4"/>
        <v>vs</v>
      </c>
      <c r="E23" s="117" t="s">
        <v>164</v>
      </c>
      <c r="F23" s="50"/>
      <c r="G23" s="50"/>
      <c r="H23" s="50"/>
      <c r="I23" s="55"/>
      <c r="J23" s="45" t="str">
        <f t="shared" si="0"/>
        <v/>
      </c>
      <c r="K23" s="45" t="str">
        <f t="shared" si="1"/>
        <v/>
      </c>
      <c r="L23" s="55"/>
      <c r="M23" s="45" t="str">
        <f t="shared" si="5"/>
        <v/>
      </c>
      <c r="N23" s="45" t="str">
        <f t="shared" si="6"/>
        <v/>
      </c>
      <c r="O23" s="55"/>
      <c r="P23" s="45" t="str">
        <f t="shared" si="2"/>
        <v/>
      </c>
      <c r="Q23" s="44" t="str">
        <f t="shared" si="3"/>
        <v/>
      </c>
      <c r="S23" s="45" t="str">
        <f t="shared" si="7"/>
        <v/>
      </c>
      <c r="T23" s="44" t="str">
        <f t="shared" si="8"/>
        <v/>
      </c>
      <c r="AA23">
        <v>3</v>
      </c>
      <c r="AB23" t="s">
        <v>99</v>
      </c>
      <c r="AC23" t="s">
        <v>61</v>
      </c>
      <c r="AG23" t="s">
        <v>80</v>
      </c>
      <c r="AJ23">
        <v>3</v>
      </c>
      <c r="AK23" t="s">
        <v>99</v>
      </c>
      <c r="AL23" t="s">
        <v>64</v>
      </c>
      <c r="AP23" t="s">
        <v>69</v>
      </c>
      <c r="AR23" t="s">
        <v>102</v>
      </c>
    </row>
    <row r="24" spans="1:44" x14ac:dyDescent="0.25">
      <c r="C24" t="s">
        <v>169</v>
      </c>
      <c r="E24" t="s">
        <v>169</v>
      </c>
      <c r="F24" s="49"/>
      <c r="G24" s="49"/>
      <c r="H24" s="49"/>
      <c r="I24" s="55"/>
      <c r="J24" s="45" t="str">
        <f t="shared" si="0"/>
        <v/>
      </c>
      <c r="K24" s="45" t="str">
        <f t="shared" si="1"/>
        <v/>
      </c>
      <c r="L24" s="55"/>
      <c r="M24" s="45" t="str">
        <f t="shared" si="5"/>
        <v/>
      </c>
      <c r="N24" s="45" t="str">
        <f t="shared" si="6"/>
        <v/>
      </c>
      <c r="O24" s="55"/>
      <c r="P24" s="45" t="str">
        <f t="shared" si="2"/>
        <v/>
      </c>
      <c r="Q24" s="44" t="str">
        <f t="shared" si="3"/>
        <v/>
      </c>
      <c r="S24" s="45" t="str">
        <f t="shared" si="7"/>
        <v/>
      </c>
      <c r="T24" s="44" t="str">
        <f t="shared" si="8"/>
        <v/>
      </c>
      <c r="AA24">
        <v>3</v>
      </c>
      <c r="AB24" t="s">
        <v>99</v>
      </c>
      <c r="AC24" t="s">
        <v>66</v>
      </c>
      <c r="AG24" t="s">
        <v>73</v>
      </c>
      <c r="AR24" t="s">
        <v>56</v>
      </c>
    </row>
    <row r="25" spans="1:44" x14ac:dyDescent="0.25">
      <c r="C25" t="s">
        <v>169</v>
      </c>
      <c r="E25" t="s">
        <v>169</v>
      </c>
      <c r="F25" s="49"/>
      <c r="G25" s="49"/>
      <c r="H25" s="49"/>
      <c r="I25" s="55"/>
      <c r="J25" s="45" t="str">
        <f t="shared" si="0"/>
        <v/>
      </c>
      <c r="K25" s="45" t="str">
        <f t="shared" si="1"/>
        <v/>
      </c>
      <c r="L25" s="55"/>
      <c r="M25" s="45" t="str">
        <f t="shared" si="5"/>
        <v/>
      </c>
      <c r="N25" s="45" t="str">
        <f t="shared" si="6"/>
        <v/>
      </c>
      <c r="O25" s="55"/>
      <c r="P25" s="45" t="str">
        <f t="shared" si="2"/>
        <v/>
      </c>
      <c r="Q25" s="44" t="str">
        <f t="shared" si="3"/>
        <v/>
      </c>
      <c r="S25" s="45" t="str">
        <f t="shared" si="7"/>
        <v/>
      </c>
      <c r="T25" s="44" t="str">
        <f t="shared" si="8"/>
        <v/>
      </c>
      <c r="AR25" t="s">
        <v>103</v>
      </c>
    </row>
    <row r="26" spans="1:44" x14ac:dyDescent="0.25">
      <c r="C26" t="s">
        <v>169</v>
      </c>
      <c r="E26" t="s">
        <v>169</v>
      </c>
      <c r="F26" s="49"/>
      <c r="G26" s="49"/>
      <c r="H26" s="49"/>
      <c r="I26" s="55"/>
      <c r="J26" s="45" t="str">
        <f t="shared" si="0"/>
        <v/>
      </c>
      <c r="K26" s="45" t="str">
        <f t="shared" si="1"/>
        <v/>
      </c>
      <c r="L26" s="55"/>
      <c r="M26" s="45" t="str">
        <f t="shared" si="5"/>
        <v/>
      </c>
      <c r="N26" s="45" t="str">
        <f t="shared" si="6"/>
        <v/>
      </c>
      <c r="O26" s="55"/>
      <c r="P26" s="45" t="str">
        <f t="shared" si="2"/>
        <v/>
      </c>
      <c r="Q26" s="44" t="str">
        <f t="shared" si="3"/>
        <v/>
      </c>
      <c r="S26" s="45" t="str">
        <f t="shared" si="7"/>
        <v/>
      </c>
      <c r="T26" s="44" t="str">
        <f t="shared" si="8"/>
        <v/>
      </c>
      <c r="AR26" t="s">
        <v>104</v>
      </c>
    </row>
    <row r="27" spans="1:44" ht="17.399999999999999" x14ac:dyDescent="0.3">
      <c r="B27" t="s">
        <v>97</v>
      </c>
      <c r="C27" s="118"/>
      <c r="D27" t="str">
        <f t="shared" si="4"/>
        <v/>
      </c>
      <c r="E27" t="s">
        <v>169</v>
      </c>
      <c r="F27" s="49"/>
      <c r="G27" s="49"/>
      <c r="H27" s="49"/>
      <c r="I27" s="55"/>
      <c r="J27" s="45" t="str">
        <f t="shared" si="0"/>
        <v/>
      </c>
      <c r="K27" s="45" t="str">
        <f t="shared" si="1"/>
        <v/>
      </c>
      <c r="L27" s="55"/>
      <c r="M27" s="45" t="str">
        <f t="shared" si="5"/>
        <v/>
      </c>
      <c r="N27" s="45" t="str">
        <f t="shared" si="6"/>
        <v/>
      </c>
      <c r="O27" s="55"/>
      <c r="P27" s="45" t="str">
        <f t="shared" si="2"/>
        <v/>
      </c>
      <c r="Q27" s="44" t="str">
        <f t="shared" si="3"/>
        <v/>
      </c>
      <c r="S27" s="45" t="str">
        <f t="shared" si="7"/>
        <v/>
      </c>
      <c r="T27" s="44" t="str">
        <f t="shared" si="8"/>
        <v/>
      </c>
      <c r="AB27" t="s">
        <v>97</v>
      </c>
      <c r="AK27" t="s">
        <v>97</v>
      </c>
      <c r="AR27" t="s">
        <v>105</v>
      </c>
    </row>
    <row r="28" spans="1:44" x14ac:dyDescent="0.25">
      <c r="C28" t="s">
        <v>169</v>
      </c>
      <c r="E28" t="s">
        <v>169</v>
      </c>
      <c r="F28" s="46"/>
      <c r="G28" s="46"/>
      <c r="H28" s="46"/>
      <c r="I28" s="55"/>
      <c r="J28" s="45" t="str">
        <f t="shared" si="0"/>
        <v/>
      </c>
      <c r="K28" s="45" t="str">
        <f t="shared" si="1"/>
        <v/>
      </c>
      <c r="L28" s="55"/>
      <c r="M28" s="45" t="str">
        <f t="shared" si="5"/>
        <v/>
      </c>
      <c r="N28" s="45" t="str">
        <f t="shared" si="6"/>
        <v/>
      </c>
      <c r="O28" s="55"/>
      <c r="P28" s="45" t="str">
        <f t="shared" si="2"/>
        <v/>
      </c>
      <c r="Q28" s="44" t="str">
        <f t="shared" si="3"/>
        <v/>
      </c>
      <c r="S28" s="45" t="str">
        <f t="shared" si="7"/>
        <v/>
      </c>
      <c r="T28" s="44" t="str">
        <f t="shared" si="8"/>
        <v/>
      </c>
      <c r="AR28" t="s">
        <v>106</v>
      </c>
    </row>
    <row r="29" spans="1:44" x14ac:dyDescent="0.25">
      <c r="A29">
        <v>4</v>
      </c>
      <c r="B29" t="s">
        <v>107</v>
      </c>
      <c r="C29" s="117" t="s">
        <v>170</v>
      </c>
      <c r="D29" t="str">
        <f t="shared" si="4"/>
        <v>vs</v>
      </c>
      <c r="E29" s="117" t="s">
        <v>165</v>
      </c>
      <c r="F29" s="50"/>
      <c r="G29" s="50"/>
      <c r="H29" s="50"/>
      <c r="I29" s="55"/>
      <c r="J29" s="45" t="str">
        <f t="shared" si="0"/>
        <v/>
      </c>
      <c r="K29" s="45" t="str">
        <f t="shared" si="1"/>
        <v/>
      </c>
      <c r="L29" s="55"/>
      <c r="M29" s="45" t="str">
        <f t="shared" si="5"/>
        <v/>
      </c>
      <c r="N29" s="45" t="str">
        <f t="shared" si="6"/>
        <v/>
      </c>
      <c r="O29" s="55"/>
      <c r="P29" s="45" t="str">
        <f t="shared" si="2"/>
        <v/>
      </c>
      <c r="Q29" s="44" t="str">
        <f t="shared" si="3"/>
        <v/>
      </c>
      <c r="S29" s="45" t="str">
        <f t="shared" si="7"/>
        <v/>
      </c>
      <c r="T29" s="44" t="str">
        <f t="shared" si="8"/>
        <v/>
      </c>
      <c r="AA29">
        <v>4</v>
      </c>
      <c r="AB29" t="s">
        <v>107</v>
      </c>
      <c r="AC29" t="s">
        <v>82</v>
      </c>
      <c r="AG29" t="s">
        <v>60</v>
      </c>
      <c r="AJ29">
        <v>4</v>
      </c>
      <c r="AK29" t="s">
        <v>107</v>
      </c>
      <c r="AL29" t="s">
        <v>62</v>
      </c>
      <c r="AP29" t="s">
        <v>75</v>
      </c>
      <c r="AR29" t="s">
        <v>56</v>
      </c>
    </row>
    <row r="30" spans="1:44" x14ac:dyDescent="0.25">
      <c r="A30">
        <v>4</v>
      </c>
      <c r="B30" t="s">
        <v>107</v>
      </c>
      <c r="C30" s="117" t="s">
        <v>168</v>
      </c>
      <c r="D30" t="str">
        <f t="shared" si="4"/>
        <v>vs</v>
      </c>
      <c r="E30" s="117" t="s">
        <v>164</v>
      </c>
      <c r="F30" s="50"/>
      <c r="G30" s="50"/>
      <c r="H30" s="50"/>
      <c r="I30" s="55"/>
      <c r="J30" s="45" t="str">
        <f t="shared" si="0"/>
        <v/>
      </c>
      <c r="K30" s="45" t="str">
        <f t="shared" si="1"/>
        <v/>
      </c>
      <c r="L30" s="55"/>
      <c r="M30" s="45" t="str">
        <f t="shared" si="5"/>
        <v/>
      </c>
      <c r="N30" s="45" t="str">
        <f t="shared" si="6"/>
        <v/>
      </c>
      <c r="O30" s="55"/>
      <c r="P30" s="45" t="str">
        <f t="shared" si="2"/>
        <v/>
      </c>
      <c r="Q30" s="44" t="str">
        <f t="shared" si="3"/>
        <v/>
      </c>
      <c r="S30" s="45" t="str">
        <f t="shared" si="7"/>
        <v/>
      </c>
      <c r="T30" s="44" t="str">
        <f t="shared" si="8"/>
        <v/>
      </c>
      <c r="AA30">
        <v>4</v>
      </c>
      <c r="AB30" t="s">
        <v>107</v>
      </c>
      <c r="AC30" t="s">
        <v>80</v>
      </c>
      <c r="AG30" t="s">
        <v>74</v>
      </c>
      <c r="AJ30">
        <v>4</v>
      </c>
      <c r="AK30" t="s">
        <v>107</v>
      </c>
      <c r="AL30" t="s">
        <v>77</v>
      </c>
      <c r="AP30" t="s">
        <v>69</v>
      </c>
      <c r="AR30" t="s">
        <v>108</v>
      </c>
    </row>
    <row r="31" spans="1:44" x14ac:dyDescent="0.25">
      <c r="A31">
        <v>4</v>
      </c>
      <c r="B31" t="s">
        <v>107</v>
      </c>
      <c r="C31" s="117" t="s">
        <v>167</v>
      </c>
      <c r="D31" t="str">
        <f t="shared" si="4"/>
        <v>vs</v>
      </c>
      <c r="E31" s="117" t="s">
        <v>166</v>
      </c>
      <c r="F31" s="50"/>
      <c r="G31" s="50"/>
      <c r="H31" s="50"/>
      <c r="I31" s="55"/>
      <c r="J31" s="45" t="str">
        <f t="shared" si="0"/>
        <v/>
      </c>
      <c r="K31" s="45" t="str">
        <f t="shared" si="1"/>
        <v/>
      </c>
      <c r="L31" s="55"/>
      <c r="M31" s="45" t="str">
        <f t="shared" si="5"/>
        <v/>
      </c>
      <c r="N31" s="45" t="str">
        <f t="shared" si="6"/>
        <v/>
      </c>
      <c r="O31" s="55"/>
      <c r="P31" s="45" t="str">
        <f t="shared" si="2"/>
        <v/>
      </c>
      <c r="Q31" s="44" t="str">
        <f t="shared" si="3"/>
        <v/>
      </c>
      <c r="S31" s="45" t="str">
        <f t="shared" si="7"/>
        <v/>
      </c>
      <c r="T31" s="44" t="str">
        <f t="shared" si="8"/>
        <v/>
      </c>
      <c r="AA31">
        <v>4</v>
      </c>
      <c r="AB31" t="s">
        <v>107</v>
      </c>
      <c r="AC31" t="s">
        <v>73</v>
      </c>
      <c r="AG31" t="s">
        <v>68</v>
      </c>
      <c r="AJ31">
        <v>4</v>
      </c>
      <c r="AK31" t="s">
        <v>107</v>
      </c>
      <c r="AL31" t="s">
        <v>71</v>
      </c>
      <c r="AP31" t="s">
        <v>64</v>
      </c>
      <c r="AR31" t="s">
        <v>109</v>
      </c>
    </row>
    <row r="32" spans="1:44" x14ac:dyDescent="0.25">
      <c r="C32" t="s">
        <v>169</v>
      </c>
      <c r="E32" t="s">
        <v>169</v>
      </c>
      <c r="F32" s="49"/>
      <c r="G32" s="49"/>
      <c r="H32" s="49"/>
      <c r="I32" s="55"/>
      <c r="J32" s="45" t="str">
        <f t="shared" si="0"/>
        <v/>
      </c>
      <c r="K32" s="45" t="str">
        <f t="shared" si="1"/>
        <v/>
      </c>
      <c r="L32" s="55"/>
      <c r="M32" s="45" t="str">
        <f t="shared" si="5"/>
        <v/>
      </c>
      <c r="N32" s="45" t="str">
        <f t="shared" si="6"/>
        <v/>
      </c>
      <c r="O32" s="55"/>
      <c r="P32" s="45" t="str">
        <f t="shared" si="2"/>
        <v/>
      </c>
      <c r="Q32" s="44" t="str">
        <f t="shared" si="3"/>
        <v/>
      </c>
      <c r="S32" s="45" t="str">
        <f t="shared" si="7"/>
        <v/>
      </c>
      <c r="T32" s="44" t="str">
        <f t="shared" si="8"/>
        <v/>
      </c>
      <c r="AA32">
        <v>4</v>
      </c>
      <c r="AB32" t="s">
        <v>107</v>
      </c>
      <c r="AC32" t="s">
        <v>66</v>
      </c>
      <c r="AG32" t="s">
        <v>61</v>
      </c>
      <c r="AR32" t="s">
        <v>110</v>
      </c>
    </row>
    <row r="33" spans="1:44" x14ac:dyDescent="0.25">
      <c r="C33" t="s">
        <v>169</v>
      </c>
      <c r="E33" t="s">
        <v>169</v>
      </c>
      <c r="F33" s="49"/>
      <c r="G33" s="49"/>
      <c r="H33" s="49"/>
      <c r="I33" s="55"/>
      <c r="J33" s="45" t="str">
        <f t="shared" si="0"/>
        <v/>
      </c>
      <c r="K33" s="45" t="str">
        <f t="shared" si="1"/>
        <v/>
      </c>
      <c r="L33" s="55"/>
      <c r="M33" s="45" t="str">
        <f t="shared" si="5"/>
        <v/>
      </c>
      <c r="N33" s="45" t="str">
        <f t="shared" si="6"/>
        <v/>
      </c>
      <c r="O33" s="55"/>
      <c r="P33" s="45" t="str">
        <f t="shared" si="2"/>
        <v/>
      </c>
      <c r="Q33" s="44" t="str">
        <f t="shared" si="3"/>
        <v/>
      </c>
      <c r="S33" s="45" t="str">
        <f t="shared" si="7"/>
        <v/>
      </c>
      <c r="T33" s="44" t="str">
        <f t="shared" si="8"/>
        <v/>
      </c>
      <c r="AR33" t="s">
        <v>111</v>
      </c>
    </row>
    <row r="34" spans="1:44" x14ac:dyDescent="0.25">
      <c r="C34" t="s">
        <v>169</v>
      </c>
      <c r="E34" t="s">
        <v>169</v>
      </c>
      <c r="F34" s="49"/>
      <c r="G34" s="49"/>
      <c r="H34" s="49"/>
      <c r="I34" s="55"/>
      <c r="J34" s="45" t="str">
        <f t="shared" si="0"/>
        <v/>
      </c>
      <c r="K34" s="45" t="str">
        <f t="shared" si="1"/>
        <v/>
      </c>
      <c r="L34" s="55"/>
      <c r="M34" s="45" t="str">
        <f t="shared" si="5"/>
        <v/>
      </c>
      <c r="N34" s="45" t="str">
        <f t="shared" si="6"/>
        <v/>
      </c>
      <c r="O34" s="55"/>
      <c r="P34" s="45" t="str">
        <f t="shared" si="2"/>
        <v/>
      </c>
      <c r="Q34" s="44" t="str">
        <f t="shared" si="3"/>
        <v/>
      </c>
      <c r="S34" s="45" t="str">
        <f t="shared" si="7"/>
        <v/>
      </c>
      <c r="T34" s="44" t="str">
        <f t="shared" si="8"/>
        <v/>
      </c>
      <c r="AR34" t="s">
        <v>56</v>
      </c>
    </row>
    <row r="35" spans="1:44" ht="17.399999999999999" x14ac:dyDescent="0.3">
      <c r="B35" t="s">
        <v>102</v>
      </c>
      <c r="C35" s="118"/>
      <c r="D35" t="str">
        <f t="shared" si="4"/>
        <v/>
      </c>
      <c r="E35" t="s">
        <v>169</v>
      </c>
      <c r="F35" s="49"/>
      <c r="G35" s="49"/>
      <c r="H35" s="49"/>
      <c r="I35" s="55"/>
      <c r="J35" s="45" t="str">
        <f t="shared" si="0"/>
        <v/>
      </c>
      <c r="K35" s="45" t="str">
        <f t="shared" si="1"/>
        <v/>
      </c>
      <c r="L35" s="55"/>
      <c r="M35" s="45" t="str">
        <f t="shared" si="5"/>
        <v/>
      </c>
      <c r="N35" s="45" t="str">
        <f t="shared" si="6"/>
        <v/>
      </c>
      <c r="O35" s="55"/>
      <c r="P35" s="45" t="str">
        <f t="shared" si="2"/>
        <v/>
      </c>
      <c r="Q35" s="44" t="str">
        <f t="shared" si="3"/>
        <v/>
      </c>
      <c r="S35" s="45" t="str">
        <f t="shared" si="7"/>
        <v/>
      </c>
      <c r="T35" s="44" t="str">
        <f t="shared" si="8"/>
        <v/>
      </c>
      <c r="AB35" t="s">
        <v>102</v>
      </c>
      <c r="AK35" t="s">
        <v>102</v>
      </c>
      <c r="AR35" t="s">
        <v>112</v>
      </c>
    </row>
    <row r="36" spans="1:44" x14ac:dyDescent="0.25">
      <c r="C36" t="s">
        <v>169</v>
      </c>
      <c r="E36" t="s">
        <v>169</v>
      </c>
      <c r="F36" s="46"/>
      <c r="G36" s="46"/>
      <c r="H36" s="46"/>
      <c r="I36" s="55"/>
      <c r="J36" s="45" t="str">
        <f t="shared" si="0"/>
        <v/>
      </c>
      <c r="K36" s="45" t="str">
        <f t="shared" si="1"/>
        <v/>
      </c>
      <c r="L36" s="55"/>
      <c r="M36" s="45" t="str">
        <f t="shared" si="5"/>
        <v/>
      </c>
      <c r="N36" s="45" t="str">
        <f t="shared" si="6"/>
        <v/>
      </c>
      <c r="O36" s="55"/>
      <c r="P36" s="45" t="str">
        <f t="shared" si="2"/>
        <v/>
      </c>
      <c r="Q36" s="44" t="str">
        <f t="shared" si="3"/>
        <v/>
      </c>
      <c r="S36" s="45" t="str">
        <f t="shared" si="7"/>
        <v/>
      </c>
      <c r="T36" s="44" t="str">
        <f t="shared" si="8"/>
        <v/>
      </c>
      <c r="AR36" t="s">
        <v>113</v>
      </c>
    </row>
    <row r="37" spans="1:44" x14ac:dyDescent="0.25">
      <c r="A37">
        <v>5</v>
      </c>
      <c r="B37" t="s">
        <v>114</v>
      </c>
      <c r="C37" s="117" t="s">
        <v>170</v>
      </c>
      <c r="D37" t="str">
        <f t="shared" si="4"/>
        <v>vs</v>
      </c>
      <c r="E37" s="117" t="s">
        <v>164</v>
      </c>
      <c r="F37" s="50"/>
      <c r="G37" s="50"/>
      <c r="H37" s="50"/>
      <c r="I37" s="55"/>
      <c r="J37" s="45" t="str">
        <f t="shared" si="0"/>
        <v/>
      </c>
      <c r="K37" s="45" t="str">
        <f t="shared" si="1"/>
        <v/>
      </c>
      <c r="L37" s="55"/>
      <c r="M37" s="45" t="str">
        <f t="shared" si="5"/>
        <v/>
      </c>
      <c r="N37" s="45" t="str">
        <f t="shared" si="6"/>
        <v/>
      </c>
      <c r="O37" s="55"/>
      <c r="P37" s="45" t="str">
        <f t="shared" si="2"/>
        <v/>
      </c>
      <c r="Q37" s="44" t="str">
        <f t="shared" si="3"/>
        <v/>
      </c>
      <c r="S37" s="45" t="str">
        <f t="shared" si="7"/>
        <v/>
      </c>
      <c r="T37" s="44" t="str">
        <f t="shared" si="8"/>
        <v/>
      </c>
      <c r="AA37">
        <v>5</v>
      </c>
      <c r="AB37" t="s">
        <v>114</v>
      </c>
      <c r="AC37" t="s">
        <v>80</v>
      </c>
      <c r="AG37" t="s">
        <v>60</v>
      </c>
      <c r="AJ37">
        <v>5</v>
      </c>
      <c r="AK37" t="s">
        <v>114</v>
      </c>
      <c r="AL37" t="s">
        <v>62</v>
      </c>
      <c r="AP37" t="s">
        <v>69</v>
      </c>
      <c r="AR37" t="s">
        <v>115</v>
      </c>
    </row>
    <row r="38" spans="1:44" x14ac:dyDescent="0.25">
      <c r="A38">
        <v>5</v>
      </c>
      <c r="B38" t="s">
        <v>114</v>
      </c>
      <c r="C38" s="117" t="s">
        <v>165</v>
      </c>
      <c r="D38" t="str">
        <f t="shared" si="4"/>
        <v>vs</v>
      </c>
      <c r="E38" s="117" t="s">
        <v>166</v>
      </c>
      <c r="F38" s="50"/>
      <c r="G38" s="50"/>
      <c r="H38" s="50"/>
      <c r="I38" s="55"/>
      <c r="J38" s="45" t="str">
        <f t="shared" ref="J38:J74" si="9">IF(F38="","",P38+1)</f>
        <v/>
      </c>
      <c r="K38" s="45" t="str">
        <f t="shared" ref="K38:K74" si="10">IF(F38="","",Q38+1)</f>
        <v/>
      </c>
      <c r="L38" s="55"/>
      <c r="M38" s="45" t="str">
        <f t="shared" si="5"/>
        <v/>
      </c>
      <c r="N38" s="45" t="str">
        <f t="shared" si="6"/>
        <v/>
      </c>
      <c r="O38" s="55"/>
      <c r="P38" s="45" t="str">
        <f t="shared" ref="P38:P74" si="11">IF(F38="","",IFERROR(IF(_xlfn.NUMBERVALUE(LEFT(F38,FIND("-",F38)-1))&gt;_xlfn.NUMBERVALUE(RIGHT(F38,LEN(F38)-FIND("-",F38))),1,0),0)+
IFERROR(IF(_xlfn.NUMBERVALUE(LEFT(G38,FIND("-",G38)-1))&gt;_xlfn.NUMBERVALUE(RIGHT(G38,LEN(G38)-FIND("-",G38))),1,0),0)+
IFERROR(IF(_xlfn.NUMBERVALUE(LEFT(H38,FIND("-",H38)-1))&gt;_xlfn.NUMBERVALUE(RIGHT(H38,LEN(H38)-FIND("-",H38))),1,0),0))</f>
        <v/>
      </c>
      <c r="Q38" s="44" t="str">
        <f t="shared" ref="Q38:Q74" si="12">IF(F38="","",IFERROR(IF(_xlfn.NUMBERVALUE(LEFT(F38,FIND("-",F38)-1))&lt;_xlfn.NUMBERVALUE(RIGHT(F38,LEN(F38)-FIND("-",F38))),1,0),0)+
IFERROR(IF(_xlfn.NUMBERVALUE(LEFT(G38,FIND("-",G38)-1))&lt;_xlfn.NUMBERVALUE(RIGHT(G38,LEN(G38)-FIND("-",G38))),1,0),0)+
IFERROR(IF(_xlfn.NUMBERVALUE(LEFT(H38,FIND("-",H38)-1))&lt;_xlfn.NUMBERVALUE(RIGHT(H38,LEN(H38)-FIND("-",H38))),1,0),0))</f>
        <v/>
      </c>
      <c r="S38" s="45" t="str">
        <f t="shared" si="7"/>
        <v/>
      </c>
      <c r="T38" s="44" t="str">
        <f t="shared" si="8"/>
        <v/>
      </c>
      <c r="AA38">
        <v>5</v>
      </c>
      <c r="AB38" t="s">
        <v>114</v>
      </c>
      <c r="AC38" t="s">
        <v>73</v>
      </c>
      <c r="AG38" t="s">
        <v>82</v>
      </c>
      <c r="AJ38">
        <v>5</v>
      </c>
      <c r="AK38" t="s">
        <v>114</v>
      </c>
      <c r="AL38" t="s">
        <v>75</v>
      </c>
      <c r="AP38" t="s">
        <v>64</v>
      </c>
      <c r="AR38" t="s">
        <v>116</v>
      </c>
    </row>
    <row r="39" spans="1:44" x14ac:dyDescent="0.25">
      <c r="A39">
        <v>5</v>
      </c>
      <c r="B39" t="s">
        <v>114</v>
      </c>
      <c r="C39" s="117" t="s">
        <v>168</v>
      </c>
      <c r="D39" t="str">
        <f t="shared" si="4"/>
        <v>vs</v>
      </c>
      <c r="E39" s="117" t="s">
        <v>167</v>
      </c>
      <c r="F39" s="50"/>
      <c r="G39" s="50"/>
      <c r="H39" s="50"/>
      <c r="I39" s="55"/>
      <c r="J39" s="45" t="str">
        <f t="shared" si="9"/>
        <v/>
      </c>
      <c r="K39" s="45" t="str">
        <f t="shared" si="10"/>
        <v/>
      </c>
      <c r="L39" s="55"/>
      <c r="M39" s="45" t="str">
        <f t="shared" si="5"/>
        <v/>
      </c>
      <c r="N39" s="45" t="str">
        <f t="shared" si="6"/>
        <v/>
      </c>
      <c r="O39" s="55"/>
      <c r="P39" s="45" t="str">
        <f t="shared" si="11"/>
        <v/>
      </c>
      <c r="Q39" s="44" t="str">
        <f t="shared" si="12"/>
        <v/>
      </c>
      <c r="S39" s="45" t="str">
        <f t="shared" si="7"/>
        <v/>
      </c>
      <c r="T39" s="44" t="str">
        <f t="shared" si="8"/>
        <v/>
      </c>
      <c r="AA39">
        <v>5</v>
      </c>
      <c r="AB39" t="s">
        <v>114</v>
      </c>
      <c r="AC39" t="s">
        <v>66</v>
      </c>
      <c r="AG39" t="s">
        <v>74</v>
      </c>
      <c r="AJ39">
        <v>5</v>
      </c>
      <c r="AK39" t="s">
        <v>114</v>
      </c>
      <c r="AL39" t="s">
        <v>77</v>
      </c>
      <c r="AP39" t="s">
        <v>71</v>
      </c>
      <c r="AR39" t="s">
        <v>56</v>
      </c>
    </row>
    <row r="40" spans="1:44" x14ac:dyDescent="0.25">
      <c r="C40" t="s">
        <v>169</v>
      </c>
      <c r="E40" t="s">
        <v>169</v>
      </c>
      <c r="F40" s="49"/>
      <c r="G40" s="49"/>
      <c r="H40" s="49"/>
      <c r="I40" s="55"/>
      <c r="J40" s="45" t="str">
        <f t="shared" si="9"/>
        <v/>
      </c>
      <c r="K40" s="45" t="str">
        <f t="shared" si="10"/>
        <v/>
      </c>
      <c r="L40" s="55"/>
      <c r="M40" s="45" t="str">
        <f t="shared" si="5"/>
        <v/>
      </c>
      <c r="N40" s="45" t="str">
        <f t="shared" si="6"/>
        <v/>
      </c>
      <c r="O40" s="55"/>
      <c r="P40" s="45" t="str">
        <f t="shared" si="11"/>
        <v/>
      </c>
      <c r="Q40" s="44" t="str">
        <f t="shared" si="12"/>
        <v/>
      </c>
      <c r="S40" s="45" t="str">
        <f t="shared" si="7"/>
        <v/>
      </c>
      <c r="T40" s="44" t="str">
        <f t="shared" si="8"/>
        <v/>
      </c>
      <c r="AA40">
        <v>5</v>
      </c>
      <c r="AB40" t="s">
        <v>114</v>
      </c>
      <c r="AC40" t="s">
        <v>61</v>
      </c>
      <c r="AG40" t="s">
        <v>68</v>
      </c>
      <c r="AR40" t="s">
        <v>117</v>
      </c>
    </row>
    <row r="41" spans="1:44" x14ac:dyDescent="0.25">
      <c r="C41" t="s">
        <v>169</v>
      </c>
      <c r="E41" t="s">
        <v>169</v>
      </c>
      <c r="F41" s="49"/>
      <c r="G41" s="49"/>
      <c r="H41" s="49"/>
      <c r="I41" s="55"/>
      <c r="J41" s="45" t="str">
        <f t="shared" si="9"/>
        <v/>
      </c>
      <c r="K41" s="45" t="str">
        <f t="shared" si="10"/>
        <v/>
      </c>
      <c r="L41" s="55"/>
      <c r="M41" s="45" t="str">
        <f t="shared" si="5"/>
        <v/>
      </c>
      <c r="N41" s="45" t="str">
        <f t="shared" si="6"/>
        <v/>
      </c>
      <c r="O41" s="55"/>
      <c r="P41" s="45" t="str">
        <f t="shared" si="11"/>
        <v/>
      </c>
      <c r="Q41" s="44" t="str">
        <f t="shared" si="12"/>
        <v/>
      </c>
      <c r="S41" s="45" t="str">
        <f t="shared" si="7"/>
        <v/>
      </c>
      <c r="T41" s="44" t="str">
        <f t="shared" si="8"/>
        <v/>
      </c>
      <c r="AR41" t="s">
        <v>118</v>
      </c>
    </row>
    <row r="42" spans="1:44" x14ac:dyDescent="0.25">
      <c r="C42" t="s">
        <v>169</v>
      </c>
      <c r="E42" t="s">
        <v>169</v>
      </c>
      <c r="F42" s="49"/>
      <c r="G42" s="49"/>
      <c r="H42" s="49"/>
      <c r="I42" s="55"/>
      <c r="J42" s="45" t="str">
        <f t="shared" si="9"/>
        <v/>
      </c>
      <c r="K42" s="45" t="str">
        <f t="shared" si="10"/>
        <v/>
      </c>
      <c r="L42" s="55"/>
      <c r="M42" s="45" t="str">
        <f t="shared" si="5"/>
        <v/>
      </c>
      <c r="N42" s="45" t="str">
        <f t="shared" si="6"/>
        <v/>
      </c>
      <c r="O42" s="55"/>
      <c r="P42" s="45" t="str">
        <f t="shared" si="11"/>
        <v/>
      </c>
      <c r="Q42" s="44" t="str">
        <f t="shared" si="12"/>
        <v/>
      </c>
      <c r="S42" s="45" t="str">
        <f t="shared" si="7"/>
        <v/>
      </c>
      <c r="T42" s="44" t="str">
        <f t="shared" si="8"/>
        <v/>
      </c>
      <c r="AR42" t="s">
        <v>119</v>
      </c>
    </row>
    <row r="43" spans="1:44" ht="17.399999999999999" x14ac:dyDescent="0.3">
      <c r="B43" t="s">
        <v>106</v>
      </c>
      <c r="C43" s="118"/>
      <c r="D43" t="str">
        <f t="shared" si="4"/>
        <v/>
      </c>
      <c r="E43" t="s">
        <v>169</v>
      </c>
      <c r="F43" s="49"/>
      <c r="G43" s="49"/>
      <c r="H43" s="49"/>
      <c r="I43" s="55"/>
      <c r="J43" s="45" t="str">
        <f t="shared" si="9"/>
        <v/>
      </c>
      <c r="K43" s="45" t="str">
        <f t="shared" si="10"/>
        <v/>
      </c>
      <c r="L43" s="55"/>
      <c r="M43" s="45" t="str">
        <f t="shared" si="5"/>
        <v/>
      </c>
      <c r="N43" s="45" t="str">
        <f t="shared" si="6"/>
        <v/>
      </c>
      <c r="O43" s="55"/>
      <c r="P43" s="45" t="str">
        <f t="shared" si="11"/>
        <v/>
      </c>
      <c r="Q43" s="44" t="str">
        <f t="shared" si="12"/>
        <v/>
      </c>
      <c r="S43" s="45" t="str">
        <f t="shared" si="7"/>
        <v/>
      </c>
      <c r="T43" s="44" t="str">
        <f t="shared" si="8"/>
        <v/>
      </c>
      <c r="AB43" t="s">
        <v>106</v>
      </c>
      <c r="AK43" t="s">
        <v>106</v>
      </c>
      <c r="AR43" t="s">
        <v>120</v>
      </c>
    </row>
    <row r="44" spans="1:44" x14ac:dyDescent="0.25">
      <c r="A44">
        <v>6</v>
      </c>
      <c r="B44" t="s">
        <v>121</v>
      </c>
      <c r="C44" s="117" t="s">
        <v>166</v>
      </c>
      <c r="D44" t="str">
        <f t="shared" si="4"/>
        <v>vs</v>
      </c>
      <c r="E44" s="117" t="s">
        <v>164</v>
      </c>
      <c r="F44" s="50"/>
      <c r="G44" s="50"/>
      <c r="H44" s="50"/>
      <c r="I44" s="55"/>
      <c r="J44" s="45" t="str">
        <f t="shared" si="9"/>
        <v/>
      </c>
      <c r="K44" s="45" t="str">
        <f t="shared" si="10"/>
        <v/>
      </c>
      <c r="L44" s="55"/>
      <c r="M44" s="45" t="str">
        <f t="shared" si="5"/>
        <v/>
      </c>
      <c r="N44" s="45" t="str">
        <f t="shared" si="6"/>
        <v/>
      </c>
      <c r="O44" s="55"/>
      <c r="P44" s="45" t="str">
        <f t="shared" si="11"/>
        <v/>
      </c>
      <c r="Q44" s="44" t="str">
        <f t="shared" si="12"/>
        <v/>
      </c>
      <c r="S44" s="45" t="str">
        <f t="shared" si="7"/>
        <v/>
      </c>
      <c r="T44" s="44" t="str">
        <f t="shared" si="8"/>
        <v/>
      </c>
      <c r="AP44" t="s">
        <v>62</v>
      </c>
      <c r="AR44" t="s">
        <v>56</v>
      </c>
    </row>
    <row r="45" spans="1:44" x14ac:dyDescent="0.25">
      <c r="A45">
        <v>6</v>
      </c>
      <c r="B45" t="s">
        <v>121</v>
      </c>
      <c r="C45" s="117" t="s">
        <v>167</v>
      </c>
      <c r="D45" t="str">
        <f t="shared" si="4"/>
        <v>vs</v>
      </c>
      <c r="E45" s="117" t="s">
        <v>165</v>
      </c>
      <c r="F45" s="50"/>
      <c r="G45" s="50"/>
      <c r="H45" s="50"/>
      <c r="I45" s="55"/>
      <c r="J45" s="45" t="str">
        <f t="shared" si="9"/>
        <v/>
      </c>
      <c r="K45" s="45" t="str">
        <f t="shared" si="10"/>
        <v/>
      </c>
      <c r="L45" s="55"/>
      <c r="M45" s="45" t="str">
        <f t="shared" si="5"/>
        <v/>
      </c>
      <c r="N45" s="45" t="str">
        <f t="shared" si="6"/>
        <v/>
      </c>
      <c r="O45" s="55"/>
      <c r="P45" s="45" t="str">
        <f t="shared" si="11"/>
        <v/>
      </c>
      <c r="Q45" s="44" t="str">
        <f t="shared" si="12"/>
        <v/>
      </c>
      <c r="S45" s="45" t="str">
        <f t="shared" si="7"/>
        <v/>
      </c>
      <c r="T45" s="44" t="str">
        <f t="shared" si="8"/>
        <v/>
      </c>
      <c r="AA45">
        <v>6</v>
      </c>
      <c r="AB45" t="s">
        <v>121</v>
      </c>
      <c r="AC45" t="s">
        <v>73</v>
      </c>
      <c r="AG45" t="s">
        <v>60</v>
      </c>
      <c r="AJ45">
        <v>6</v>
      </c>
      <c r="AK45" t="s">
        <v>121</v>
      </c>
      <c r="AL45" t="s">
        <v>64</v>
      </c>
      <c r="AP45" t="s">
        <v>69</v>
      </c>
      <c r="AR45" t="s">
        <v>122</v>
      </c>
    </row>
    <row r="46" spans="1:44" x14ac:dyDescent="0.25">
      <c r="A46">
        <v>6</v>
      </c>
      <c r="B46" t="s">
        <v>121</v>
      </c>
      <c r="C46" s="117" t="s">
        <v>168</v>
      </c>
      <c r="D46" t="str">
        <f t="shared" si="4"/>
        <v>vs</v>
      </c>
      <c r="E46" s="117" t="s">
        <v>170</v>
      </c>
      <c r="F46" s="50"/>
      <c r="G46" s="50"/>
      <c r="H46" s="50"/>
      <c r="I46" s="55"/>
      <c r="J46" s="45" t="str">
        <f t="shared" si="9"/>
        <v/>
      </c>
      <c r="K46" s="45" t="str">
        <f t="shared" si="10"/>
        <v/>
      </c>
      <c r="L46" s="55"/>
      <c r="M46" s="45" t="str">
        <f t="shared" si="5"/>
        <v/>
      </c>
      <c r="N46" s="45" t="str">
        <f t="shared" si="6"/>
        <v/>
      </c>
      <c r="O46" s="55"/>
      <c r="P46" s="45" t="str">
        <f t="shared" si="11"/>
        <v/>
      </c>
      <c r="Q46" s="44" t="str">
        <f t="shared" si="12"/>
        <v/>
      </c>
      <c r="S46" s="45" t="str">
        <f t="shared" si="7"/>
        <v/>
      </c>
      <c r="T46" s="44" t="str">
        <f t="shared" si="8"/>
        <v/>
      </c>
      <c r="AA46">
        <v>6</v>
      </c>
      <c r="AB46" t="s">
        <v>121</v>
      </c>
      <c r="AC46" t="s">
        <v>66</v>
      </c>
      <c r="AG46" t="s">
        <v>80</v>
      </c>
      <c r="AJ46">
        <v>6</v>
      </c>
      <c r="AK46" t="s">
        <v>121</v>
      </c>
      <c r="AL46" t="s">
        <v>71</v>
      </c>
      <c r="AP46" t="s">
        <v>75</v>
      </c>
      <c r="AR46" t="s">
        <v>123</v>
      </c>
    </row>
    <row r="47" spans="1:44" x14ac:dyDescent="0.25">
      <c r="C47" t="s">
        <v>169</v>
      </c>
      <c r="E47" t="s">
        <v>169</v>
      </c>
      <c r="F47" s="49"/>
      <c r="G47" s="49"/>
      <c r="H47" s="49"/>
      <c r="I47" s="55"/>
      <c r="J47" s="45" t="str">
        <f t="shared" si="9"/>
        <v/>
      </c>
      <c r="K47" s="45" t="str">
        <f t="shared" si="10"/>
        <v/>
      </c>
      <c r="L47" s="55"/>
      <c r="M47" s="45" t="str">
        <f t="shared" si="5"/>
        <v/>
      </c>
      <c r="N47" s="45" t="str">
        <f t="shared" si="6"/>
        <v/>
      </c>
      <c r="O47" s="55"/>
      <c r="P47" s="45" t="str">
        <f t="shared" si="11"/>
        <v/>
      </c>
      <c r="Q47" s="44" t="str">
        <f t="shared" si="12"/>
        <v/>
      </c>
      <c r="S47" s="45" t="str">
        <f t="shared" si="7"/>
        <v/>
      </c>
      <c r="T47" s="44" t="str">
        <f t="shared" si="8"/>
        <v/>
      </c>
      <c r="AA47">
        <v>6</v>
      </c>
      <c r="AB47" t="s">
        <v>121</v>
      </c>
      <c r="AC47" t="s">
        <v>61</v>
      </c>
      <c r="AG47" t="s">
        <v>82</v>
      </c>
      <c r="AJ47">
        <v>6</v>
      </c>
      <c r="AK47" t="s">
        <v>121</v>
      </c>
      <c r="AL47" t="s">
        <v>77</v>
      </c>
      <c r="AP47" t="s">
        <v>62</v>
      </c>
      <c r="AR47" t="s">
        <v>124</v>
      </c>
    </row>
    <row r="48" spans="1:44" x14ac:dyDescent="0.25">
      <c r="C48" t="s">
        <v>169</v>
      </c>
      <c r="E48" t="s">
        <v>169</v>
      </c>
      <c r="F48" s="49"/>
      <c r="G48" s="49"/>
      <c r="H48" s="49"/>
      <c r="I48" s="55"/>
      <c r="J48" s="45" t="str">
        <f t="shared" si="9"/>
        <v/>
      </c>
      <c r="K48" s="45" t="str">
        <f t="shared" si="10"/>
        <v/>
      </c>
      <c r="L48" s="55"/>
      <c r="M48" s="45" t="str">
        <f t="shared" si="5"/>
        <v/>
      </c>
      <c r="N48" s="45" t="str">
        <f t="shared" si="6"/>
        <v/>
      </c>
      <c r="O48" s="55"/>
      <c r="P48" s="45" t="str">
        <f t="shared" si="11"/>
        <v/>
      </c>
      <c r="Q48" s="44" t="str">
        <f t="shared" si="12"/>
        <v/>
      </c>
      <c r="S48" s="45" t="str">
        <f t="shared" si="7"/>
        <v/>
      </c>
      <c r="T48" s="44" t="str">
        <f t="shared" si="8"/>
        <v/>
      </c>
      <c r="AA48">
        <v>6</v>
      </c>
      <c r="AB48" t="s">
        <v>121</v>
      </c>
      <c r="AC48" t="s">
        <v>68</v>
      </c>
      <c r="AG48" t="s">
        <v>74</v>
      </c>
      <c r="AR48" t="s">
        <v>125</v>
      </c>
    </row>
    <row r="49" spans="1:44" x14ac:dyDescent="0.25">
      <c r="C49" t="s">
        <v>169</v>
      </c>
      <c r="E49" t="s">
        <v>169</v>
      </c>
      <c r="F49" s="49"/>
      <c r="G49" s="49"/>
      <c r="H49" s="49"/>
      <c r="I49" s="55"/>
      <c r="J49" s="45" t="str">
        <f t="shared" si="9"/>
        <v/>
      </c>
      <c r="K49" s="45" t="str">
        <f t="shared" si="10"/>
        <v/>
      </c>
      <c r="L49" s="55"/>
      <c r="M49" s="45" t="str">
        <f t="shared" si="5"/>
        <v/>
      </c>
      <c r="N49" s="45" t="str">
        <f t="shared" si="6"/>
        <v/>
      </c>
      <c r="O49" s="55"/>
      <c r="P49" s="45" t="str">
        <f t="shared" si="11"/>
        <v/>
      </c>
      <c r="Q49" s="44" t="str">
        <f t="shared" si="12"/>
        <v/>
      </c>
      <c r="S49" s="45" t="str">
        <f t="shared" si="7"/>
        <v/>
      </c>
      <c r="T49" s="44" t="str">
        <f t="shared" si="8"/>
        <v/>
      </c>
      <c r="AR49" t="s">
        <v>56</v>
      </c>
    </row>
    <row r="50" spans="1:44" ht="17.399999999999999" x14ac:dyDescent="0.3">
      <c r="B50" t="s">
        <v>111</v>
      </c>
      <c r="C50" s="118"/>
      <c r="E50" t="s">
        <v>169</v>
      </c>
      <c r="F50" s="49"/>
      <c r="G50" s="49"/>
      <c r="H50" s="49"/>
      <c r="I50" s="55"/>
      <c r="J50" s="45" t="str">
        <f t="shared" si="9"/>
        <v/>
      </c>
      <c r="K50" s="45" t="str">
        <f t="shared" si="10"/>
        <v/>
      </c>
      <c r="L50" s="55"/>
      <c r="M50" s="45" t="str">
        <f t="shared" si="5"/>
        <v/>
      </c>
      <c r="N50" s="45" t="str">
        <f t="shared" si="6"/>
        <v/>
      </c>
      <c r="O50" s="55"/>
      <c r="P50" s="45" t="str">
        <f t="shared" si="11"/>
        <v/>
      </c>
      <c r="Q50" s="44" t="str">
        <f t="shared" si="12"/>
        <v/>
      </c>
      <c r="S50" s="45" t="str">
        <f t="shared" si="7"/>
        <v/>
      </c>
      <c r="T50" s="44" t="str">
        <f t="shared" si="8"/>
        <v/>
      </c>
      <c r="AR50" t="s">
        <v>126</v>
      </c>
    </row>
    <row r="51" spans="1:44" x14ac:dyDescent="0.25">
      <c r="C51" t="s">
        <v>169</v>
      </c>
      <c r="E51" t="s">
        <v>169</v>
      </c>
      <c r="F51" s="46"/>
      <c r="G51" s="46"/>
      <c r="H51" s="46"/>
      <c r="I51" s="55"/>
      <c r="J51" s="45" t="str">
        <f t="shared" si="9"/>
        <v/>
      </c>
      <c r="K51" s="45" t="str">
        <f t="shared" si="10"/>
        <v/>
      </c>
      <c r="L51" s="55"/>
      <c r="M51" s="45" t="str">
        <f t="shared" si="5"/>
        <v/>
      </c>
      <c r="N51" s="45" t="str">
        <f t="shared" si="6"/>
        <v/>
      </c>
      <c r="O51" s="55"/>
      <c r="P51" s="45" t="str">
        <f t="shared" si="11"/>
        <v/>
      </c>
      <c r="Q51" s="44" t="str">
        <f t="shared" si="12"/>
        <v/>
      </c>
      <c r="S51" s="45" t="str">
        <f t="shared" si="7"/>
        <v/>
      </c>
      <c r="T51" s="44" t="str">
        <f t="shared" si="8"/>
        <v/>
      </c>
      <c r="AB51" t="s">
        <v>111</v>
      </c>
      <c r="AK51" t="s">
        <v>111</v>
      </c>
      <c r="AR51" t="s">
        <v>127</v>
      </c>
    </row>
    <row r="52" spans="1:44" x14ac:dyDescent="0.25">
      <c r="A52">
        <v>7</v>
      </c>
      <c r="B52" t="s">
        <v>129</v>
      </c>
      <c r="C52" s="117" t="s">
        <v>167</v>
      </c>
      <c r="D52" t="str">
        <f t="shared" si="4"/>
        <v>vs</v>
      </c>
      <c r="E52" s="117" t="s">
        <v>170</v>
      </c>
      <c r="F52" s="50"/>
      <c r="G52" s="50"/>
      <c r="H52" s="50"/>
      <c r="I52" s="55"/>
      <c r="J52" s="45" t="str">
        <f t="shared" si="9"/>
        <v/>
      </c>
      <c r="K52" s="45" t="str">
        <f t="shared" si="10"/>
        <v/>
      </c>
      <c r="L52" s="55"/>
      <c r="M52" s="45" t="str">
        <f t="shared" si="5"/>
        <v/>
      </c>
      <c r="N52" s="45" t="str">
        <f t="shared" si="6"/>
        <v/>
      </c>
      <c r="O52" s="55"/>
      <c r="P52" s="45" t="str">
        <f t="shared" si="11"/>
        <v/>
      </c>
      <c r="Q52" s="44" t="str">
        <f t="shared" si="12"/>
        <v/>
      </c>
      <c r="S52" s="45" t="str">
        <f t="shared" si="7"/>
        <v/>
      </c>
      <c r="T52" s="44" t="str">
        <f t="shared" si="8"/>
        <v/>
      </c>
      <c r="AR52" t="s">
        <v>128</v>
      </c>
    </row>
    <row r="53" spans="1:44" x14ac:dyDescent="0.25">
      <c r="A53">
        <v>7</v>
      </c>
      <c r="B53" t="s">
        <v>129</v>
      </c>
      <c r="C53" s="117" t="s">
        <v>168</v>
      </c>
      <c r="D53" t="str">
        <f t="shared" si="4"/>
        <v>vs</v>
      </c>
      <c r="E53" s="117" t="s">
        <v>166</v>
      </c>
      <c r="F53" s="50"/>
      <c r="G53" s="50"/>
      <c r="H53" s="50"/>
      <c r="I53" s="55"/>
      <c r="J53" s="45" t="str">
        <f t="shared" si="9"/>
        <v/>
      </c>
      <c r="K53" s="45" t="str">
        <f t="shared" si="10"/>
        <v/>
      </c>
      <c r="L53" s="55"/>
      <c r="M53" s="45" t="str">
        <f t="shared" si="5"/>
        <v/>
      </c>
      <c r="N53" s="45" t="str">
        <f t="shared" si="6"/>
        <v/>
      </c>
      <c r="O53" s="55"/>
      <c r="P53" s="45" t="str">
        <f t="shared" si="11"/>
        <v/>
      </c>
      <c r="Q53" s="44" t="str">
        <f t="shared" si="12"/>
        <v/>
      </c>
      <c r="S53" s="45" t="str">
        <f t="shared" si="7"/>
        <v/>
      </c>
      <c r="T53" s="44" t="str">
        <f t="shared" si="8"/>
        <v/>
      </c>
      <c r="AA53">
        <v>7</v>
      </c>
      <c r="AB53" t="s">
        <v>129</v>
      </c>
      <c r="AC53" t="s">
        <v>66</v>
      </c>
      <c r="AG53" t="s">
        <v>60</v>
      </c>
      <c r="AJ53">
        <v>7</v>
      </c>
      <c r="AK53" t="s">
        <v>129</v>
      </c>
      <c r="AL53" t="s">
        <v>71</v>
      </c>
      <c r="AP53" t="s">
        <v>62</v>
      </c>
    </row>
    <row r="54" spans="1:44" x14ac:dyDescent="0.25">
      <c r="A54">
        <v>7</v>
      </c>
      <c r="B54" t="s">
        <v>129</v>
      </c>
      <c r="C54" s="117" t="s">
        <v>165</v>
      </c>
      <c r="D54" t="str">
        <f t="shared" si="4"/>
        <v>vs</v>
      </c>
      <c r="E54" s="117" t="s">
        <v>164</v>
      </c>
      <c r="F54" s="50"/>
      <c r="G54" s="50"/>
      <c r="H54" s="50"/>
      <c r="I54" s="55"/>
      <c r="J54" s="45" t="str">
        <f t="shared" si="9"/>
        <v/>
      </c>
      <c r="K54" s="45" t="str">
        <f t="shared" si="10"/>
        <v/>
      </c>
      <c r="L54" s="55"/>
      <c r="M54" s="45" t="str">
        <f t="shared" si="5"/>
        <v/>
      </c>
      <c r="N54" s="45" t="str">
        <f t="shared" si="6"/>
        <v/>
      </c>
      <c r="O54" s="55"/>
      <c r="P54" s="45" t="str">
        <f t="shared" si="11"/>
        <v/>
      </c>
      <c r="Q54" s="44" t="str">
        <f t="shared" si="12"/>
        <v/>
      </c>
      <c r="S54" s="45" t="str">
        <f t="shared" si="7"/>
        <v/>
      </c>
      <c r="T54" s="44" t="str">
        <f t="shared" si="8"/>
        <v/>
      </c>
      <c r="AA54">
        <v>7</v>
      </c>
      <c r="AB54" t="s">
        <v>129</v>
      </c>
      <c r="AC54" t="s">
        <v>61</v>
      </c>
      <c r="AG54" t="s">
        <v>73</v>
      </c>
      <c r="AJ54">
        <v>7</v>
      </c>
      <c r="AK54" t="s">
        <v>129</v>
      </c>
      <c r="AL54" t="s">
        <v>77</v>
      </c>
      <c r="AP54" t="s">
        <v>64</v>
      </c>
    </row>
    <row r="55" spans="1:44" x14ac:dyDescent="0.25">
      <c r="C55" t="s">
        <v>169</v>
      </c>
      <c r="E55" t="s">
        <v>169</v>
      </c>
      <c r="F55" s="49"/>
      <c r="G55" s="49"/>
      <c r="H55" s="49"/>
      <c r="I55" s="55"/>
      <c r="J55" s="45" t="str">
        <f t="shared" si="9"/>
        <v/>
      </c>
      <c r="K55" s="45" t="str">
        <f t="shared" si="10"/>
        <v/>
      </c>
      <c r="L55" s="55"/>
      <c r="M55" s="45" t="str">
        <f t="shared" si="5"/>
        <v/>
      </c>
      <c r="N55" s="45" t="str">
        <f t="shared" si="6"/>
        <v/>
      </c>
      <c r="O55" s="55"/>
      <c r="P55" s="45" t="str">
        <f t="shared" si="11"/>
        <v/>
      </c>
      <c r="Q55" s="44" t="str">
        <f t="shared" si="12"/>
        <v/>
      </c>
      <c r="S55" s="45" t="str">
        <f t="shared" si="7"/>
        <v/>
      </c>
      <c r="T55" s="44" t="str">
        <f t="shared" si="8"/>
        <v/>
      </c>
      <c r="AA55">
        <v>7</v>
      </c>
      <c r="AB55" t="s">
        <v>129</v>
      </c>
      <c r="AC55" t="s">
        <v>68</v>
      </c>
      <c r="AG55" t="s">
        <v>80</v>
      </c>
      <c r="AJ55">
        <v>7</v>
      </c>
      <c r="AK55" t="s">
        <v>129</v>
      </c>
      <c r="AL55" t="s">
        <v>75</v>
      </c>
      <c r="AP55" t="s">
        <v>69</v>
      </c>
    </row>
    <row r="56" spans="1:44" x14ac:dyDescent="0.25">
      <c r="C56" t="s">
        <v>169</v>
      </c>
      <c r="E56" t="s">
        <v>169</v>
      </c>
      <c r="F56" s="49"/>
      <c r="G56" s="49"/>
      <c r="H56" s="49"/>
      <c r="I56" s="55"/>
      <c r="J56" s="45" t="str">
        <f t="shared" si="9"/>
        <v/>
      </c>
      <c r="K56" s="45" t="str">
        <f t="shared" si="10"/>
        <v/>
      </c>
      <c r="L56" s="55"/>
      <c r="M56" s="45" t="str">
        <f t="shared" si="5"/>
        <v/>
      </c>
      <c r="N56" s="45" t="str">
        <f t="shared" si="6"/>
        <v/>
      </c>
      <c r="O56" s="55"/>
      <c r="P56" s="45" t="str">
        <f t="shared" si="11"/>
        <v/>
      </c>
      <c r="Q56" s="44" t="str">
        <f t="shared" si="12"/>
        <v/>
      </c>
      <c r="S56" s="45" t="str">
        <f t="shared" si="7"/>
        <v/>
      </c>
      <c r="T56" s="44" t="str">
        <f t="shared" si="8"/>
        <v/>
      </c>
      <c r="AA56">
        <v>7</v>
      </c>
      <c r="AB56" t="s">
        <v>129</v>
      </c>
      <c r="AC56" t="s">
        <v>74</v>
      </c>
      <c r="AG56" t="s">
        <v>82</v>
      </c>
    </row>
    <row r="57" spans="1:44" x14ac:dyDescent="0.25">
      <c r="C57" t="s">
        <v>169</v>
      </c>
      <c r="E57" t="s">
        <v>169</v>
      </c>
      <c r="F57" s="49"/>
      <c r="G57" s="49"/>
      <c r="H57" s="49"/>
      <c r="I57" s="55"/>
      <c r="J57" s="45" t="str">
        <f t="shared" si="9"/>
        <v/>
      </c>
      <c r="K57" s="45" t="str">
        <f t="shared" si="10"/>
        <v/>
      </c>
      <c r="L57" s="55"/>
      <c r="M57" s="45" t="str">
        <f t="shared" si="5"/>
        <v/>
      </c>
      <c r="N57" s="45" t="str">
        <f t="shared" si="6"/>
        <v/>
      </c>
      <c r="O57" s="55"/>
      <c r="P57" s="45" t="str">
        <f t="shared" si="11"/>
        <v/>
      </c>
      <c r="Q57" s="44" t="str">
        <f t="shared" si="12"/>
        <v/>
      </c>
      <c r="S57" s="45" t="str">
        <f t="shared" si="7"/>
        <v/>
      </c>
      <c r="T57" s="44" t="str">
        <f t="shared" si="8"/>
        <v/>
      </c>
    </row>
    <row r="58" spans="1:44" ht="17.399999999999999" x14ac:dyDescent="0.3">
      <c r="B58" t="s">
        <v>130</v>
      </c>
      <c r="C58" s="119"/>
      <c r="D58" t="str">
        <f t="shared" si="4"/>
        <v/>
      </c>
      <c r="E58" t="s">
        <v>169</v>
      </c>
      <c r="F58" s="49"/>
      <c r="G58" s="49"/>
      <c r="H58" s="49"/>
      <c r="I58" s="55"/>
      <c r="J58" s="45" t="str">
        <f t="shared" si="9"/>
        <v/>
      </c>
      <c r="K58" s="45" t="str">
        <f t="shared" si="10"/>
        <v/>
      </c>
      <c r="L58" s="55"/>
      <c r="M58" s="45" t="str">
        <f t="shared" si="5"/>
        <v/>
      </c>
      <c r="N58" s="45" t="str">
        <f t="shared" si="6"/>
        <v/>
      </c>
      <c r="O58" s="55"/>
      <c r="P58" s="45" t="str">
        <f t="shared" si="11"/>
        <v/>
      </c>
      <c r="Q58" s="44" t="str">
        <f t="shared" si="12"/>
        <v/>
      </c>
      <c r="S58" s="45" t="str">
        <f t="shared" si="7"/>
        <v/>
      </c>
      <c r="T58" s="44" t="str">
        <f t="shared" si="8"/>
        <v/>
      </c>
    </row>
    <row r="59" spans="1:44" x14ac:dyDescent="0.25">
      <c r="C59" t="s">
        <v>169</v>
      </c>
      <c r="E59" t="s">
        <v>169</v>
      </c>
      <c r="F59" s="46"/>
      <c r="G59" s="46"/>
      <c r="H59" s="46"/>
      <c r="I59" s="55"/>
      <c r="J59" s="45" t="str">
        <f t="shared" si="9"/>
        <v/>
      </c>
      <c r="K59" s="45" t="str">
        <f t="shared" si="10"/>
        <v/>
      </c>
      <c r="L59" s="55"/>
      <c r="M59" s="45" t="str">
        <f t="shared" si="5"/>
        <v/>
      </c>
      <c r="N59" s="45" t="str">
        <f t="shared" si="6"/>
        <v/>
      </c>
      <c r="O59" s="55"/>
      <c r="P59" s="45" t="str">
        <f t="shared" si="11"/>
        <v/>
      </c>
      <c r="Q59" s="44" t="str">
        <f t="shared" si="12"/>
        <v/>
      </c>
      <c r="S59" s="45" t="str">
        <f t="shared" si="7"/>
        <v/>
      </c>
      <c r="T59" s="44" t="str">
        <f t="shared" si="8"/>
        <v/>
      </c>
      <c r="AJ59" t="s">
        <v>130</v>
      </c>
    </row>
    <row r="60" spans="1:44" x14ac:dyDescent="0.25">
      <c r="A60">
        <v>8</v>
      </c>
      <c r="B60" t="s">
        <v>132</v>
      </c>
      <c r="C60" s="117" t="s">
        <v>77</v>
      </c>
      <c r="D60" t="str">
        <f t="shared" si="4"/>
        <v>vs</v>
      </c>
      <c r="E60" s="117" t="s">
        <v>170</v>
      </c>
      <c r="F60" s="50"/>
      <c r="G60" s="50"/>
      <c r="H60" s="50"/>
      <c r="I60" s="55"/>
      <c r="J60" s="45" t="str">
        <f t="shared" si="9"/>
        <v/>
      </c>
      <c r="K60" s="45" t="str">
        <f t="shared" si="10"/>
        <v/>
      </c>
      <c r="L60" s="55"/>
      <c r="M60" s="45" t="str">
        <f t="shared" si="5"/>
        <v/>
      </c>
      <c r="N60" s="45" t="str">
        <f t="shared" si="6"/>
        <v/>
      </c>
      <c r="O60" s="55"/>
      <c r="P60" s="45" t="str">
        <f t="shared" si="11"/>
        <v/>
      </c>
      <c r="Q60" s="44" t="str">
        <f t="shared" si="12"/>
        <v/>
      </c>
      <c r="S60" s="45" t="str">
        <f t="shared" si="7"/>
        <v/>
      </c>
      <c r="T60" s="44" t="str">
        <f t="shared" si="8"/>
        <v/>
      </c>
    </row>
    <row r="61" spans="1:44" x14ac:dyDescent="0.25">
      <c r="A61">
        <v>8</v>
      </c>
      <c r="B61" t="s">
        <v>132</v>
      </c>
      <c r="C61" s="117" t="s">
        <v>165</v>
      </c>
      <c r="D61" t="str">
        <f t="shared" si="4"/>
        <v>vs</v>
      </c>
      <c r="E61" s="117" t="s">
        <v>167</v>
      </c>
      <c r="F61" s="50"/>
      <c r="G61" s="50"/>
      <c r="H61" s="50"/>
      <c r="I61" s="55"/>
      <c r="J61" s="45" t="str">
        <f t="shared" si="9"/>
        <v/>
      </c>
      <c r="K61" s="45" t="str">
        <f t="shared" si="10"/>
        <v/>
      </c>
      <c r="L61" s="55"/>
      <c r="M61" s="45" t="str">
        <f t="shared" si="5"/>
        <v/>
      </c>
      <c r="N61" s="45" t="str">
        <f t="shared" si="6"/>
        <v/>
      </c>
      <c r="O61" s="55"/>
      <c r="P61" s="45" t="str">
        <f t="shared" si="11"/>
        <v/>
      </c>
      <c r="Q61" s="44" t="str">
        <f t="shared" si="12"/>
        <v/>
      </c>
      <c r="S61" s="45" t="str">
        <f t="shared" si="7"/>
        <v/>
      </c>
      <c r="T61" s="44" t="str">
        <f t="shared" si="8"/>
        <v/>
      </c>
      <c r="AJ61" t="s">
        <v>131</v>
      </c>
      <c r="AK61" t="s">
        <v>132</v>
      </c>
      <c r="AL61" t="s">
        <v>77</v>
      </c>
      <c r="AP61" t="s">
        <v>62</v>
      </c>
    </row>
    <row r="62" spans="1:44" x14ac:dyDescent="0.25">
      <c r="A62">
        <v>8</v>
      </c>
      <c r="B62" t="s">
        <v>132</v>
      </c>
      <c r="C62" s="117" t="s">
        <v>164</v>
      </c>
      <c r="D62" t="str">
        <f t="shared" si="4"/>
        <v>vs</v>
      </c>
      <c r="E62" s="117" t="s">
        <v>166</v>
      </c>
      <c r="F62" s="50"/>
      <c r="G62" s="50"/>
      <c r="H62" s="50"/>
      <c r="I62" s="55"/>
      <c r="J62" s="45" t="str">
        <f t="shared" si="9"/>
        <v/>
      </c>
      <c r="K62" s="45" t="str">
        <f t="shared" si="10"/>
        <v/>
      </c>
      <c r="L62" s="55"/>
      <c r="M62" s="45" t="str">
        <f t="shared" si="5"/>
        <v/>
      </c>
      <c r="N62" s="45" t="str">
        <f t="shared" si="6"/>
        <v/>
      </c>
      <c r="O62" s="55"/>
      <c r="P62" s="45" t="str">
        <f t="shared" si="11"/>
        <v/>
      </c>
      <c r="Q62" s="44" t="str">
        <f t="shared" si="12"/>
        <v/>
      </c>
      <c r="S62" s="45" t="str">
        <f t="shared" si="7"/>
        <v/>
      </c>
      <c r="T62" s="44" t="str">
        <f t="shared" si="8"/>
        <v/>
      </c>
      <c r="AJ62" t="s">
        <v>131</v>
      </c>
      <c r="AK62" t="s">
        <v>132</v>
      </c>
      <c r="AL62" t="s">
        <v>75</v>
      </c>
      <c r="AP62" t="s">
        <v>71</v>
      </c>
    </row>
    <row r="63" spans="1:44" x14ac:dyDescent="0.25">
      <c r="C63" t="s">
        <v>169</v>
      </c>
      <c r="E63" t="s">
        <v>169</v>
      </c>
      <c r="F63" s="49"/>
      <c r="G63" s="49"/>
      <c r="H63" s="49"/>
      <c r="I63" s="55"/>
      <c r="J63" s="45" t="str">
        <f t="shared" si="9"/>
        <v/>
      </c>
      <c r="K63" s="45" t="str">
        <f t="shared" si="10"/>
        <v/>
      </c>
      <c r="L63" s="55"/>
      <c r="M63" s="45" t="str">
        <f t="shared" si="5"/>
        <v/>
      </c>
      <c r="N63" s="45" t="str">
        <f t="shared" si="6"/>
        <v/>
      </c>
      <c r="O63" s="55"/>
      <c r="P63" s="45" t="str">
        <f t="shared" si="11"/>
        <v/>
      </c>
      <c r="Q63" s="44" t="str">
        <f t="shared" si="12"/>
        <v/>
      </c>
      <c r="S63" s="45" t="str">
        <f t="shared" si="7"/>
        <v/>
      </c>
      <c r="T63" s="44" t="str">
        <f t="shared" si="8"/>
        <v/>
      </c>
      <c r="AJ63" t="s">
        <v>131</v>
      </c>
      <c r="AK63" t="s">
        <v>132</v>
      </c>
      <c r="AL63" t="s">
        <v>69</v>
      </c>
      <c r="AP63" t="s">
        <v>64</v>
      </c>
    </row>
    <row r="64" spans="1:44" x14ac:dyDescent="0.25">
      <c r="B64" t="s">
        <v>162</v>
      </c>
      <c r="C64" t="s">
        <v>169</v>
      </c>
      <c r="E64" t="s">
        <v>169</v>
      </c>
      <c r="F64" s="46"/>
      <c r="G64" s="46"/>
      <c r="H64" s="46"/>
      <c r="I64" s="55"/>
      <c r="J64" s="45" t="str">
        <f t="shared" si="9"/>
        <v/>
      </c>
      <c r="K64" s="45" t="str">
        <f t="shared" si="10"/>
        <v/>
      </c>
      <c r="L64" s="55"/>
      <c r="M64" s="45" t="str">
        <f t="shared" si="5"/>
        <v/>
      </c>
      <c r="N64" s="45" t="str">
        <f t="shared" si="6"/>
        <v/>
      </c>
      <c r="O64" s="55"/>
      <c r="P64" s="45" t="str">
        <f t="shared" si="11"/>
        <v/>
      </c>
      <c r="Q64" s="44" t="str">
        <f t="shared" si="12"/>
        <v/>
      </c>
      <c r="S64" s="45" t="str">
        <f t="shared" si="7"/>
        <v/>
      </c>
      <c r="T64" s="44" t="str">
        <f t="shared" si="8"/>
        <v/>
      </c>
    </row>
    <row r="65" spans="1:42" x14ac:dyDescent="0.25">
      <c r="C65" t="s">
        <v>169</v>
      </c>
      <c r="E65" s="117"/>
      <c r="F65" s="46"/>
      <c r="G65" s="46"/>
      <c r="H65" s="46"/>
      <c r="I65" s="55"/>
      <c r="J65" s="45" t="str">
        <f t="shared" si="9"/>
        <v/>
      </c>
      <c r="K65" s="45" t="str">
        <f t="shared" si="10"/>
        <v/>
      </c>
      <c r="L65" s="55"/>
      <c r="M65" s="45" t="str">
        <f t="shared" si="5"/>
        <v/>
      </c>
      <c r="N65" s="45" t="str">
        <f t="shared" si="6"/>
        <v/>
      </c>
      <c r="O65" s="55"/>
      <c r="P65" s="45" t="str">
        <f t="shared" si="11"/>
        <v/>
      </c>
      <c r="Q65" s="44" t="str">
        <f t="shared" si="12"/>
        <v/>
      </c>
      <c r="S65" s="45" t="str">
        <f t="shared" si="7"/>
        <v/>
      </c>
      <c r="T65" s="44" t="str">
        <f t="shared" si="8"/>
        <v/>
      </c>
    </row>
    <row r="66" spans="1:42" x14ac:dyDescent="0.25">
      <c r="A66">
        <v>9</v>
      </c>
      <c r="B66" t="s">
        <v>133</v>
      </c>
      <c r="C66" s="117" t="s">
        <v>165</v>
      </c>
      <c r="D66" t="str">
        <f t="shared" si="4"/>
        <v>vs</v>
      </c>
      <c r="E66" s="117" t="s">
        <v>170</v>
      </c>
      <c r="F66" s="50"/>
      <c r="G66" s="50"/>
      <c r="H66" s="50"/>
      <c r="I66" s="55"/>
      <c r="J66" s="45" t="str">
        <f t="shared" si="9"/>
        <v/>
      </c>
      <c r="K66" s="45" t="str">
        <f t="shared" si="10"/>
        <v/>
      </c>
      <c r="L66" s="55"/>
      <c r="M66" s="45" t="str">
        <f t="shared" si="5"/>
        <v/>
      </c>
      <c r="N66" s="45" t="str">
        <f t="shared" si="6"/>
        <v/>
      </c>
      <c r="O66" s="55"/>
      <c r="P66" s="45" t="str">
        <f t="shared" si="11"/>
        <v/>
      </c>
      <c r="Q66" s="44" t="str">
        <f t="shared" si="12"/>
        <v/>
      </c>
      <c r="S66" s="45" t="str">
        <f t="shared" si="7"/>
        <v/>
      </c>
      <c r="T66" s="44" t="str">
        <f t="shared" si="8"/>
        <v/>
      </c>
    </row>
    <row r="67" spans="1:42" x14ac:dyDescent="0.25">
      <c r="A67">
        <v>9</v>
      </c>
      <c r="B67" t="s">
        <v>133</v>
      </c>
      <c r="C67" s="117" t="s">
        <v>164</v>
      </c>
      <c r="D67" t="str">
        <f t="shared" si="4"/>
        <v>vs</v>
      </c>
      <c r="E67" s="117" t="s">
        <v>77</v>
      </c>
      <c r="F67" s="50"/>
      <c r="G67" s="50"/>
      <c r="H67" s="50"/>
      <c r="I67" s="55"/>
      <c r="J67" s="45" t="str">
        <f t="shared" si="9"/>
        <v/>
      </c>
      <c r="K67" s="45" t="str">
        <f t="shared" si="10"/>
        <v/>
      </c>
      <c r="L67" s="55"/>
      <c r="M67" s="45" t="str">
        <f t="shared" si="5"/>
        <v/>
      </c>
      <c r="N67" s="45" t="str">
        <f t="shared" si="6"/>
        <v/>
      </c>
      <c r="O67" s="55"/>
      <c r="P67" s="45" t="str">
        <f t="shared" si="11"/>
        <v/>
      </c>
      <c r="Q67" s="44" t="str">
        <f t="shared" si="12"/>
        <v/>
      </c>
      <c r="S67" s="45" t="str">
        <f t="shared" si="7"/>
        <v/>
      </c>
      <c r="T67" s="44" t="str">
        <f t="shared" si="8"/>
        <v/>
      </c>
      <c r="AJ67" t="s">
        <v>120</v>
      </c>
    </row>
    <row r="68" spans="1:42" x14ac:dyDescent="0.25">
      <c r="A68">
        <v>9</v>
      </c>
      <c r="B68" t="s">
        <v>133</v>
      </c>
      <c r="C68" s="117" t="s">
        <v>166</v>
      </c>
      <c r="D68" t="str">
        <f t="shared" si="4"/>
        <v>vs</v>
      </c>
      <c r="E68" s="117" t="s">
        <v>167</v>
      </c>
      <c r="F68" s="50"/>
      <c r="G68" s="50"/>
      <c r="H68" s="50"/>
      <c r="I68" s="55"/>
      <c r="J68" s="45" t="str">
        <f t="shared" si="9"/>
        <v/>
      </c>
      <c r="K68" s="45" t="str">
        <f t="shared" si="10"/>
        <v/>
      </c>
      <c r="L68" s="55"/>
      <c r="M68" s="45" t="str">
        <f t="shared" si="5"/>
        <v/>
      </c>
      <c r="N68" s="45" t="str">
        <f t="shared" si="6"/>
        <v/>
      </c>
      <c r="O68" s="55"/>
      <c r="P68" s="45" t="str">
        <f t="shared" si="11"/>
        <v/>
      </c>
      <c r="Q68" s="44" t="str">
        <f t="shared" si="12"/>
        <v/>
      </c>
      <c r="S68" s="45" t="str">
        <f t="shared" si="7"/>
        <v/>
      </c>
      <c r="T68" s="44" t="str">
        <f t="shared" si="8"/>
        <v/>
      </c>
    </row>
    <row r="69" spans="1:42" x14ac:dyDescent="0.25">
      <c r="C69" t="s">
        <v>169</v>
      </c>
      <c r="E69" t="s">
        <v>169</v>
      </c>
      <c r="F69" s="49"/>
      <c r="G69" s="49"/>
      <c r="H69" s="49"/>
      <c r="I69" s="55"/>
      <c r="J69" s="45" t="str">
        <f t="shared" si="9"/>
        <v/>
      </c>
      <c r="K69" s="45" t="str">
        <f t="shared" si="10"/>
        <v/>
      </c>
      <c r="L69" s="55"/>
      <c r="M69" s="45" t="str">
        <f t="shared" si="5"/>
        <v/>
      </c>
      <c r="N69" s="45" t="str">
        <f t="shared" si="6"/>
        <v/>
      </c>
      <c r="O69" s="55"/>
      <c r="P69" s="45" t="str">
        <f t="shared" si="11"/>
        <v/>
      </c>
      <c r="Q69" s="44" t="str">
        <f t="shared" si="12"/>
        <v/>
      </c>
      <c r="S69" s="45" t="str">
        <f t="shared" si="7"/>
        <v/>
      </c>
      <c r="T69" s="44" t="str">
        <f t="shared" si="8"/>
        <v/>
      </c>
      <c r="AP69" t="s">
        <v>46</v>
      </c>
    </row>
    <row r="70" spans="1:42" x14ac:dyDescent="0.25">
      <c r="B70" t="s">
        <v>163</v>
      </c>
      <c r="C70" s="117"/>
      <c r="E70" t="s">
        <v>169</v>
      </c>
      <c r="F70" s="46"/>
      <c r="G70" s="46"/>
      <c r="H70" s="46"/>
      <c r="I70" s="55"/>
      <c r="J70" s="45" t="str">
        <f t="shared" si="9"/>
        <v/>
      </c>
      <c r="K70" s="45" t="str">
        <f t="shared" si="10"/>
        <v/>
      </c>
      <c r="L70" s="55"/>
      <c r="M70" s="45" t="str">
        <f t="shared" si="5"/>
        <v/>
      </c>
      <c r="N70" s="45" t="str">
        <f t="shared" si="6"/>
        <v/>
      </c>
      <c r="O70" s="55"/>
      <c r="P70" s="45" t="str">
        <f t="shared" si="11"/>
        <v/>
      </c>
      <c r="Q70" s="44" t="str">
        <f t="shared" si="12"/>
        <v/>
      </c>
      <c r="S70" s="45" t="str">
        <f t="shared" si="7"/>
        <v/>
      </c>
      <c r="T70" s="44" t="str">
        <f t="shared" si="8"/>
        <v/>
      </c>
      <c r="AJ70" t="s">
        <v>134</v>
      </c>
      <c r="AK70" t="s">
        <v>133</v>
      </c>
      <c r="AL70" t="s">
        <v>75</v>
      </c>
      <c r="AP70" t="s">
        <v>62</v>
      </c>
    </row>
    <row r="71" spans="1:42" x14ac:dyDescent="0.25">
      <c r="C71" t="s">
        <v>169</v>
      </c>
      <c r="E71" s="117"/>
      <c r="F71" s="46"/>
      <c r="G71" s="46"/>
      <c r="H71" s="46"/>
      <c r="I71" s="55"/>
      <c r="J71" s="45" t="str">
        <f t="shared" si="9"/>
        <v/>
      </c>
      <c r="K71" s="45" t="str">
        <f t="shared" si="10"/>
        <v/>
      </c>
      <c r="L71" s="55"/>
      <c r="M71" s="45" t="str">
        <f t="shared" ref="M71:M74" si="13">IF(F71="","",IF(J71&gt;K71,1,0))</f>
        <v/>
      </c>
      <c r="N71" s="45" t="str">
        <f t="shared" ref="N71:N74" si="14">IF(F71="","",IF(J71&lt;K71,1,0))</f>
        <v/>
      </c>
      <c r="O71" s="55"/>
      <c r="P71" s="45" t="str">
        <f t="shared" si="11"/>
        <v/>
      </c>
      <c r="Q71" s="44" t="str">
        <f t="shared" si="12"/>
        <v/>
      </c>
      <c r="S71" s="45" t="str">
        <f t="shared" ref="S71:S74" si="15">IFERROR(LEFT(F71,1)+LEFT(G71,1)+IFERROR(IF(_xlfn.NUMBERVALUE(LEFT(H71,FIND("-",H71)-1))&gt;_xlfn.NUMBERVALUE(RIGHT(H71,LEN(H71)-FIND("-",H71))),1,0),0),"")</f>
        <v/>
      </c>
      <c r="T71" s="44" t="str">
        <f t="shared" ref="T71:T74" si="16">IFERROR(RIGHT(F71,1)+RIGHT(G71,1)+IFERROR(IF(_xlfn.NUMBERVALUE(LEFT(H71,FIND("-",H71)-1))&lt;_xlfn.NUMBERVALUE(RIGHT(H71,LEN(H71)-FIND("-",H71))),1,0),0),"")</f>
        <v/>
      </c>
      <c r="AJ71" t="s">
        <v>134</v>
      </c>
      <c r="AK71" t="s">
        <v>133</v>
      </c>
      <c r="AL71" t="s">
        <v>69</v>
      </c>
      <c r="AP71" t="s">
        <v>77</v>
      </c>
    </row>
    <row r="72" spans="1:42" x14ac:dyDescent="0.25">
      <c r="A72">
        <v>10</v>
      </c>
      <c r="B72" t="s">
        <v>138</v>
      </c>
      <c r="C72" s="117" t="s">
        <v>164</v>
      </c>
      <c r="D72" t="str">
        <f t="shared" ref="D72:D74" si="17">IF(C72&lt;&gt;"","vs","")</f>
        <v>vs</v>
      </c>
      <c r="E72" s="117" t="s">
        <v>170</v>
      </c>
      <c r="F72" s="50"/>
      <c r="G72" s="50"/>
      <c r="H72" s="50"/>
      <c r="I72" s="55"/>
      <c r="J72" s="45" t="str">
        <f t="shared" si="9"/>
        <v/>
      </c>
      <c r="K72" s="45" t="str">
        <f t="shared" si="10"/>
        <v/>
      </c>
      <c r="L72" s="55"/>
      <c r="M72" s="45" t="str">
        <f t="shared" si="13"/>
        <v/>
      </c>
      <c r="N72" s="45" t="str">
        <f t="shared" si="14"/>
        <v/>
      </c>
      <c r="O72" s="55"/>
      <c r="P72" s="45" t="str">
        <f t="shared" si="11"/>
        <v/>
      </c>
      <c r="Q72" s="44" t="str">
        <f t="shared" si="12"/>
        <v/>
      </c>
      <c r="S72" s="45" t="str">
        <f t="shared" si="15"/>
        <v/>
      </c>
      <c r="T72" s="44" t="str">
        <f t="shared" si="16"/>
        <v/>
      </c>
      <c r="AJ72" t="s">
        <v>134</v>
      </c>
      <c r="AK72" t="s">
        <v>133</v>
      </c>
      <c r="AL72" t="s">
        <v>64</v>
      </c>
      <c r="AP72" t="s">
        <v>71</v>
      </c>
    </row>
    <row r="73" spans="1:42" x14ac:dyDescent="0.25">
      <c r="A73">
        <v>10</v>
      </c>
      <c r="B73" t="s">
        <v>138</v>
      </c>
      <c r="C73" s="117" t="s">
        <v>166</v>
      </c>
      <c r="D73" t="str">
        <f t="shared" si="17"/>
        <v>vs</v>
      </c>
      <c r="E73" s="117" t="s">
        <v>165</v>
      </c>
      <c r="F73" s="50"/>
      <c r="G73" s="50"/>
      <c r="H73" s="50"/>
      <c r="I73" s="55"/>
      <c r="J73" s="45" t="str">
        <f t="shared" si="9"/>
        <v/>
      </c>
      <c r="K73" s="45" t="str">
        <f t="shared" si="10"/>
        <v/>
      </c>
      <c r="L73" s="55"/>
      <c r="M73" s="45" t="str">
        <f t="shared" si="13"/>
        <v/>
      </c>
      <c r="N73" s="45" t="str">
        <f t="shared" si="14"/>
        <v/>
      </c>
      <c r="O73" s="55"/>
      <c r="P73" s="45" t="str">
        <f t="shared" si="11"/>
        <v/>
      </c>
      <c r="Q73" s="44" t="str">
        <f t="shared" si="12"/>
        <v/>
      </c>
      <c r="S73" s="45" t="str">
        <f t="shared" si="15"/>
        <v/>
      </c>
      <c r="T73" s="44" t="str">
        <f t="shared" si="16"/>
        <v/>
      </c>
    </row>
    <row r="74" spans="1:42" x14ac:dyDescent="0.25">
      <c r="A74">
        <v>10</v>
      </c>
      <c r="B74" t="s">
        <v>138</v>
      </c>
      <c r="C74" s="117" t="s">
        <v>167</v>
      </c>
      <c r="D74" t="str">
        <f t="shared" si="17"/>
        <v>vs</v>
      </c>
      <c r="E74" s="117" t="s">
        <v>77</v>
      </c>
      <c r="F74" s="50"/>
      <c r="G74" s="50"/>
      <c r="H74" s="50"/>
      <c r="I74" s="55"/>
      <c r="J74" s="45" t="str">
        <f t="shared" si="9"/>
        <v/>
      </c>
      <c r="K74" s="45" t="str">
        <f t="shared" si="10"/>
        <v/>
      </c>
      <c r="L74" s="55"/>
      <c r="M74" s="45" t="str">
        <f t="shared" si="13"/>
        <v/>
      </c>
      <c r="N74" s="45" t="str">
        <f t="shared" si="14"/>
        <v/>
      </c>
      <c r="O74" s="55"/>
      <c r="P74" s="45" t="str">
        <f t="shared" si="11"/>
        <v/>
      </c>
      <c r="Q74" s="44" t="str">
        <f t="shared" si="12"/>
        <v/>
      </c>
      <c r="S74" s="45" t="str">
        <f t="shared" si="15"/>
        <v/>
      </c>
      <c r="T74" s="44" t="str">
        <f t="shared" si="16"/>
        <v/>
      </c>
      <c r="AJ74" t="s">
        <v>125</v>
      </c>
    </row>
    <row r="75" spans="1:42" x14ac:dyDescent="0.25">
      <c r="C75" t="s">
        <v>169</v>
      </c>
      <c r="E75" t="s">
        <v>169</v>
      </c>
      <c r="F75" s="49"/>
      <c r="G75" s="49"/>
      <c r="H75" s="49"/>
      <c r="AP75" t="s">
        <v>46</v>
      </c>
    </row>
    <row r="76" spans="1:42" x14ac:dyDescent="0.25">
      <c r="C76" t="s">
        <v>169</v>
      </c>
      <c r="E76" t="s">
        <v>169</v>
      </c>
      <c r="F76" s="46"/>
      <c r="G76" s="46"/>
      <c r="H76" s="46"/>
      <c r="AA76" t="s">
        <v>136</v>
      </c>
      <c r="AJ76" t="s">
        <v>137</v>
      </c>
      <c r="AK76" t="s">
        <v>138</v>
      </c>
      <c r="AL76" t="s">
        <v>69</v>
      </c>
      <c r="AP76" t="s">
        <v>62</v>
      </c>
    </row>
    <row r="77" spans="1:42" x14ac:dyDescent="0.25">
      <c r="C77" t="s">
        <v>169</v>
      </c>
      <c r="E77" t="s">
        <v>169</v>
      </c>
      <c r="F77" s="46"/>
      <c r="G77" s="46"/>
      <c r="H77" s="46"/>
      <c r="AA77" t="s">
        <v>140</v>
      </c>
      <c r="AJ77" t="s">
        <v>137</v>
      </c>
      <c r="AK77" t="s">
        <v>138</v>
      </c>
      <c r="AL77" t="s">
        <v>64</v>
      </c>
      <c r="AP77" t="s">
        <v>75</v>
      </c>
    </row>
    <row r="78" spans="1:42" x14ac:dyDescent="0.25">
      <c r="A78" t="s">
        <v>151</v>
      </c>
      <c r="C78" s="117"/>
      <c r="E78" t="s">
        <v>169</v>
      </c>
      <c r="F78" s="46"/>
      <c r="G78" s="46"/>
      <c r="H78" s="46"/>
      <c r="AA78" t="s">
        <v>142</v>
      </c>
      <c r="AJ78" t="s">
        <v>137</v>
      </c>
      <c r="AK78" t="s">
        <v>138</v>
      </c>
      <c r="AL78" t="s">
        <v>71</v>
      </c>
      <c r="AP78" t="s">
        <v>77</v>
      </c>
    </row>
    <row r="79" spans="1:42" x14ac:dyDescent="0.25">
      <c r="A79" t="s">
        <v>154</v>
      </c>
      <c r="C79" s="117"/>
      <c r="E79" t="s">
        <v>169</v>
      </c>
      <c r="F79" s="46"/>
      <c r="G79" s="46"/>
      <c r="H79" s="46"/>
      <c r="AA79" t="s">
        <v>144</v>
      </c>
    </row>
    <row r="80" spans="1:42" x14ac:dyDescent="0.25">
      <c r="A80" t="s">
        <v>156</v>
      </c>
      <c r="C80" s="117"/>
      <c r="E80" t="s">
        <v>169</v>
      </c>
      <c r="F80" s="46"/>
      <c r="G80" s="46"/>
      <c r="H80" s="46"/>
      <c r="AA80" t="s">
        <v>146</v>
      </c>
    </row>
    <row r="81" spans="1:36" x14ac:dyDescent="0.25">
      <c r="A81" t="s">
        <v>157</v>
      </c>
      <c r="C81" s="117"/>
      <c r="E81" t="s">
        <v>169</v>
      </c>
      <c r="F81" s="46"/>
      <c r="G81" s="46"/>
      <c r="H81" s="46"/>
      <c r="AA81" t="s">
        <v>148</v>
      </c>
    </row>
    <row r="82" spans="1:36" x14ac:dyDescent="0.25">
      <c r="A82" t="s">
        <v>158</v>
      </c>
      <c r="C82" s="117"/>
      <c r="E82" t="s">
        <v>169</v>
      </c>
      <c r="F82" s="46"/>
      <c r="G82" s="46"/>
      <c r="H82" s="46"/>
      <c r="AA82" t="s">
        <v>150</v>
      </c>
      <c r="AJ82" t="s">
        <v>151</v>
      </c>
    </row>
    <row r="83" spans="1:36" x14ac:dyDescent="0.25">
      <c r="A83" t="s">
        <v>159</v>
      </c>
      <c r="C83" s="117"/>
      <c r="E83" t="s">
        <v>169</v>
      </c>
      <c r="F83" s="46"/>
      <c r="G83" s="46"/>
      <c r="H83" s="46"/>
      <c r="AA83" t="s">
        <v>153</v>
      </c>
      <c r="AJ83" t="s">
        <v>154</v>
      </c>
    </row>
    <row r="84" spans="1:36" x14ac:dyDescent="0.25">
      <c r="F84" s="46"/>
      <c r="G84" s="46"/>
      <c r="H84" s="46"/>
      <c r="AJ84" t="s">
        <v>156</v>
      </c>
    </row>
    <row r="85" spans="1:36" x14ac:dyDescent="0.25">
      <c r="F85" s="46"/>
      <c r="G85" s="46"/>
      <c r="H85" s="46"/>
      <c r="AJ85" t="s">
        <v>157</v>
      </c>
    </row>
    <row r="86" spans="1:36" x14ac:dyDescent="0.25">
      <c r="F86" s="46"/>
      <c r="G86" s="46"/>
      <c r="H86" s="46"/>
      <c r="AJ86" t="s">
        <v>158</v>
      </c>
    </row>
    <row r="87" spans="1:36" x14ac:dyDescent="0.25">
      <c r="F87" s="46"/>
      <c r="G87" s="46"/>
      <c r="H87" s="46"/>
      <c r="AJ87" t="s">
        <v>159</v>
      </c>
    </row>
    <row r="88" spans="1:36" x14ac:dyDescent="0.25">
      <c r="F88" s="46"/>
      <c r="G88" s="46"/>
      <c r="H88" s="46"/>
    </row>
    <row r="89" spans="1:36" x14ac:dyDescent="0.25">
      <c r="F89" s="46"/>
      <c r="G89" s="46"/>
      <c r="H89" s="46"/>
    </row>
    <row r="90" spans="1:36" x14ac:dyDescent="0.25">
      <c r="F90" s="46"/>
      <c r="G90" s="46"/>
      <c r="H90" s="46"/>
    </row>
    <row r="91" spans="1:36" x14ac:dyDescent="0.25">
      <c r="F91" s="46"/>
      <c r="G91" s="46"/>
      <c r="H91" s="46"/>
    </row>
    <row r="92" spans="1:36" x14ac:dyDescent="0.25">
      <c r="F92" s="46"/>
      <c r="G92" s="46"/>
      <c r="H92" s="46"/>
    </row>
    <row r="93" spans="1:36" x14ac:dyDescent="0.25">
      <c r="F93" s="46"/>
      <c r="G93" s="46"/>
      <c r="H93" s="46"/>
    </row>
    <row r="94" spans="1:36" x14ac:dyDescent="0.25">
      <c r="F94" s="46"/>
      <c r="G94" s="46"/>
      <c r="H94" s="46"/>
    </row>
    <row r="95" spans="1:36" x14ac:dyDescent="0.25">
      <c r="F95" s="46"/>
      <c r="G95" s="46"/>
      <c r="H95" s="46"/>
    </row>
    <row r="96" spans="1:36" x14ac:dyDescent="0.25">
      <c r="F96" s="46"/>
      <c r="G96" s="46"/>
      <c r="H96" s="46"/>
    </row>
    <row r="97" spans="6:8" x14ac:dyDescent="0.25">
      <c r="F97" s="46"/>
      <c r="G97" s="46"/>
      <c r="H97" s="46"/>
    </row>
    <row r="98" spans="6:8" x14ac:dyDescent="0.25">
      <c r="F98" s="46"/>
      <c r="G98" s="46"/>
      <c r="H98" s="46"/>
    </row>
    <row r="99" spans="6:8" x14ac:dyDescent="0.25">
      <c r="F99" s="46"/>
      <c r="G99" s="46"/>
      <c r="H99" s="46"/>
    </row>
    <row r="100" spans="6:8" x14ac:dyDescent="0.25">
      <c r="F100" s="46"/>
      <c r="G100" s="46"/>
      <c r="H100" s="46"/>
    </row>
    <row r="101" spans="6:8" x14ac:dyDescent="0.25">
      <c r="F101" s="46"/>
      <c r="G101" s="46"/>
      <c r="H101" s="46"/>
    </row>
    <row r="102" spans="6:8" x14ac:dyDescent="0.25">
      <c r="F102" s="46"/>
      <c r="G102" s="46"/>
      <c r="H102" s="46"/>
    </row>
    <row r="103" spans="6:8" x14ac:dyDescent="0.25">
      <c r="F103" s="46"/>
      <c r="G103" s="46"/>
      <c r="H103" s="46"/>
    </row>
    <row r="104" spans="6:8" x14ac:dyDescent="0.25">
      <c r="F104" s="46"/>
      <c r="G104" s="46"/>
      <c r="H104" s="46"/>
    </row>
    <row r="105" spans="6:8" x14ac:dyDescent="0.25">
      <c r="F105" s="46"/>
      <c r="G105" s="46"/>
      <c r="H105" s="46"/>
    </row>
    <row r="106" spans="6:8" x14ac:dyDescent="0.25">
      <c r="F106" s="46"/>
      <c r="G106" s="46"/>
      <c r="H106" s="46"/>
    </row>
    <row r="107" spans="6:8" x14ac:dyDescent="0.25">
      <c r="F107" s="46"/>
      <c r="G107" s="46"/>
      <c r="H107" s="46"/>
    </row>
    <row r="108" spans="6:8" x14ac:dyDescent="0.25">
      <c r="F108" s="46"/>
      <c r="G108" s="46"/>
      <c r="H108" s="46"/>
    </row>
    <row r="109" spans="6:8" x14ac:dyDescent="0.25">
      <c r="F109" s="46"/>
      <c r="G109" s="46"/>
      <c r="H109" s="46"/>
    </row>
    <row r="110" spans="6:8" x14ac:dyDescent="0.25">
      <c r="F110" s="46"/>
      <c r="G110" s="46"/>
      <c r="H110" s="46"/>
    </row>
    <row r="111" spans="6:8" x14ac:dyDescent="0.25">
      <c r="F111" s="46"/>
      <c r="G111" s="46"/>
      <c r="H111" s="46"/>
    </row>
    <row r="112" spans="6:8" x14ac:dyDescent="0.25">
      <c r="F112" s="46"/>
      <c r="G112" s="46"/>
      <c r="H112" s="46"/>
    </row>
    <row r="113" spans="6:8" x14ac:dyDescent="0.25">
      <c r="F113" s="46"/>
      <c r="G113" s="46"/>
      <c r="H113" s="46"/>
    </row>
    <row r="114" spans="6:8" x14ac:dyDescent="0.25">
      <c r="F114" s="46"/>
      <c r="G114" s="46"/>
      <c r="H114" s="46"/>
    </row>
    <row r="115" spans="6:8" x14ac:dyDescent="0.25">
      <c r="F115" s="46"/>
      <c r="G115" s="46"/>
      <c r="H115" s="46"/>
    </row>
    <row r="116" spans="6:8" x14ac:dyDescent="0.25">
      <c r="F116" s="46"/>
      <c r="G116" s="46"/>
      <c r="H116" s="46"/>
    </row>
    <row r="117" spans="6:8" x14ac:dyDescent="0.25">
      <c r="F117" s="46"/>
      <c r="G117" s="46"/>
      <c r="H117" s="46"/>
    </row>
    <row r="118" spans="6:8" x14ac:dyDescent="0.25">
      <c r="F118" s="46"/>
      <c r="G118" s="46"/>
      <c r="H118" s="46"/>
    </row>
    <row r="119" spans="6:8" x14ac:dyDescent="0.25">
      <c r="F119" s="46"/>
      <c r="G119" s="46"/>
      <c r="H119" s="46"/>
    </row>
    <row r="120" spans="6:8" x14ac:dyDescent="0.25">
      <c r="F120" s="46"/>
      <c r="G120" s="46"/>
      <c r="H120" s="46"/>
    </row>
    <row r="121" spans="6:8" x14ac:dyDescent="0.25">
      <c r="F121" s="46"/>
      <c r="G121" s="46"/>
      <c r="H121" s="46"/>
    </row>
    <row r="122" spans="6:8" x14ac:dyDescent="0.25">
      <c r="F122" s="46"/>
      <c r="G122" s="46"/>
      <c r="H122" s="46"/>
    </row>
    <row r="123" spans="6:8" x14ac:dyDescent="0.25">
      <c r="F123" s="46"/>
      <c r="G123" s="46"/>
      <c r="H123" s="46"/>
    </row>
    <row r="124" spans="6:8" x14ac:dyDescent="0.25">
      <c r="F124" s="46"/>
      <c r="G124" s="46"/>
      <c r="H124" s="46"/>
    </row>
    <row r="125" spans="6:8" x14ac:dyDescent="0.25">
      <c r="F125" s="46"/>
      <c r="G125" s="46"/>
      <c r="H125" s="46"/>
    </row>
    <row r="126" spans="6:8" x14ac:dyDescent="0.25">
      <c r="F126" s="46"/>
      <c r="G126" s="46"/>
      <c r="H126" s="46"/>
    </row>
    <row r="127" spans="6:8" x14ac:dyDescent="0.25">
      <c r="F127" s="46"/>
      <c r="G127" s="46"/>
      <c r="H127" s="46"/>
    </row>
    <row r="128" spans="6:8" x14ac:dyDescent="0.25">
      <c r="F128" s="46"/>
      <c r="G128" s="46"/>
      <c r="H128" s="4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C7F70-BF40-4C18-A4F8-AD89E1B8A0D7}">
  <sheetPr>
    <tabColor theme="1"/>
  </sheetPr>
  <dimension ref="A1"/>
  <sheetViews>
    <sheetView workbookViewId="0">
      <selection activeCell="T38" sqref="T38"/>
    </sheetView>
  </sheetViews>
  <sheetFormatPr baseColWidth="10" defaultColWidth="8.88671875" defaultRowHeight="13.2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4"/>
  <sheetViews>
    <sheetView zoomScale="90" workbookViewId="0">
      <selection activeCell="L2" sqref="L2:L9"/>
    </sheetView>
  </sheetViews>
  <sheetFormatPr baseColWidth="10" defaultColWidth="10" defaultRowHeight="13.2" x14ac:dyDescent="0.25"/>
  <cols>
    <col min="1" max="1" width="6.6640625" customWidth="1"/>
    <col min="3" max="3" width="8.44140625" bestFit="1" customWidth="1"/>
    <col min="4" max="4" width="8.5546875" bestFit="1" customWidth="1"/>
    <col min="5" max="5" width="9" bestFit="1" customWidth="1"/>
    <col min="6" max="6" width="8.88671875" bestFit="1" customWidth="1"/>
    <col min="7" max="7" width="9" bestFit="1" customWidth="1"/>
    <col min="8" max="8" width="8.88671875" bestFit="1" customWidth="1"/>
    <col min="9" max="9" width="8.77734375" bestFit="1" customWidth="1"/>
    <col min="10" max="10" width="8.5546875" bestFit="1" customWidth="1"/>
    <col min="11" max="11" width="8.77734375" bestFit="1" customWidth="1"/>
    <col min="12" max="12" width="5.44140625" customWidth="1"/>
  </cols>
  <sheetData>
    <row r="1" spans="1:23" ht="29.7" customHeight="1" x14ac:dyDescent="0.25">
      <c r="A1" s="85" t="s">
        <v>15</v>
      </c>
      <c r="B1" s="86" t="s">
        <v>16</v>
      </c>
      <c r="C1" s="87" t="s">
        <v>17</v>
      </c>
      <c r="D1" s="86" t="s">
        <v>18</v>
      </c>
      <c r="E1" s="86" t="s">
        <v>19</v>
      </c>
      <c r="F1" s="86" t="s">
        <v>20</v>
      </c>
      <c r="G1" s="86" t="s">
        <v>21</v>
      </c>
      <c r="H1" s="86" t="s">
        <v>22</v>
      </c>
      <c r="I1" s="86" t="s">
        <v>23</v>
      </c>
      <c r="J1" s="86" t="s">
        <v>24</v>
      </c>
      <c r="K1" s="17" t="s">
        <v>25</v>
      </c>
      <c r="L1" s="5"/>
      <c r="O1" s="88"/>
      <c r="P1" s="80" t="s">
        <v>171</v>
      </c>
      <c r="Q1" s="80" t="s">
        <v>172</v>
      </c>
      <c r="R1" s="80" t="s">
        <v>173</v>
      </c>
      <c r="S1" s="80" t="s">
        <v>174</v>
      </c>
      <c r="T1" s="80" t="s">
        <v>175</v>
      </c>
      <c r="U1" s="80" t="s">
        <v>74</v>
      </c>
      <c r="V1" s="80" t="s">
        <v>176</v>
      </c>
      <c r="W1" s="89" t="s">
        <v>177</v>
      </c>
    </row>
    <row r="2" spans="1:23" ht="30.15" customHeight="1" x14ac:dyDescent="0.25">
      <c r="A2" s="90">
        <v>1</v>
      </c>
      <c r="B2" s="80" t="s">
        <v>171</v>
      </c>
      <c r="C2" s="81">
        <v>4</v>
      </c>
      <c r="D2" s="82">
        <v>2</v>
      </c>
      <c r="E2" s="82">
        <v>1</v>
      </c>
      <c r="F2" s="82">
        <v>1</v>
      </c>
      <c r="G2" s="82">
        <v>2</v>
      </c>
      <c r="H2" s="82">
        <v>2</v>
      </c>
      <c r="I2" s="82">
        <v>13</v>
      </c>
      <c r="J2" s="82">
        <v>18</v>
      </c>
      <c r="K2" s="18">
        <f>I2-J2</f>
        <v>-5</v>
      </c>
      <c r="L2" s="5"/>
      <c r="O2" s="80" t="s">
        <v>171</v>
      </c>
      <c r="P2" s="91"/>
      <c r="Q2" s="92" t="s">
        <v>37</v>
      </c>
      <c r="R2" s="92"/>
      <c r="S2" s="92"/>
      <c r="T2" s="92" t="s">
        <v>178</v>
      </c>
      <c r="U2" s="92"/>
      <c r="V2" s="92"/>
      <c r="W2" s="93"/>
    </row>
    <row r="3" spans="1:23" ht="30.15" customHeight="1" x14ac:dyDescent="0.25">
      <c r="A3" s="90">
        <v>2</v>
      </c>
      <c r="B3" s="80" t="s">
        <v>174</v>
      </c>
      <c r="C3" s="81">
        <v>4</v>
      </c>
      <c r="D3" s="82">
        <v>2</v>
      </c>
      <c r="E3" s="82">
        <v>1</v>
      </c>
      <c r="F3" s="82">
        <v>1</v>
      </c>
      <c r="G3" s="82">
        <v>2</v>
      </c>
      <c r="H3" s="82">
        <v>2</v>
      </c>
      <c r="I3" s="82">
        <v>21</v>
      </c>
      <c r="J3" s="82">
        <v>15</v>
      </c>
      <c r="K3" s="18">
        <f>I3-J3</f>
        <v>6</v>
      </c>
      <c r="L3" s="5"/>
      <c r="O3" s="80" t="s">
        <v>172</v>
      </c>
      <c r="P3" s="94" t="s">
        <v>38</v>
      </c>
      <c r="Q3" s="95"/>
      <c r="R3" s="96"/>
      <c r="S3" s="96" t="s">
        <v>63</v>
      </c>
      <c r="T3" s="96"/>
      <c r="U3" s="96"/>
      <c r="V3" s="96"/>
      <c r="W3" s="97"/>
    </row>
    <row r="4" spans="1:23" ht="30.15" customHeight="1" x14ac:dyDescent="0.25">
      <c r="A4" s="90">
        <v>3</v>
      </c>
      <c r="B4" s="80" t="s">
        <v>172</v>
      </c>
      <c r="C4" s="81">
        <v>2</v>
      </c>
      <c r="D4" s="82">
        <v>2</v>
      </c>
      <c r="E4" s="82">
        <v>0</v>
      </c>
      <c r="F4" s="82">
        <v>2</v>
      </c>
      <c r="G4" s="82">
        <v>0</v>
      </c>
      <c r="H4" s="82">
        <v>4</v>
      </c>
      <c r="I4" s="82">
        <v>8</v>
      </c>
      <c r="J4" s="82">
        <v>24</v>
      </c>
      <c r="K4" s="18">
        <f>I4-J4</f>
        <v>-16</v>
      </c>
      <c r="L4" s="5"/>
      <c r="O4" s="80" t="s">
        <v>173</v>
      </c>
      <c r="P4" s="94"/>
      <c r="Q4" s="96"/>
      <c r="R4" s="95"/>
      <c r="S4" s="96"/>
      <c r="T4" s="96"/>
      <c r="U4" s="96"/>
      <c r="V4" s="96"/>
      <c r="W4" s="97"/>
    </row>
    <row r="5" spans="1:23" ht="30.15" customHeight="1" x14ac:dyDescent="0.25">
      <c r="A5" s="90">
        <v>4</v>
      </c>
      <c r="B5" s="80" t="s">
        <v>176</v>
      </c>
      <c r="C5" s="81">
        <v>1</v>
      </c>
      <c r="D5" s="82">
        <v>1</v>
      </c>
      <c r="E5" s="82">
        <v>1</v>
      </c>
      <c r="F5" s="82">
        <v>0</v>
      </c>
      <c r="G5" s="82">
        <v>2</v>
      </c>
      <c r="H5" s="82">
        <v>0</v>
      </c>
      <c r="I5" s="82">
        <v>13</v>
      </c>
      <c r="J5" s="82">
        <v>9</v>
      </c>
      <c r="K5" s="18">
        <f>I5-J5</f>
        <v>4</v>
      </c>
      <c r="L5" s="5"/>
      <c r="O5" s="80" t="s">
        <v>174</v>
      </c>
      <c r="P5" s="94"/>
      <c r="Q5" s="96" t="s">
        <v>179</v>
      </c>
      <c r="R5" s="96"/>
      <c r="S5" s="95"/>
      <c r="T5" s="96"/>
      <c r="U5" s="96"/>
      <c r="V5" s="96" t="s">
        <v>180</v>
      </c>
      <c r="W5" s="97"/>
    </row>
    <row r="6" spans="1:23" ht="30.15" customHeight="1" x14ac:dyDescent="0.25">
      <c r="A6" s="90">
        <v>5</v>
      </c>
      <c r="B6" s="80" t="s">
        <v>175</v>
      </c>
      <c r="C6" s="81">
        <v>1</v>
      </c>
      <c r="D6" s="82">
        <v>1</v>
      </c>
      <c r="E6" s="82">
        <v>1</v>
      </c>
      <c r="F6" s="82">
        <v>0</v>
      </c>
      <c r="G6" s="82">
        <v>2</v>
      </c>
      <c r="H6" s="82">
        <v>0</v>
      </c>
      <c r="I6" s="82">
        <v>12</v>
      </c>
      <c r="J6" s="82">
        <v>1</v>
      </c>
      <c r="K6" s="18">
        <f>I6-J6</f>
        <v>11</v>
      </c>
      <c r="L6" s="5"/>
      <c r="O6" s="80" t="s">
        <v>175</v>
      </c>
      <c r="P6" s="94" t="s">
        <v>92</v>
      </c>
      <c r="Q6" s="96"/>
      <c r="R6" s="96"/>
      <c r="S6" s="96"/>
      <c r="T6" s="95"/>
      <c r="U6" s="96"/>
      <c r="V6" s="96"/>
      <c r="W6" s="97"/>
    </row>
    <row r="7" spans="1:23" ht="30.15" customHeight="1" x14ac:dyDescent="0.25">
      <c r="A7" s="90">
        <v>6</v>
      </c>
      <c r="B7" s="80" t="s">
        <v>173</v>
      </c>
      <c r="C7" s="81">
        <v>0</v>
      </c>
      <c r="D7" s="82">
        <v>0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18">
        <v>0</v>
      </c>
      <c r="L7" s="5"/>
      <c r="O7" s="80" t="s">
        <v>74</v>
      </c>
      <c r="P7" s="94"/>
      <c r="Q7" s="96"/>
      <c r="R7" s="96"/>
      <c r="S7" s="96"/>
      <c r="T7" s="96"/>
      <c r="U7" s="95"/>
      <c r="V7" s="96"/>
      <c r="W7" s="97"/>
    </row>
    <row r="8" spans="1:23" ht="30.15" customHeight="1" x14ac:dyDescent="0.25">
      <c r="A8" s="90">
        <v>7</v>
      </c>
      <c r="B8" s="80" t="s">
        <v>74</v>
      </c>
      <c r="C8" s="81">
        <v>0</v>
      </c>
      <c r="D8" s="82">
        <v>0</v>
      </c>
      <c r="E8" s="82">
        <v>0</v>
      </c>
      <c r="F8" s="82">
        <v>0</v>
      </c>
      <c r="G8" s="82">
        <v>0</v>
      </c>
      <c r="H8" s="82">
        <v>0</v>
      </c>
      <c r="I8" s="82">
        <v>0</v>
      </c>
      <c r="J8" s="82">
        <v>0</v>
      </c>
      <c r="K8" s="18">
        <f>I8-J8</f>
        <v>0</v>
      </c>
      <c r="L8" s="5"/>
      <c r="O8" s="80" t="s">
        <v>176</v>
      </c>
      <c r="P8" s="94"/>
      <c r="Q8" s="96"/>
      <c r="R8" s="96"/>
      <c r="S8" s="96" t="s">
        <v>67</v>
      </c>
      <c r="T8" s="96"/>
      <c r="U8" s="96"/>
      <c r="V8" s="95"/>
      <c r="W8" s="97"/>
    </row>
    <row r="9" spans="1:23" ht="30.15" customHeight="1" x14ac:dyDescent="0.25">
      <c r="A9" s="98">
        <v>8</v>
      </c>
      <c r="B9" s="89" t="s">
        <v>177</v>
      </c>
      <c r="C9" s="19">
        <v>0</v>
      </c>
      <c r="D9" s="99">
        <v>0</v>
      </c>
      <c r="E9" s="99">
        <v>0</v>
      </c>
      <c r="F9" s="99">
        <v>0</v>
      </c>
      <c r="G9" s="99">
        <v>0</v>
      </c>
      <c r="H9" s="99">
        <v>0</v>
      </c>
      <c r="I9" s="99">
        <v>0</v>
      </c>
      <c r="J9" s="99">
        <v>0</v>
      </c>
      <c r="K9" s="20">
        <f>I9-J9</f>
        <v>0</v>
      </c>
      <c r="L9" s="5"/>
      <c r="O9" s="89" t="s">
        <v>177</v>
      </c>
      <c r="P9" s="100"/>
      <c r="Q9" s="101"/>
      <c r="R9" s="101"/>
      <c r="S9" s="101"/>
      <c r="T9" s="101"/>
      <c r="U9" s="101"/>
      <c r="V9" s="101"/>
      <c r="W9" s="102"/>
    </row>
    <row r="14" spans="1:23" ht="13.8" thickBot="1" x14ac:dyDescent="0.3"/>
    <row r="15" spans="1:23" ht="21" thickTop="1" x14ac:dyDescent="0.25">
      <c r="A15" s="85" t="s">
        <v>15</v>
      </c>
      <c r="B15" s="86" t="s">
        <v>16</v>
      </c>
      <c r="C15" s="87" t="s">
        <v>17</v>
      </c>
      <c r="D15" s="86" t="s">
        <v>18</v>
      </c>
      <c r="E15" s="86" t="s">
        <v>19</v>
      </c>
      <c r="F15" s="86" t="s">
        <v>20</v>
      </c>
      <c r="G15" s="86" t="s">
        <v>21</v>
      </c>
      <c r="H15" s="86" t="s">
        <v>22</v>
      </c>
      <c r="I15" s="86" t="s">
        <v>23</v>
      </c>
      <c r="J15" s="86" t="s">
        <v>24</v>
      </c>
      <c r="K15" s="17" t="s">
        <v>25</v>
      </c>
      <c r="L15" s="5"/>
    </row>
    <row r="16" spans="1:23" ht="26.4" x14ac:dyDescent="0.25">
      <c r="A16" s="90">
        <v>1</v>
      </c>
      <c r="B16" s="80" t="s">
        <v>171</v>
      </c>
      <c r="C16" s="81">
        <v>4</v>
      </c>
      <c r="D16" s="82">
        <v>2</v>
      </c>
      <c r="E16" s="82">
        <v>1</v>
      </c>
      <c r="F16" s="82">
        <v>1</v>
      </c>
      <c r="G16" s="82">
        <v>2</v>
      </c>
      <c r="H16" s="82">
        <v>2</v>
      </c>
      <c r="I16" s="82">
        <v>13</v>
      </c>
      <c r="J16" s="82">
        <v>18</v>
      </c>
      <c r="K16" s="18">
        <f>I16-J16</f>
        <v>-5</v>
      </c>
      <c r="L16" s="5">
        <f t="shared" ref="L16:L23" si="0">C16+K16/1000</f>
        <v>3.9950000000000001</v>
      </c>
    </row>
    <row r="17" spans="1:12" ht="39.6" x14ac:dyDescent="0.25">
      <c r="A17" s="90">
        <v>2</v>
      </c>
      <c r="B17" s="80" t="s">
        <v>174</v>
      </c>
      <c r="C17" s="81">
        <v>4</v>
      </c>
      <c r="D17" s="82">
        <v>2</v>
      </c>
      <c r="E17" s="82">
        <v>1</v>
      </c>
      <c r="F17" s="82">
        <v>1</v>
      </c>
      <c r="G17" s="82">
        <v>2</v>
      </c>
      <c r="H17" s="82">
        <v>2</v>
      </c>
      <c r="I17" s="82">
        <v>21</v>
      </c>
      <c r="J17" s="82">
        <v>15</v>
      </c>
      <c r="K17" s="18">
        <f>I17-J17</f>
        <v>6</v>
      </c>
      <c r="L17" s="5">
        <f t="shared" si="0"/>
        <v>4.0060000000000002</v>
      </c>
    </row>
    <row r="18" spans="1:12" ht="39.6" x14ac:dyDescent="0.25">
      <c r="A18" s="90">
        <v>3</v>
      </c>
      <c r="B18" s="80" t="s">
        <v>172</v>
      </c>
      <c r="C18" s="81">
        <v>2</v>
      </c>
      <c r="D18" s="82">
        <v>2</v>
      </c>
      <c r="E18" s="82">
        <v>0</v>
      </c>
      <c r="F18" s="82">
        <v>2</v>
      </c>
      <c r="G18" s="82">
        <v>0</v>
      </c>
      <c r="H18" s="82">
        <v>4</v>
      </c>
      <c r="I18" s="82">
        <v>8</v>
      </c>
      <c r="J18" s="82">
        <v>24</v>
      </c>
      <c r="K18" s="18">
        <f>I18-J18</f>
        <v>-16</v>
      </c>
      <c r="L18" s="5">
        <f t="shared" si="0"/>
        <v>1.984</v>
      </c>
    </row>
    <row r="19" spans="1:12" ht="39.6" x14ac:dyDescent="0.25">
      <c r="A19" s="90">
        <v>4</v>
      </c>
      <c r="B19" s="80" t="s">
        <v>176</v>
      </c>
      <c r="C19" s="81">
        <v>1</v>
      </c>
      <c r="D19" s="82">
        <v>1</v>
      </c>
      <c r="E19" s="82">
        <v>1</v>
      </c>
      <c r="F19" s="82">
        <v>0</v>
      </c>
      <c r="G19" s="82">
        <v>2</v>
      </c>
      <c r="H19" s="82">
        <v>0</v>
      </c>
      <c r="I19" s="82">
        <v>13</v>
      </c>
      <c r="J19" s="82">
        <v>9</v>
      </c>
      <c r="K19" s="18">
        <f>I19-J19</f>
        <v>4</v>
      </c>
      <c r="L19" s="5">
        <f t="shared" si="0"/>
        <v>1.004</v>
      </c>
    </row>
    <row r="20" spans="1:12" ht="39.6" x14ac:dyDescent="0.25">
      <c r="A20" s="90">
        <v>5</v>
      </c>
      <c r="B20" s="80" t="s">
        <v>175</v>
      </c>
      <c r="C20" s="81">
        <v>1</v>
      </c>
      <c r="D20" s="82">
        <v>1</v>
      </c>
      <c r="E20" s="82">
        <v>1</v>
      </c>
      <c r="F20" s="82">
        <v>0</v>
      </c>
      <c r="G20" s="82">
        <v>2</v>
      </c>
      <c r="H20" s="82">
        <v>0</v>
      </c>
      <c r="I20" s="82">
        <v>12</v>
      </c>
      <c r="J20" s="82">
        <v>1</v>
      </c>
      <c r="K20" s="18">
        <f>I20-J20</f>
        <v>11</v>
      </c>
      <c r="L20" s="5">
        <f t="shared" si="0"/>
        <v>1.0109999999999999</v>
      </c>
    </row>
    <row r="21" spans="1:12" ht="39.6" x14ac:dyDescent="0.25">
      <c r="A21" s="90">
        <v>6</v>
      </c>
      <c r="B21" s="80" t="s">
        <v>173</v>
      </c>
      <c r="C21" s="81">
        <v>0</v>
      </c>
      <c r="D21" s="82">
        <v>0</v>
      </c>
      <c r="E21" s="82">
        <v>0</v>
      </c>
      <c r="F21" s="82">
        <v>0</v>
      </c>
      <c r="G21" s="82">
        <v>0</v>
      </c>
      <c r="H21" s="82">
        <v>0</v>
      </c>
      <c r="I21" s="82">
        <v>0</v>
      </c>
      <c r="J21" s="82">
        <v>0</v>
      </c>
      <c r="K21" s="18">
        <v>0</v>
      </c>
      <c r="L21" s="5">
        <f t="shared" si="0"/>
        <v>0</v>
      </c>
    </row>
    <row r="22" spans="1:12" ht="26.4" x14ac:dyDescent="0.25">
      <c r="A22" s="90">
        <v>7</v>
      </c>
      <c r="B22" s="80" t="s">
        <v>74</v>
      </c>
      <c r="C22" s="81">
        <v>0</v>
      </c>
      <c r="D22" s="82">
        <v>0</v>
      </c>
      <c r="E22" s="82">
        <v>0</v>
      </c>
      <c r="F22" s="82">
        <v>0</v>
      </c>
      <c r="G22" s="82">
        <v>0</v>
      </c>
      <c r="H22" s="82">
        <v>0</v>
      </c>
      <c r="I22" s="82">
        <v>0</v>
      </c>
      <c r="J22" s="82">
        <v>0</v>
      </c>
      <c r="K22" s="18">
        <f>I22-J22</f>
        <v>0</v>
      </c>
      <c r="L22" s="5">
        <f t="shared" si="0"/>
        <v>0</v>
      </c>
    </row>
    <row r="23" spans="1:12" ht="27" thickBot="1" x14ac:dyDescent="0.3">
      <c r="A23" s="98">
        <v>8</v>
      </c>
      <c r="B23" s="89" t="s">
        <v>177</v>
      </c>
      <c r="C23" s="19">
        <v>0</v>
      </c>
      <c r="D23" s="99">
        <v>0</v>
      </c>
      <c r="E23" s="99">
        <v>0</v>
      </c>
      <c r="F23" s="99">
        <v>0</v>
      </c>
      <c r="G23" s="99">
        <v>0</v>
      </c>
      <c r="H23" s="99">
        <v>0</v>
      </c>
      <c r="I23" s="99">
        <v>0</v>
      </c>
      <c r="J23" s="99">
        <v>0</v>
      </c>
      <c r="K23" s="20">
        <f>I23-J23</f>
        <v>0</v>
      </c>
      <c r="L23" s="5">
        <f t="shared" si="0"/>
        <v>0</v>
      </c>
    </row>
    <row r="24" spans="1:12" ht="13.8" thickTop="1" x14ac:dyDescent="0.25"/>
  </sheetData>
  <autoFilter ref="B1:L9" xr:uid="{00000000-0009-0000-0000-000002000000}">
    <sortState xmlns:xlrd2="http://schemas.microsoft.com/office/spreadsheetml/2017/richdata2" ref="B2:L9">
      <sortCondition descending="1" ref="C1:C9"/>
    </sortState>
  </autoFilter>
  <pageMargins left="0.78749999999999998" right="0.78749999999999998" top="0.78749999999999998" bottom="0.78749999999999998" header="0.39374999999999999" footer="0.39374999999999999"/>
  <pageSetup paperSize="9" fitToWidth="0" pageOrder="overThenDown"/>
  <extLst>
    <ext uri="smNativeData">
      <pm:sheetPrefs xmlns:pm="smNativeData" day="17336055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5"/>
  <sheetViews>
    <sheetView tabSelected="1" topLeftCell="A10" zoomScale="90" workbookViewId="0">
      <selection activeCell="L31" sqref="A19:L24"/>
    </sheetView>
  </sheetViews>
  <sheetFormatPr baseColWidth="10" defaultColWidth="10" defaultRowHeight="13.2" x14ac:dyDescent="0.25"/>
  <cols>
    <col min="1" max="1" width="6.33203125" customWidth="1"/>
    <col min="2" max="2" width="11.44140625" customWidth="1"/>
    <col min="3" max="11" width="4.44140625" customWidth="1"/>
  </cols>
  <sheetData>
    <row r="1" spans="1:21" ht="36" x14ac:dyDescent="0.25">
      <c r="A1" s="111" t="s">
        <v>15</v>
      </c>
      <c r="B1" s="86" t="s">
        <v>16</v>
      </c>
      <c r="C1" s="87" t="s">
        <v>17</v>
      </c>
      <c r="D1" s="86" t="s">
        <v>18</v>
      </c>
      <c r="E1" s="86" t="s">
        <v>19</v>
      </c>
      <c r="F1" s="86" t="s">
        <v>20</v>
      </c>
      <c r="G1" s="86" t="s">
        <v>21</v>
      </c>
      <c r="H1" s="86" t="s">
        <v>22</v>
      </c>
      <c r="I1" s="86" t="s">
        <v>23</v>
      </c>
      <c r="J1" s="86" t="s">
        <v>24</v>
      </c>
      <c r="K1" s="17" t="s">
        <v>25</v>
      </c>
      <c r="L1" s="5"/>
      <c r="O1" s="88"/>
      <c r="P1" s="23" t="s">
        <v>190</v>
      </c>
      <c r="Q1" s="24" t="s">
        <v>191</v>
      </c>
      <c r="R1" s="24" t="s">
        <v>192</v>
      </c>
      <c r="S1" s="24" t="s">
        <v>193</v>
      </c>
      <c r="T1" s="25" t="s">
        <v>194</v>
      </c>
      <c r="U1" s="21"/>
    </row>
    <row r="2" spans="1:21" ht="24" x14ac:dyDescent="0.25">
      <c r="A2" s="90">
        <v>1</v>
      </c>
      <c r="B2" s="112" t="s">
        <v>190</v>
      </c>
      <c r="C2" s="81">
        <v>3</v>
      </c>
      <c r="D2" s="82">
        <v>1</v>
      </c>
      <c r="E2" s="82">
        <v>1</v>
      </c>
      <c r="F2" s="82">
        <v>0</v>
      </c>
      <c r="G2" s="82">
        <v>2</v>
      </c>
      <c r="H2" s="82">
        <v>0</v>
      </c>
      <c r="I2" s="82">
        <v>12</v>
      </c>
      <c r="J2" s="82">
        <v>2</v>
      </c>
      <c r="K2" s="18">
        <f>I2-J2</f>
        <v>10</v>
      </c>
      <c r="L2" s="5"/>
      <c r="O2" s="26" t="s">
        <v>190</v>
      </c>
      <c r="P2" s="91"/>
      <c r="Q2" s="92" t="s">
        <v>195</v>
      </c>
      <c r="R2" s="92"/>
      <c r="S2" s="92"/>
      <c r="T2" s="93"/>
      <c r="U2" s="22"/>
    </row>
    <row r="3" spans="1:21" ht="36" x14ac:dyDescent="0.25">
      <c r="A3" s="90">
        <v>2</v>
      </c>
      <c r="B3" s="112" t="s">
        <v>191</v>
      </c>
      <c r="C3" s="81">
        <v>1</v>
      </c>
      <c r="D3" s="82">
        <v>1</v>
      </c>
      <c r="E3" s="82">
        <v>0</v>
      </c>
      <c r="F3" s="82">
        <v>1</v>
      </c>
      <c r="G3" s="82">
        <v>0</v>
      </c>
      <c r="H3" s="82">
        <v>2</v>
      </c>
      <c r="I3" s="82">
        <v>2</v>
      </c>
      <c r="J3" s="82">
        <v>12</v>
      </c>
      <c r="K3" s="18">
        <f>I3-J3</f>
        <v>-10</v>
      </c>
      <c r="L3" s="5"/>
      <c r="O3" s="27" t="s">
        <v>191</v>
      </c>
      <c r="P3" s="94" t="s">
        <v>196</v>
      </c>
      <c r="Q3" s="95"/>
      <c r="R3" s="96"/>
      <c r="S3" s="96"/>
      <c r="T3" s="97"/>
      <c r="U3" s="22"/>
    </row>
    <row r="4" spans="1:21" ht="24" x14ac:dyDescent="0.25">
      <c r="A4" s="90">
        <v>3</v>
      </c>
      <c r="B4" s="112" t="s">
        <v>192</v>
      </c>
      <c r="C4" s="81">
        <v>0</v>
      </c>
      <c r="D4" s="82">
        <v>0</v>
      </c>
      <c r="E4" s="82">
        <v>0</v>
      </c>
      <c r="F4" s="82">
        <v>0</v>
      </c>
      <c r="G4" s="82">
        <v>0</v>
      </c>
      <c r="H4" s="82">
        <v>0</v>
      </c>
      <c r="I4" s="82">
        <v>0</v>
      </c>
      <c r="J4" s="82">
        <v>0</v>
      </c>
      <c r="K4" s="18">
        <f>I4-J4</f>
        <v>0</v>
      </c>
      <c r="L4" s="5"/>
      <c r="O4" s="27" t="s">
        <v>192</v>
      </c>
      <c r="P4" s="94"/>
      <c r="Q4" s="96"/>
      <c r="R4" s="95"/>
      <c r="S4" s="96"/>
      <c r="T4" s="97"/>
      <c r="U4" s="22"/>
    </row>
    <row r="5" spans="1:21" ht="24" x14ac:dyDescent="0.25">
      <c r="A5" s="90">
        <v>4</v>
      </c>
      <c r="B5" s="112" t="s">
        <v>193</v>
      </c>
      <c r="C5" s="81">
        <v>0</v>
      </c>
      <c r="D5" s="82">
        <v>0</v>
      </c>
      <c r="E5" s="82">
        <v>0</v>
      </c>
      <c r="F5" s="82">
        <v>0</v>
      </c>
      <c r="G5" s="82">
        <v>0</v>
      </c>
      <c r="H5" s="82">
        <v>0</v>
      </c>
      <c r="I5" s="82">
        <v>0</v>
      </c>
      <c r="J5" s="82">
        <v>0</v>
      </c>
      <c r="K5" s="18">
        <f>I5-J5</f>
        <v>0</v>
      </c>
      <c r="L5" s="5"/>
      <c r="O5" s="27" t="s">
        <v>193</v>
      </c>
      <c r="P5" s="94"/>
      <c r="Q5" s="96"/>
      <c r="R5" s="96"/>
      <c r="S5" s="95"/>
      <c r="T5" s="97"/>
      <c r="U5" s="22"/>
    </row>
    <row r="6" spans="1:21" ht="24" x14ac:dyDescent="0.25">
      <c r="A6" s="98">
        <v>5</v>
      </c>
      <c r="B6" s="113" t="s">
        <v>194</v>
      </c>
      <c r="C6" s="19">
        <v>0</v>
      </c>
      <c r="D6" s="99">
        <v>0</v>
      </c>
      <c r="E6" s="99">
        <v>0</v>
      </c>
      <c r="F6" s="99">
        <v>0</v>
      </c>
      <c r="G6" s="99">
        <v>2</v>
      </c>
      <c r="H6" s="99">
        <v>0</v>
      </c>
      <c r="I6" s="99">
        <v>0</v>
      </c>
      <c r="J6" s="99">
        <v>0</v>
      </c>
      <c r="K6" s="20">
        <f>I6-J6</f>
        <v>0</v>
      </c>
      <c r="L6" s="5"/>
      <c r="O6" s="28" t="s">
        <v>194</v>
      </c>
      <c r="P6" s="100"/>
      <c r="Q6" s="101"/>
      <c r="R6" s="101"/>
      <c r="S6" s="101"/>
      <c r="T6" s="102"/>
      <c r="U6" s="22"/>
    </row>
    <row r="7" spans="1:21" x14ac:dyDescent="0.25">
      <c r="O7" s="21"/>
      <c r="P7" s="22"/>
      <c r="Q7" s="22"/>
      <c r="R7" s="22"/>
      <c r="S7" s="22"/>
      <c r="T7" s="22"/>
      <c r="U7" s="22"/>
    </row>
    <row r="18" spans="1:12" ht="13.8" thickBot="1" x14ac:dyDescent="0.3"/>
    <row r="19" spans="1:12" ht="19.8" thickTop="1" x14ac:dyDescent="0.25">
      <c r="A19" s="111" t="s">
        <v>15</v>
      </c>
      <c r="B19" s="86" t="s">
        <v>16</v>
      </c>
      <c r="C19" s="87" t="s">
        <v>17</v>
      </c>
      <c r="D19" s="86" t="s">
        <v>18</v>
      </c>
      <c r="E19" s="86" t="s">
        <v>19</v>
      </c>
      <c r="F19" s="86" t="s">
        <v>20</v>
      </c>
      <c r="G19" s="86" t="s">
        <v>21</v>
      </c>
      <c r="H19" s="86" t="s">
        <v>22</v>
      </c>
      <c r="I19" s="86" t="s">
        <v>23</v>
      </c>
      <c r="J19" s="86" t="s">
        <v>24</v>
      </c>
      <c r="K19" s="17" t="s">
        <v>25</v>
      </c>
      <c r="L19" s="5"/>
    </row>
    <row r="20" spans="1:12" ht="24" x14ac:dyDescent="0.25">
      <c r="A20" s="90">
        <v>1</v>
      </c>
      <c r="B20" s="112" t="s">
        <v>190</v>
      </c>
      <c r="C20" s="81">
        <v>3</v>
      </c>
      <c r="D20" s="82">
        <v>1</v>
      </c>
      <c r="E20" s="82">
        <v>1</v>
      </c>
      <c r="F20" s="82">
        <v>0</v>
      </c>
      <c r="G20" s="82">
        <v>2</v>
      </c>
      <c r="H20" s="82">
        <v>0</v>
      </c>
      <c r="I20" s="82">
        <v>12</v>
      </c>
      <c r="J20" s="82">
        <v>2</v>
      </c>
      <c r="K20" s="18">
        <f>I20-J20</f>
        <v>10</v>
      </c>
      <c r="L20" s="5">
        <f>C20+K20/1000</f>
        <v>3.01</v>
      </c>
    </row>
    <row r="21" spans="1:12" ht="36" x14ac:dyDescent="0.25">
      <c r="A21" s="90">
        <v>2</v>
      </c>
      <c r="B21" s="112" t="s">
        <v>191</v>
      </c>
      <c r="C21" s="81">
        <v>1</v>
      </c>
      <c r="D21" s="82">
        <v>1</v>
      </c>
      <c r="E21" s="82">
        <v>0</v>
      </c>
      <c r="F21" s="82">
        <v>1</v>
      </c>
      <c r="G21" s="82">
        <v>0</v>
      </c>
      <c r="H21" s="82">
        <v>2</v>
      </c>
      <c r="I21" s="82">
        <v>2</v>
      </c>
      <c r="J21" s="82">
        <v>12</v>
      </c>
      <c r="K21" s="18">
        <f>I21-J21</f>
        <v>-10</v>
      </c>
      <c r="L21" s="5">
        <f>C21+K21/1000</f>
        <v>0.99</v>
      </c>
    </row>
    <row r="22" spans="1:12" ht="24" x14ac:dyDescent="0.25">
      <c r="A22" s="90">
        <v>3</v>
      </c>
      <c r="B22" s="112" t="s">
        <v>192</v>
      </c>
      <c r="C22" s="81">
        <v>0</v>
      </c>
      <c r="D22" s="82">
        <v>0</v>
      </c>
      <c r="E22" s="82">
        <v>0</v>
      </c>
      <c r="F22" s="82">
        <v>0</v>
      </c>
      <c r="G22" s="82">
        <v>0</v>
      </c>
      <c r="H22" s="82">
        <v>0</v>
      </c>
      <c r="I22" s="82">
        <v>0</v>
      </c>
      <c r="J22" s="82">
        <v>0</v>
      </c>
      <c r="K22" s="18">
        <f>I22-J22</f>
        <v>0</v>
      </c>
      <c r="L22" s="5">
        <f>C22+K22/1000</f>
        <v>0</v>
      </c>
    </row>
    <row r="23" spans="1:12" ht="24" x14ac:dyDescent="0.25">
      <c r="A23" s="90">
        <v>4</v>
      </c>
      <c r="B23" s="112" t="s">
        <v>193</v>
      </c>
      <c r="C23" s="81">
        <v>0</v>
      </c>
      <c r="D23" s="82">
        <v>0</v>
      </c>
      <c r="E23" s="82">
        <v>0</v>
      </c>
      <c r="F23" s="82">
        <v>0</v>
      </c>
      <c r="G23" s="82">
        <v>0</v>
      </c>
      <c r="H23" s="82">
        <v>0</v>
      </c>
      <c r="I23" s="82">
        <v>0</v>
      </c>
      <c r="J23" s="82">
        <v>0</v>
      </c>
      <c r="K23" s="18">
        <f>I23-J23</f>
        <v>0</v>
      </c>
      <c r="L23" s="5">
        <f>C23+K23/1000</f>
        <v>0</v>
      </c>
    </row>
    <row r="24" spans="1:12" ht="24.6" thickBot="1" x14ac:dyDescent="0.3">
      <c r="A24" s="98">
        <v>5</v>
      </c>
      <c r="B24" s="113" t="s">
        <v>194</v>
      </c>
      <c r="C24" s="19">
        <v>0</v>
      </c>
      <c r="D24" s="99">
        <v>0</v>
      </c>
      <c r="E24" s="99">
        <v>0</v>
      </c>
      <c r="F24" s="99">
        <v>0</v>
      </c>
      <c r="G24" s="99">
        <v>2</v>
      </c>
      <c r="H24" s="99">
        <v>0</v>
      </c>
      <c r="I24" s="99">
        <v>0</v>
      </c>
      <c r="J24" s="99">
        <v>0</v>
      </c>
      <c r="K24" s="20">
        <f>I24-J24</f>
        <v>0</v>
      </c>
      <c r="L24" s="5">
        <f>C24+K24/1000</f>
        <v>0</v>
      </c>
    </row>
    <row r="25" spans="1:12" ht="13.8" thickTop="1" x14ac:dyDescent="0.25"/>
  </sheetData>
  <autoFilter ref="B1:L2" xr:uid="{00000000-0009-0000-0000-000004000000}"/>
  <pageMargins left="0.78749999999999998" right="0.78749999999999998" top="0.78749999999999998" bottom="0.78749999999999998" header="0.39374999999999999" footer="0.39374999999999999"/>
  <pageSetup paperSize="9" fitToWidth="0" pageOrder="overThenDown"/>
  <extLst>
    <ext uri="smNativeData">
      <pm:sheetPrefs xmlns:pm="smNativeData" day="17336055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6"/>
  <sheetViews>
    <sheetView topLeftCell="A10" zoomScale="90" zoomScaleNormal="90" workbookViewId="0">
      <selection activeCell="AF6" sqref="AF6"/>
    </sheetView>
  </sheetViews>
  <sheetFormatPr baseColWidth="10" defaultColWidth="11.5546875" defaultRowHeight="13.2" x14ac:dyDescent="0.25"/>
  <cols>
    <col min="2" max="2" width="20.88671875" customWidth="1"/>
    <col min="3" max="3" width="17.6640625" customWidth="1"/>
    <col min="4" max="4" width="7.6640625" style="7" customWidth="1"/>
    <col min="5" max="7" width="11.6640625" style="9" customWidth="1"/>
    <col min="8" max="8" width="11.5546875" style="7"/>
    <col min="9" max="9" width="20.5546875" customWidth="1"/>
    <col min="10" max="10" width="7.6640625" customWidth="1"/>
    <col min="11" max="11" width="10" style="4" customWidth="1"/>
    <col min="14" max="14" width="17.33203125" customWidth="1"/>
    <col min="16" max="16" width="19.88671875" customWidth="1"/>
    <col min="20" max="20" width="11.5546875" style="29"/>
    <col min="28" max="28" width="11.5546875" style="32"/>
    <col min="29" max="29" width="52.88671875" customWidth="1"/>
    <col min="31" max="31" width="15.5546875" bestFit="1" customWidth="1"/>
    <col min="36" max="36" width="14.109375" bestFit="1" customWidth="1"/>
  </cols>
  <sheetData>
    <row r="1" spans="1:36" x14ac:dyDescent="0.25">
      <c r="K1" s="39"/>
      <c r="T1" s="40"/>
      <c r="AD1" t="s">
        <v>169</v>
      </c>
      <c r="AE1" t="s">
        <v>169</v>
      </c>
      <c r="AF1" t="s">
        <v>169</v>
      </c>
      <c r="AG1" t="s">
        <v>169</v>
      </c>
      <c r="AI1" t="s">
        <v>169</v>
      </c>
      <c r="AJ1" t="s">
        <v>169</v>
      </c>
    </row>
    <row r="2" spans="1:36" x14ac:dyDescent="0.25">
      <c r="A2" t="s">
        <v>43</v>
      </c>
      <c r="B2" t="s">
        <v>44</v>
      </c>
      <c r="C2" t="s">
        <v>45</v>
      </c>
      <c r="D2" s="7" t="s">
        <v>51</v>
      </c>
      <c r="H2" s="7" t="s">
        <v>51</v>
      </c>
      <c r="I2" t="s">
        <v>46</v>
      </c>
      <c r="K2" s="39"/>
      <c r="L2" t="s">
        <v>43</v>
      </c>
      <c r="M2" t="s">
        <v>50</v>
      </c>
      <c r="N2" t="s">
        <v>45</v>
      </c>
      <c r="O2" s="7" t="s">
        <v>51</v>
      </c>
      <c r="P2" s="9"/>
      <c r="Q2" s="7" t="s">
        <v>51</v>
      </c>
      <c r="R2" t="s">
        <v>46</v>
      </c>
      <c r="T2" s="40"/>
      <c r="U2" t="s">
        <v>43</v>
      </c>
      <c r="V2" t="s">
        <v>52</v>
      </c>
      <c r="W2" t="s">
        <v>45</v>
      </c>
      <c r="X2" s="7" t="s">
        <v>51</v>
      </c>
      <c r="Y2" s="9"/>
      <c r="Z2" s="7" t="s">
        <v>51</v>
      </c>
      <c r="AA2" t="s">
        <v>46</v>
      </c>
      <c r="AC2" s="1" t="s">
        <v>53</v>
      </c>
      <c r="AD2" s="117" t="s">
        <v>43</v>
      </c>
      <c r="AE2" s="117" t="s">
        <v>52</v>
      </c>
      <c r="AF2" s="117" t="s">
        <v>45</v>
      </c>
      <c r="AG2" s="117" t="s">
        <v>51</v>
      </c>
      <c r="AI2" s="117" t="s">
        <v>51</v>
      </c>
      <c r="AJ2" s="117" t="s">
        <v>46</v>
      </c>
    </row>
    <row r="3" spans="1:36" x14ac:dyDescent="0.25">
      <c r="K3" s="39"/>
      <c r="O3" s="7"/>
      <c r="P3" s="9"/>
      <c r="Q3" s="7"/>
      <c r="T3" s="40"/>
      <c r="X3" s="7"/>
      <c r="Y3" s="9"/>
      <c r="Z3" s="7"/>
      <c r="AC3" s="1" t="s">
        <v>54</v>
      </c>
      <c r="AD3" t="s">
        <v>169</v>
      </c>
      <c r="AE3" t="s">
        <v>169</v>
      </c>
      <c r="AF3" t="s">
        <v>169</v>
      </c>
      <c r="AG3" t="s">
        <v>169</v>
      </c>
      <c r="AI3" t="s">
        <v>169</v>
      </c>
      <c r="AJ3" t="s">
        <v>169</v>
      </c>
    </row>
    <row r="4" spans="1:36" ht="18" customHeight="1" x14ac:dyDescent="0.3">
      <c r="A4" s="1"/>
      <c r="B4" s="2" t="s">
        <v>54</v>
      </c>
      <c r="D4" s="43" t="s">
        <v>55</v>
      </c>
      <c r="K4" s="39"/>
      <c r="L4" s="1"/>
      <c r="M4" s="2" t="s">
        <v>54</v>
      </c>
      <c r="O4" s="7"/>
      <c r="P4" s="9"/>
      <c r="Q4" s="7"/>
      <c r="T4" s="40"/>
      <c r="U4" s="1"/>
      <c r="V4" s="2" t="s">
        <v>54</v>
      </c>
      <c r="X4" s="7"/>
      <c r="Y4" s="9"/>
      <c r="Z4" s="7"/>
      <c r="AC4" s="34" t="s">
        <v>56</v>
      </c>
      <c r="AD4" t="s">
        <v>169</v>
      </c>
      <c r="AE4" s="207" t="s">
        <v>54</v>
      </c>
      <c r="AF4" s="207"/>
      <c r="AG4" s="207"/>
      <c r="AI4" t="s">
        <v>169</v>
      </c>
      <c r="AJ4" t="s">
        <v>169</v>
      </c>
    </row>
    <row r="5" spans="1:36" ht="17.399999999999999" x14ac:dyDescent="0.3">
      <c r="A5" s="1"/>
      <c r="B5" s="2"/>
      <c r="E5" s="9" t="s">
        <v>47</v>
      </c>
      <c r="F5" s="9" t="s">
        <v>48</v>
      </c>
      <c r="G5" s="9" t="s">
        <v>49</v>
      </c>
      <c r="K5" s="39"/>
      <c r="L5" s="1"/>
      <c r="M5" s="2"/>
      <c r="O5" s="7"/>
      <c r="P5" s="9"/>
      <c r="Q5" s="7"/>
      <c r="T5" s="40"/>
      <c r="U5" s="1"/>
      <c r="V5" s="2"/>
      <c r="X5" s="7"/>
      <c r="Y5" s="9"/>
      <c r="Z5" s="7"/>
      <c r="AC5" s="114" t="s">
        <v>57</v>
      </c>
      <c r="AD5" t="s">
        <v>169</v>
      </c>
      <c r="AE5" t="s">
        <v>169</v>
      </c>
      <c r="AF5" t="s">
        <v>169</v>
      </c>
      <c r="AG5" t="s">
        <v>169</v>
      </c>
      <c r="AI5" t="s">
        <v>169</v>
      </c>
      <c r="AJ5" t="s">
        <v>169</v>
      </c>
    </row>
    <row r="6" spans="1:36" x14ac:dyDescent="0.25">
      <c r="A6">
        <v>1</v>
      </c>
      <c r="B6" t="s">
        <v>58</v>
      </c>
      <c r="C6" s="7" t="s">
        <v>32</v>
      </c>
      <c r="D6" s="41">
        <f>LEFT(E6,1)+LEFT(F6,1)+IFERROR(IF(_xlfn.NUMBERVALUE(LEFT(G6,FIND("-",G6)-1))&gt;_xlfn.NUMBERVALUE(RIGHT(G6,1)),1,0),0)</f>
        <v>6</v>
      </c>
      <c r="E6" s="9" t="s">
        <v>59</v>
      </c>
      <c r="F6" s="9" t="s">
        <v>59</v>
      </c>
      <c r="H6">
        <f>RIGHT(E6,1)+RIGHT(F6,1)+IFERROR(IF(_xlfn.NUMBERVALUE(RIGHT(G6,FIND("-",G6)-1))&gt;_xlfn.NUMBERVALUE(LEFT(G6,1)),1,0),0)</f>
        <v>12</v>
      </c>
      <c r="I6" s="8" t="s">
        <v>28</v>
      </c>
      <c r="K6" s="39"/>
      <c r="L6">
        <v>1</v>
      </c>
      <c r="M6" t="s">
        <v>58</v>
      </c>
      <c r="N6" t="s">
        <v>60</v>
      </c>
      <c r="O6" s="7"/>
      <c r="P6" s="9"/>
      <c r="Q6" s="7"/>
      <c r="R6" t="s">
        <v>61</v>
      </c>
      <c r="T6" s="40"/>
      <c r="U6">
        <v>1</v>
      </c>
      <c r="V6" t="s">
        <v>58</v>
      </c>
      <c r="W6" t="s">
        <v>62</v>
      </c>
      <c r="X6" s="7"/>
      <c r="Y6" s="9" t="s">
        <v>63</v>
      </c>
      <c r="Z6" s="7"/>
      <c r="AA6" t="s">
        <v>64</v>
      </c>
      <c r="AC6" s="114" t="s">
        <v>65</v>
      </c>
      <c r="AD6" s="117">
        <v>1</v>
      </c>
      <c r="AE6" s="117" t="s">
        <v>58</v>
      </c>
      <c r="AF6" s="117" t="s">
        <v>170</v>
      </c>
      <c r="AG6" t="s">
        <v>169</v>
      </c>
      <c r="AH6" s="117"/>
      <c r="AI6" t="s">
        <v>169</v>
      </c>
      <c r="AJ6" s="117" t="s">
        <v>166</v>
      </c>
    </row>
    <row r="7" spans="1:36" x14ac:dyDescent="0.25">
      <c r="A7">
        <v>1</v>
      </c>
      <c r="B7" t="s">
        <v>58</v>
      </c>
      <c r="C7" s="8" t="s">
        <v>31</v>
      </c>
      <c r="D7" s="42" t="s">
        <v>197</v>
      </c>
      <c r="E7" s="9" t="s">
        <v>59</v>
      </c>
      <c r="F7" s="9" t="s">
        <v>198</v>
      </c>
      <c r="G7" s="9" t="s">
        <v>199</v>
      </c>
      <c r="H7">
        <f>RIGHT(E7,1)+RIGHT(F7,1)+IFERROR(IF(_xlfn.NUMBERVALUE(RIGHT(G7,FIND("-",G7)-1))&gt;_xlfn.NUMBERVALUE(LEFT(G7,1)),1,0),0)</f>
        <v>10</v>
      </c>
      <c r="I7" s="8" t="s">
        <v>30</v>
      </c>
      <c r="K7" s="39"/>
      <c r="L7">
        <v>1</v>
      </c>
      <c r="M7" t="s">
        <v>58</v>
      </c>
      <c r="N7" t="s">
        <v>66</v>
      </c>
      <c r="O7" s="7"/>
      <c r="P7" s="9" t="s">
        <v>67</v>
      </c>
      <c r="Q7" s="7"/>
      <c r="R7" t="s">
        <v>68</v>
      </c>
      <c r="T7" s="40"/>
      <c r="U7">
        <v>1</v>
      </c>
      <c r="V7" t="s">
        <v>58</v>
      </c>
      <c r="W7" t="s">
        <v>69</v>
      </c>
      <c r="X7" s="7"/>
      <c r="Y7" s="9" t="s">
        <v>70</v>
      </c>
      <c r="Z7" s="7"/>
      <c r="AA7" t="s">
        <v>71</v>
      </c>
      <c r="AC7" s="114" t="s">
        <v>72</v>
      </c>
      <c r="AD7" s="117">
        <v>1</v>
      </c>
      <c r="AE7" s="117" t="s">
        <v>58</v>
      </c>
      <c r="AF7" s="206" t="s">
        <v>164</v>
      </c>
      <c r="AG7" s="206"/>
      <c r="AH7" s="117"/>
      <c r="AI7" t="s">
        <v>169</v>
      </c>
      <c r="AJ7" s="117" t="s">
        <v>167</v>
      </c>
    </row>
    <row r="8" spans="1:36" s="3" customFormat="1" ht="17.399999999999999" x14ac:dyDescent="0.3">
      <c r="A8">
        <v>1</v>
      </c>
      <c r="B8" t="s">
        <v>58</v>
      </c>
      <c r="C8" s="8" t="s">
        <v>29</v>
      </c>
      <c r="D8" s="41">
        <f>LEFT(E8,1)+LEFT(F8,1)+IFERROR(IF(_xlfn.NUMBERVALUE(LEFT(G8,FIND("-",G8)-1))&gt;_xlfn.NUMBERVALUE(RIGHT(G8,FIND("-",G8)+2)),1,0),0)</f>
        <v>9</v>
      </c>
      <c r="E8" s="9" t="s">
        <v>59</v>
      </c>
      <c r="F8" s="9" t="s">
        <v>198</v>
      </c>
      <c r="G8" s="9" t="s">
        <v>200</v>
      </c>
      <c r="H8" s="7"/>
      <c r="I8" s="8" t="s">
        <v>34</v>
      </c>
      <c r="J8"/>
      <c r="K8" s="115"/>
      <c r="L8">
        <v>1</v>
      </c>
      <c r="M8" t="s">
        <v>58</v>
      </c>
      <c r="N8" t="s">
        <v>73</v>
      </c>
      <c r="O8" s="7"/>
      <c r="P8" s="9"/>
      <c r="Q8" s="7"/>
      <c r="R8" t="s">
        <v>74</v>
      </c>
      <c r="S8"/>
      <c r="T8" s="116"/>
      <c r="U8">
        <v>1</v>
      </c>
      <c r="V8" t="s">
        <v>58</v>
      </c>
      <c r="W8" t="s">
        <v>75</v>
      </c>
      <c r="X8" s="7"/>
      <c r="Y8" s="9" t="s">
        <v>76</v>
      </c>
      <c r="Z8" s="7"/>
      <c r="AA8" t="s">
        <v>77</v>
      </c>
      <c r="AB8" s="33"/>
      <c r="AC8" s="1" t="s">
        <v>78</v>
      </c>
      <c r="AD8" s="117">
        <v>1</v>
      </c>
      <c r="AE8" s="117" t="s">
        <v>58</v>
      </c>
      <c r="AF8" s="117" t="s">
        <v>165</v>
      </c>
      <c r="AG8" t="s">
        <v>169</v>
      </c>
      <c r="AH8" s="117"/>
      <c r="AI8" t="s">
        <v>169</v>
      </c>
      <c r="AJ8" s="117" t="s">
        <v>168</v>
      </c>
    </row>
    <row r="9" spans="1:36" s="3" customFormat="1" ht="13.5" customHeight="1" x14ac:dyDescent="0.3">
      <c r="A9">
        <v>1</v>
      </c>
      <c r="B9" t="s">
        <v>58</v>
      </c>
      <c r="C9" s="7" t="s">
        <v>26</v>
      </c>
      <c r="D9" s="7"/>
      <c r="E9" s="9"/>
      <c r="F9" s="9"/>
      <c r="G9" s="9"/>
      <c r="H9" s="9"/>
      <c r="I9" s="10" t="s">
        <v>79</v>
      </c>
      <c r="J9"/>
      <c r="K9" s="115"/>
      <c r="L9">
        <v>1</v>
      </c>
      <c r="M9" t="s">
        <v>58</v>
      </c>
      <c r="N9" t="s">
        <v>80</v>
      </c>
      <c r="O9" s="7">
        <v>12</v>
      </c>
      <c r="P9" s="9" t="s">
        <v>37</v>
      </c>
      <c r="Q9" s="9" t="s">
        <v>81</v>
      </c>
      <c r="R9" t="s">
        <v>82</v>
      </c>
      <c r="S9"/>
      <c r="T9" s="116"/>
      <c r="U9"/>
      <c r="V9"/>
      <c r="W9"/>
      <c r="X9" s="7"/>
      <c r="Y9" s="9"/>
      <c r="Z9" s="9"/>
      <c r="AA9"/>
      <c r="AB9" s="33"/>
      <c r="AC9" s="34" t="s">
        <v>56</v>
      </c>
      <c r="AD9" t="s">
        <v>169</v>
      </c>
      <c r="AE9" t="s">
        <v>169</v>
      </c>
      <c r="AF9" t="s">
        <v>169</v>
      </c>
      <c r="AG9" t="s">
        <v>169</v>
      </c>
      <c r="AH9"/>
      <c r="AI9" t="s">
        <v>169</v>
      </c>
      <c r="AJ9" t="s">
        <v>169</v>
      </c>
    </row>
    <row r="10" spans="1:36" x14ac:dyDescent="0.25">
      <c r="A10">
        <v>1</v>
      </c>
      <c r="B10" t="s">
        <v>58</v>
      </c>
      <c r="C10" s="7" t="s">
        <v>27</v>
      </c>
      <c r="D10" s="7">
        <v>12</v>
      </c>
      <c r="E10" s="9" t="s">
        <v>36</v>
      </c>
      <c r="H10" s="9" t="s">
        <v>201</v>
      </c>
      <c r="I10" s="7" t="s">
        <v>33</v>
      </c>
      <c r="K10" s="39"/>
      <c r="N10" s="7"/>
      <c r="O10" s="7"/>
      <c r="P10" s="9"/>
      <c r="Q10" s="9"/>
      <c r="R10" s="7"/>
      <c r="T10" s="40"/>
      <c r="W10" s="7"/>
      <c r="X10" s="7"/>
      <c r="Y10" s="9"/>
      <c r="Z10" s="9"/>
      <c r="AA10" s="7"/>
      <c r="AC10" s="114" t="s">
        <v>84</v>
      </c>
      <c r="AD10" t="s">
        <v>169</v>
      </c>
      <c r="AE10" t="s">
        <v>169</v>
      </c>
      <c r="AF10" t="s">
        <v>169</v>
      </c>
      <c r="AG10" t="s">
        <v>169</v>
      </c>
      <c r="AI10" t="s">
        <v>169</v>
      </c>
      <c r="AJ10" t="s">
        <v>169</v>
      </c>
    </row>
    <row r="11" spans="1:36" ht="17.399999999999999" x14ac:dyDescent="0.3">
      <c r="C11" s="7"/>
      <c r="H11" s="9"/>
      <c r="I11" s="7"/>
      <c r="K11" s="39"/>
      <c r="L11" s="3"/>
      <c r="M11" s="2" t="s">
        <v>78</v>
      </c>
      <c r="N11" s="3"/>
      <c r="O11" s="12"/>
      <c r="P11" s="13"/>
      <c r="Q11" s="12"/>
      <c r="R11" s="3"/>
      <c r="S11" s="3"/>
      <c r="T11" s="40"/>
      <c r="U11" s="3"/>
      <c r="V11" s="2" t="s">
        <v>78</v>
      </c>
      <c r="W11" s="3"/>
      <c r="X11" s="12"/>
      <c r="Y11" s="13"/>
      <c r="Z11" s="12"/>
      <c r="AA11" s="3"/>
      <c r="AC11" s="114" t="s">
        <v>85</v>
      </c>
      <c r="AD11" t="s">
        <v>169</v>
      </c>
      <c r="AE11" s="207" t="s">
        <v>78</v>
      </c>
      <c r="AF11" s="207"/>
      <c r="AG11" s="207"/>
      <c r="AI11" t="s">
        <v>169</v>
      </c>
      <c r="AJ11" t="s">
        <v>169</v>
      </c>
    </row>
    <row r="12" spans="1:36" ht="17.399999999999999" x14ac:dyDescent="0.3">
      <c r="A12" s="3"/>
      <c r="B12" s="2" t="s">
        <v>78</v>
      </c>
      <c r="C12" s="3"/>
      <c r="D12" s="12"/>
      <c r="E12" s="13"/>
      <c r="F12" s="13"/>
      <c r="G12" s="13"/>
      <c r="H12" s="12"/>
      <c r="I12" s="3"/>
      <c r="J12" s="3"/>
      <c r="K12" s="39"/>
      <c r="O12" s="7"/>
      <c r="P12" s="9"/>
      <c r="Q12" s="9"/>
      <c r="T12" s="40"/>
      <c r="X12" s="7"/>
      <c r="Y12" s="9"/>
      <c r="Z12" s="9"/>
      <c r="AC12" s="114" t="s">
        <v>86</v>
      </c>
      <c r="AD12" t="s">
        <v>169</v>
      </c>
      <c r="AE12" t="s">
        <v>169</v>
      </c>
      <c r="AF12" t="s">
        <v>169</v>
      </c>
      <c r="AG12" t="s">
        <v>169</v>
      </c>
      <c r="AI12" t="s">
        <v>169</v>
      </c>
      <c r="AJ12" t="s">
        <v>169</v>
      </c>
    </row>
    <row r="13" spans="1:36" x14ac:dyDescent="0.25">
      <c r="H13" s="9"/>
      <c r="K13" s="39"/>
      <c r="L13">
        <v>2</v>
      </c>
      <c r="M13" t="s">
        <v>87</v>
      </c>
      <c r="N13" t="s">
        <v>60</v>
      </c>
      <c r="O13" s="7"/>
      <c r="P13" s="9"/>
      <c r="Q13" s="9"/>
      <c r="R13" t="s">
        <v>68</v>
      </c>
      <c r="T13" s="40"/>
      <c r="U13">
        <v>2</v>
      </c>
      <c r="V13" t="s">
        <v>87</v>
      </c>
      <c r="W13" t="s">
        <v>62</v>
      </c>
      <c r="X13" s="7"/>
      <c r="Y13" s="9" t="s">
        <v>88</v>
      </c>
      <c r="Z13" s="9"/>
      <c r="AA13" t="s">
        <v>71</v>
      </c>
      <c r="AC13" s="1" t="s">
        <v>89</v>
      </c>
      <c r="AD13" s="117">
        <v>2</v>
      </c>
      <c r="AE13" s="117" t="s">
        <v>87</v>
      </c>
      <c r="AF13" s="117" t="s">
        <v>170</v>
      </c>
      <c r="AG13" t="s">
        <v>169</v>
      </c>
      <c r="AH13" s="117"/>
      <c r="AI13" t="s">
        <v>169</v>
      </c>
      <c r="AJ13" s="117" t="s">
        <v>167</v>
      </c>
    </row>
    <row r="14" spans="1:36" x14ac:dyDescent="0.25">
      <c r="A14">
        <v>2</v>
      </c>
      <c r="B14" t="s">
        <v>87</v>
      </c>
      <c r="C14" t="s">
        <v>26</v>
      </c>
      <c r="D14" s="7">
        <v>12</v>
      </c>
      <c r="E14" s="9" t="s">
        <v>35</v>
      </c>
      <c r="H14" s="9" t="s">
        <v>202</v>
      </c>
      <c r="I14" t="s">
        <v>34</v>
      </c>
      <c r="K14" s="39"/>
      <c r="L14">
        <v>2</v>
      </c>
      <c r="M14" t="s">
        <v>87</v>
      </c>
      <c r="N14" t="s">
        <v>61</v>
      </c>
      <c r="O14" s="7"/>
      <c r="P14" s="9"/>
      <c r="Q14" s="9"/>
      <c r="R14" t="s">
        <v>74</v>
      </c>
      <c r="T14" s="40"/>
      <c r="U14">
        <v>2</v>
      </c>
      <c r="V14" t="s">
        <v>87</v>
      </c>
      <c r="W14" t="s">
        <v>64</v>
      </c>
      <c r="X14" s="7"/>
      <c r="Y14" s="9" t="s">
        <v>92</v>
      </c>
      <c r="Z14" s="9"/>
      <c r="AA14" t="s">
        <v>77</v>
      </c>
      <c r="AC14" s="34" t="s">
        <v>56</v>
      </c>
      <c r="AD14" s="117">
        <v>2</v>
      </c>
      <c r="AE14" s="117" t="s">
        <v>87</v>
      </c>
      <c r="AF14" s="117" t="s">
        <v>166</v>
      </c>
      <c r="AG14" t="s">
        <v>169</v>
      </c>
      <c r="AH14" s="117"/>
      <c r="AI14" t="s">
        <v>169</v>
      </c>
      <c r="AJ14" s="117" t="s">
        <v>168</v>
      </c>
    </row>
    <row r="15" spans="1:36" x14ac:dyDescent="0.25">
      <c r="A15">
        <v>2</v>
      </c>
      <c r="B15" t="s">
        <v>87</v>
      </c>
      <c r="C15" s="11" t="s">
        <v>79</v>
      </c>
      <c r="H15" s="9"/>
      <c r="I15" t="s">
        <v>31</v>
      </c>
      <c r="K15" s="39"/>
      <c r="L15">
        <v>2</v>
      </c>
      <c r="M15" t="s">
        <v>87</v>
      </c>
      <c r="N15" t="s">
        <v>66</v>
      </c>
      <c r="O15" s="7"/>
      <c r="P15" s="9"/>
      <c r="Q15" s="9"/>
      <c r="R15" t="s">
        <v>82</v>
      </c>
      <c r="T15" s="40"/>
      <c r="U15">
        <v>2</v>
      </c>
      <c r="V15" t="s">
        <v>87</v>
      </c>
      <c r="W15" t="s">
        <v>69</v>
      </c>
      <c r="X15" s="7"/>
      <c r="Y15" s="9" t="s">
        <v>93</v>
      </c>
      <c r="Z15" s="9"/>
      <c r="AA15" t="s">
        <v>75</v>
      </c>
      <c r="AC15" s="114" t="s">
        <v>94</v>
      </c>
      <c r="AD15" s="117">
        <v>2</v>
      </c>
      <c r="AE15" s="117" t="s">
        <v>87</v>
      </c>
      <c r="AF15" s="206" t="s">
        <v>164</v>
      </c>
      <c r="AG15" s="206"/>
      <c r="AH15" s="117"/>
      <c r="AI15" t="s">
        <v>169</v>
      </c>
      <c r="AJ15" s="117" t="s">
        <v>165</v>
      </c>
    </row>
    <row r="16" spans="1:36" s="3" customFormat="1" ht="17.399999999999999" x14ac:dyDescent="0.3">
      <c r="A16">
        <v>2</v>
      </c>
      <c r="B16" t="s">
        <v>87</v>
      </c>
      <c r="C16" t="s">
        <v>29</v>
      </c>
      <c r="D16" s="7"/>
      <c r="E16" s="9"/>
      <c r="F16" s="9"/>
      <c r="G16" s="9"/>
      <c r="H16" s="9"/>
      <c r="I16" t="s">
        <v>28</v>
      </c>
      <c r="J16"/>
      <c r="K16" s="115"/>
      <c r="L16">
        <v>2</v>
      </c>
      <c r="M16" t="s">
        <v>87</v>
      </c>
      <c r="N16" t="s">
        <v>73</v>
      </c>
      <c r="O16" s="7"/>
      <c r="P16" s="9" t="s">
        <v>92</v>
      </c>
      <c r="Q16" s="9"/>
      <c r="R16" t="s">
        <v>80</v>
      </c>
      <c r="S16"/>
      <c r="T16" s="116"/>
      <c r="U16"/>
      <c r="V16"/>
      <c r="W16"/>
      <c r="X16" s="7"/>
      <c r="Y16" s="9"/>
      <c r="Z16" s="9"/>
      <c r="AA16"/>
      <c r="AB16" s="33"/>
      <c r="AC16" s="114" t="s">
        <v>95</v>
      </c>
      <c r="AD16" t="s">
        <v>169</v>
      </c>
      <c r="AE16" t="s">
        <v>169</v>
      </c>
      <c r="AF16" t="s">
        <v>169</v>
      </c>
      <c r="AG16" t="s">
        <v>169</v>
      </c>
      <c r="AH16"/>
      <c r="AI16" t="s">
        <v>169</v>
      </c>
      <c r="AJ16" t="s">
        <v>169</v>
      </c>
    </row>
    <row r="17" spans="1:36" ht="12.6" customHeight="1" x14ac:dyDescent="0.25">
      <c r="A17">
        <v>2</v>
      </c>
      <c r="B17" t="s">
        <v>87</v>
      </c>
      <c r="C17" t="s">
        <v>30</v>
      </c>
      <c r="H17" s="9"/>
      <c r="I17" t="s">
        <v>33</v>
      </c>
      <c r="K17" s="39"/>
      <c r="O17" s="7"/>
      <c r="P17" s="9"/>
      <c r="Q17" s="9"/>
      <c r="T17" s="40"/>
      <c r="X17" s="7"/>
      <c r="Y17" s="9"/>
      <c r="Z17" s="9"/>
      <c r="AC17" s="114" t="s">
        <v>96</v>
      </c>
      <c r="AD17" t="s">
        <v>169</v>
      </c>
      <c r="AE17" t="s">
        <v>169</v>
      </c>
      <c r="AF17" t="s">
        <v>169</v>
      </c>
      <c r="AG17" t="s">
        <v>169</v>
      </c>
      <c r="AI17" t="s">
        <v>169</v>
      </c>
      <c r="AJ17" t="s">
        <v>169</v>
      </c>
    </row>
    <row r="18" spans="1:36" x14ac:dyDescent="0.25">
      <c r="A18">
        <v>2</v>
      </c>
      <c r="B18" t="s">
        <v>87</v>
      </c>
      <c r="C18" t="s">
        <v>32</v>
      </c>
      <c r="H18" s="9"/>
      <c r="I18" t="s">
        <v>27</v>
      </c>
      <c r="K18" s="39"/>
      <c r="O18" s="7"/>
      <c r="P18" s="9"/>
      <c r="Q18" s="9"/>
      <c r="T18" s="40"/>
      <c r="X18" s="7"/>
      <c r="Y18" s="9"/>
      <c r="Z18" s="9"/>
      <c r="AC18" s="1" t="s">
        <v>97</v>
      </c>
      <c r="AD18" t="s">
        <v>169</v>
      </c>
      <c r="AE18" t="s">
        <v>169</v>
      </c>
      <c r="AF18" t="s">
        <v>169</v>
      </c>
      <c r="AG18" t="s">
        <v>169</v>
      </c>
      <c r="AI18" t="s">
        <v>169</v>
      </c>
      <c r="AJ18" t="s">
        <v>169</v>
      </c>
    </row>
    <row r="19" spans="1:36" ht="17.399999999999999" x14ac:dyDescent="0.3">
      <c r="H19" s="9"/>
      <c r="K19" s="39"/>
      <c r="L19" s="3"/>
      <c r="M19" s="2" t="s">
        <v>89</v>
      </c>
      <c r="N19" s="3"/>
      <c r="O19" s="12"/>
      <c r="P19" s="13"/>
      <c r="Q19" s="12"/>
      <c r="R19" s="3"/>
      <c r="S19" s="3"/>
      <c r="T19" s="40"/>
      <c r="U19" s="3"/>
      <c r="V19" s="2" t="s">
        <v>89</v>
      </c>
      <c r="W19" s="3"/>
      <c r="X19" s="12"/>
      <c r="Y19" s="13"/>
      <c r="Z19" s="12"/>
      <c r="AA19" s="3"/>
      <c r="AC19" s="34" t="s">
        <v>56</v>
      </c>
      <c r="AD19" t="s">
        <v>169</v>
      </c>
      <c r="AE19" s="207" t="s">
        <v>89</v>
      </c>
      <c r="AF19" s="207"/>
      <c r="AG19" s="207"/>
      <c r="AI19" t="s">
        <v>169</v>
      </c>
      <c r="AJ19" t="s">
        <v>169</v>
      </c>
    </row>
    <row r="20" spans="1:36" ht="17.399999999999999" x14ac:dyDescent="0.3">
      <c r="A20" s="3"/>
      <c r="B20" s="2" t="s">
        <v>89</v>
      </c>
      <c r="C20" s="3"/>
      <c r="D20" s="12"/>
      <c r="E20" s="13"/>
      <c r="F20" s="13"/>
      <c r="G20" s="13"/>
      <c r="H20" s="12"/>
      <c r="I20" s="3"/>
      <c r="J20" s="3"/>
      <c r="K20" s="39"/>
      <c r="L20" s="3"/>
      <c r="M20" s="3"/>
      <c r="N20" s="3"/>
      <c r="O20" s="12"/>
      <c r="P20" s="13"/>
      <c r="Q20" s="13"/>
      <c r="R20" s="3"/>
      <c r="S20" s="3"/>
      <c r="T20" s="40"/>
      <c r="U20" s="3"/>
      <c r="V20" s="3"/>
      <c r="W20" s="3"/>
      <c r="X20" s="12"/>
      <c r="Y20" s="13"/>
      <c r="Z20" s="13"/>
      <c r="AA20" s="3"/>
      <c r="AC20" s="114" t="s">
        <v>98</v>
      </c>
      <c r="AD20" t="s">
        <v>169</v>
      </c>
      <c r="AE20" t="s">
        <v>169</v>
      </c>
      <c r="AF20" t="s">
        <v>169</v>
      </c>
      <c r="AG20" t="s">
        <v>169</v>
      </c>
      <c r="AI20" t="s">
        <v>169</v>
      </c>
      <c r="AJ20" t="s">
        <v>169</v>
      </c>
    </row>
    <row r="21" spans="1:36" ht="17.399999999999999" x14ac:dyDescent="0.3">
      <c r="A21" s="3"/>
      <c r="B21" s="3"/>
      <c r="C21" s="3"/>
      <c r="D21" s="12"/>
      <c r="E21" s="13"/>
      <c r="F21" s="13"/>
      <c r="G21" s="13"/>
      <c r="H21" s="13"/>
      <c r="I21" s="3"/>
      <c r="J21" s="3"/>
      <c r="K21" s="39"/>
      <c r="L21">
        <v>3</v>
      </c>
      <c r="M21" t="s">
        <v>99</v>
      </c>
      <c r="N21" t="s">
        <v>60</v>
      </c>
      <c r="O21" s="7"/>
      <c r="P21" s="9"/>
      <c r="Q21" s="9"/>
      <c r="R21" t="s">
        <v>74</v>
      </c>
      <c r="T21" s="40"/>
      <c r="U21">
        <v>3</v>
      </c>
      <c r="V21" t="s">
        <v>99</v>
      </c>
      <c r="W21" t="s">
        <v>62</v>
      </c>
      <c r="X21" s="7"/>
      <c r="Y21" s="9"/>
      <c r="Z21" s="9"/>
      <c r="AA21" t="s">
        <v>77</v>
      </c>
      <c r="AC21" s="114" t="s">
        <v>100</v>
      </c>
      <c r="AD21" s="117">
        <v>3</v>
      </c>
      <c r="AE21" s="117" t="s">
        <v>99</v>
      </c>
      <c r="AF21" s="117" t="s">
        <v>170</v>
      </c>
      <c r="AG21" t="s">
        <v>169</v>
      </c>
      <c r="AI21" t="s">
        <v>169</v>
      </c>
      <c r="AJ21" s="117" t="s">
        <v>168</v>
      </c>
    </row>
    <row r="22" spans="1:36" x14ac:dyDescent="0.25">
      <c r="A22">
        <v>3</v>
      </c>
      <c r="B22" t="s">
        <v>99</v>
      </c>
      <c r="C22" t="s">
        <v>26</v>
      </c>
      <c r="H22" s="9"/>
      <c r="I22" t="s">
        <v>31</v>
      </c>
      <c r="K22" s="39"/>
      <c r="L22">
        <v>3</v>
      </c>
      <c r="M22" t="s">
        <v>99</v>
      </c>
      <c r="N22" t="s">
        <v>68</v>
      </c>
      <c r="O22" s="7"/>
      <c r="P22" s="9"/>
      <c r="Q22" s="9"/>
      <c r="R22" t="s">
        <v>82</v>
      </c>
      <c r="T22" s="40"/>
      <c r="U22">
        <v>3</v>
      </c>
      <c r="V22" t="s">
        <v>99</v>
      </c>
      <c r="W22" t="s">
        <v>71</v>
      </c>
      <c r="X22" s="7"/>
      <c r="Y22" s="9"/>
      <c r="Z22" s="9"/>
      <c r="AA22" t="s">
        <v>75</v>
      </c>
      <c r="AC22" s="114" t="s">
        <v>101</v>
      </c>
      <c r="AD22" s="117">
        <v>3</v>
      </c>
      <c r="AE22" s="117" t="s">
        <v>99</v>
      </c>
      <c r="AF22" s="117" t="s">
        <v>167</v>
      </c>
      <c r="AG22" t="s">
        <v>169</v>
      </c>
      <c r="AI22" t="s">
        <v>169</v>
      </c>
      <c r="AJ22" s="117" t="s">
        <v>165</v>
      </c>
    </row>
    <row r="23" spans="1:36" x14ac:dyDescent="0.25">
      <c r="A23">
        <v>3</v>
      </c>
      <c r="B23" t="s">
        <v>99</v>
      </c>
      <c r="C23" t="s">
        <v>34</v>
      </c>
      <c r="H23" s="9"/>
      <c r="I23" t="s">
        <v>28</v>
      </c>
      <c r="K23" s="39"/>
      <c r="L23">
        <v>3</v>
      </c>
      <c r="M23" t="s">
        <v>99</v>
      </c>
      <c r="N23" t="s">
        <v>61</v>
      </c>
      <c r="O23" s="7"/>
      <c r="P23" s="9"/>
      <c r="Q23" s="9"/>
      <c r="R23" t="s">
        <v>80</v>
      </c>
      <c r="T23" s="40"/>
      <c r="U23">
        <v>3</v>
      </c>
      <c r="V23" t="s">
        <v>99</v>
      </c>
      <c r="W23" t="s">
        <v>64</v>
      </c>
      <c r="X23" s="7"/>
      <c r="Y23" s="9"/>
      <c r="Z23" s="9"/>
      <c r="AA23" t="s">
        <v>69</v>
      </c>
      <c r="AC23" s="1" t="s">
        <v>102</v>
      </c>
      <c r="AD23" s="117">
        <v>3</v>
      </c>
      <c r="AE23" s="117" t="s">
        <v>99</v>
      </c>
      <c r="AF23" s="117" t="s">
        <v>166</v>
      </c>
      <c r="AG23" t="s">
        <v>169</v>
      </c>
      <c r="AI23" t="s">
        <v>169</v>
      </c>
      <c r="AJ23" s="117" t="s">
        <v>164</v>
      </c>
    </row>
    <row r="24" spans="1:36" s="3" customFormat="1" ht="17.399999999999999" x14ac:dyDescent="0.3">
      <c r="A24">
        <v>3</v>
      </c>
      <c r="B24" t="s">
        <v>99</v>
      </c>
      <c r="C24" s="11" t="s">
        <v>79</v>
      </c>
      <c r="D24" s="7"/>
      <c r="E24" s="9"/>
      <c r="F24" s="9"/>
      <c r="G24" s="9"/>
      <c r="H24" s="9"/>
      <c r="I24" t="s">
        <v>33</v>
      </c>
      <c r="J24"/>
      <c r="K24" s="115"/>
      <c r="L24">
        <v>3</v>
      </c>
      <c r="M24" t="s">
        <v>99</v>
      </c>
      <c r="N24" t="s">
        <v>66</v>
      </c>
      <c r="O24" s="7"/>
      <c r="P24" s="9"/>
      <c r="Q24" s="9"/>
      <c r="R24" t="s">
        <v>73</v>
      </c>
      <c r="S24"/>
      <c r="T24" s="116"/>
      <c r="U24"/>
      <c r="V24"/>
      <c r="W24"/>
      <c r="X24" s="7"/>
      <c r="Y24" s="9"/>
      <c r="Z24" s="9"/>
      <c r="AA24"/>
      <c r="AB24" s="33"/>
      <c r="AC24" s="34" t="s">
        <v>56</v>
      </c>
      <c r="AD24" t="s">
        <v>169</v>
      </c>
      <c r="AE24" t="s">
        <v>169</v>
      </c>
      <c r="AF24" t="s">
        <v>169</v>
      </c>
      <c r="AG24" t="s">
        <v>169</v>
      </c>
      <c r="AH24"/>
      <c r="AI24" t="s">
        <v>169</v>
      </c>
      <c r="AJ24" t="s">
        <v>169</v>
      </c>
    </row>
    <row r="25" spans="1:36" x14ac:dyDescent="0.25">
      <c r="A25">
        <v>3</v>
      </c>
      <c r="B25" t="s">
        <v>99</v>
      </c>
      <c r="C25" t="s">
        <v>29</v>
      </c>
      <c r="H25" s="9"/>
      <c r="I25" t="s">
        <v>27</v>
      </c>
      <c r="K25" s="39"/>
      <c r="O25" s="7"/>
      <c r="P25" s="9"/>
      <c r="Q25" s="9"/>
      <c r="T25" s="40"/>
      <c r="X25" s="7"/>
      <c r="Y25" s="9"/>
      <c r="Z25" s="9"/>
      <c r="AC25" s="114" t="s">
        <v>103</v>
      </c>
      <c r="AD25" t="s">
        <v>169</v>
      </c>
      <c r="AE25" t="s">
        <v>169</v>
      </c>
      <c r="AF25" t="s">
        <v>169</v>
      </c>
      <c r="AG25" t="s">
        <v>169</v>
      </c>
      <c r="AI25" t="s">
        <v>169</v>
      </c>
      <c r="AJ25" t="s">
        <v>169</v>
      </c>
    </row>
    <row r="26" spans="1:36" x14ac:dyDescent="0.25">
      <c r="A26">
        <v>3</v>
      </c>
      <c r="B26" t="s">
        <v>99</v>
      </c>
      <c r="C26" t="s">
        <v>30</v>
      </c>
      <c r="H26" s="9"/>
      <c r="I26" t="s">
        <v>32</v>
      </c>
      <c r="K26" s="39"/>
      <c r="O26" s="7"/>
      <c r="P26" s="9"/>
      <c r="Q26" s="9"/>
      <c r="T26" s="40"/>
      <c r="X26" s="7"/>
      <c r="Y26" s="9"/>
      <c r="Z26" s="9"/>
      <c r="AC26" s="114" t="s">
        <v>104</v>
      </c>
      <c r="AD26" t="s">
        <v>169</v>
      </c>
      <c r="AE26" t="s">
        <v>169</v>
      </c>
      <c r="AF26" t="s">
        <v>169</v>
      </c>
      <c r="AG26" t="s">
        <v>169</v>
      </c>
      <c r="AI26" t="s">
        <v>169</v>
      </c>
      <c r="AJ26" t="s">
        <v>169</v>
      </c>
    </row>
    <row r="27" spans="1:36" ht="17.399999999999999" x14ac:dyDescent="0.3">
      <c r="H27" s="9"/>
      <c r="K27" s="39"/>
      <c r="L27" s="3"/>
      <c r="M27" s="2" t="s">
        <v>97</v>
      </c>
      <c r="N27" s="3"/>
      <c r="O27" s="12"/>
      <c r="P27" s="13"/>
      <c r="Q27" s="12"/>
      <c r="R27" s="3"/>
      <c r="S27" s="3"/>
      <c r="T27" s="40"/>
      <c r="U27" s="3"/>
      <c r="V27" s="2" t="s">
        <v>97</v>
      </c>
      <c r="W27" s="3"/>
      <c r="X27" s="12"/>
      <c r="Y27" s="13"/>
      <c r="Z27" s="12"/>
      <c r="AA27" s="3"/>
      <c r="AC27" s="114" t="s">
        <v>105</v>
      </c>
      <c r="AD27" t="s">
        <v>169</v>
      </c>
      <c r="AE27" s="207" t="s">
        <v>97</v>
      </c>
      <c r="AF27" s="207"/>
      <c r="AG27" s="207"/>
      <c r="AI27" t="s">
        <v>169</v>
      </c>
      <c r="AJ27" t="s">
        <v>169</v>
      </c>
    </row>
    <row r="28" spans="1:36" ht="17.399999999999999" x14ac:dyDescent="0.3">
      <c r="A28" s="3"/>
      <c r="B28" s="2" t="s">
        <v>97</v>
      </c>
      <c r="C28" s="3"/>
      <c r="D28" s="12"/>
      <c r="E28" s="13"/>
      <c r="F28" s="13"/>
      <c r="G28" s="13"/>
      <c r="H28" s="12"/>
      <c r="I28" s="3"/>
      <c r="J28" s="3"/>
      <c r="K28" s="39"/>
      <c r="O28" s="7"/>
      <c r="P28" s="9"/>
      <c r="Q28" s="9"/>
      <c r="T28" s="40"/>
      <c r="X28" s="7"/>
      <c r="Y28" s="9"/>
      <c r="Z28" s="9"/>
      <c r="AC28" s="1" t="s">
        <v>106</v>
      </c>
      <c r="AD28" t="s">
        <v>169</v>
      </c>
      <c r="AE28" t="s">
        <v>169</v>
      </c>
      <c r="AF28" t="s">
        <v>169</v>
      </c>
      <c r="AG28" t="s">
        <v>169</v>
      </c>
      <c r="AI28" t="s">
        <v>169</v>
      </c>
      <c r="AJ28" t="s">
        <v>169</v>
      </c>
    </row>
    <row r="29" spans="1:36" x14ac:dyDescent="0.25">
      <c r="H29" s="9"/>
      <c r="K29" s="39"/>
      <c r="L29">
        <v>4</v>
      </c>
      <c r="M29" t="s">
        <v>107</v>
      </c>
      <c r="N29" t="s">
        <v>82</v>
      </c>
      <c r="O29" s="7"/>
      <c r="P29" s="9"/>
      <c r="Q29" s="9"/>
      <c r="R29" t="s">
        <v>60</v>
      </c>
      <c r="T29" s="40"/>
      <c r="U29">
        <v>4</v>
      </c>
      <c r="V29" t="s">
        <v>107</v>
      </c>
      <c r="W29" t="s">
        <v>62</v>
      </c>
      <c r="X29" s="7"/>
      <c r="Y29" s="9"/>
      <c r="Z29" s="9"/>
      <c r="AA29" t="s">
        <v>75</v>
      </c>
      <c r="AC29" s="34" t="s">
        <v>56</v>
      </c>
      <c r="AD29" s="117">
        <v>4</v>
      </c>
      <c r="AE29" s="117" t="s">
        <v>107</v>
      </c>
      <c r="AF29" s="117" t="s">
        <v>170</v>
      </c>
      <c r="AG29" t="s">
        <v>169</v>
      </c>
      <c r="AI29" t="s">
        <v>169</v>
      </c>
      <c r="AJ29" s="117" t="s">
        <v>165</v>
      </c>
    </row>
    <row r="30" spans="1:36" x14ac:dyDescent="0.25">
      <c r="A30">
        <v>4</v>
      </c>
      <c r="B30" t="s">
        <v>107</v>
      </c>
      <c r="C30" t="s">
        <v>26</v>
      </c>
      <c r="H30" s="9"/>
      <c r="I30" t="s">
        <v>28</v>
      </c>
      <c r="K30" s="39"/>
      <c r="L30">
        <v>4</v>
      </c>
      <c r="M30" t="s">
        <v>107</v>
      </c>
      <c r="N30" t="s">
        <v>80</v>
      </c>
      <c r="O30" s="7"/>
      <c r="P30" s="9"/>
      <c r="Q30" s="9"/>
      <c r="R30" t="s">
        <v>74</v>
      </c>
      <c r="T30" s="40"/>
      <c r="U30">
        <v>4</v>
      </c>
      <c r="V30" t="s">
        <v>107</v>
      </c>
      <c r="W30" t="s">
        <v>77</v>
      </c>
      <c r="X30" s="7"/>
      <c r="Y30" s="9"/>
      <c r="Z30" s="9"/>
      <c r="AA30" t="s">
        <v>69</v>
      </c>
      <c r="AC30" s="114" t="s">
        <v>108</v>
      </c>
      <c r="AD30" s="117">
        <v>4</v>
      </c>
      <c r="AE30" s="117" t="s">
        <v>107</v>
      </c>
      <c r="AF30" s="117" t="s">
        <v>168</v>
      </c>
      <c r="AG30" t="s">
        <v>169</v>
      </c>
      <c r="AI30" t="s">
        <v>169</v>
      </c>
      <c r="AJ30" s="117" t="s">
        <v>164</v>
      </c>
    </row>
    <row r="31" spans="1:36" x14ac:dyDescent="0.25">
      <c r="A31">
        <v>4</v>
      </c>
      <c r="B31" t="s">
        <v>107</v>
      </c>
      <c r="C31" t="s">
        <v>31</v>
      </c>
      <c r="H31" s="9"/>
      <c r="I31" t="s">
        <v>33</v>
      </c>
      <c r="K31" s="39"/>
      <c r="L31">
        <v>4</v>
      </c>
      <c r="M31" t="s">
        <v>107</v>
      </c>
      <c r="N31" t="s">
        <v>73</v>
      </c>
      <c r="O31" s="7"/>
      <c r="P31" s="9"/>
      <c r="Q31" s="9"/>
      <c r="R31" t="s">
        <v>68</v>
      </c>
      <c r="T31" s="40"/>
      <c r="U31">
        <v>4</v>
      </c>
      <c r="V31" t="s">
        <v>107</v>
      </c>
      <c r="W31" t="s">
        <v>71</v>
      </c>
      <c r="X31" s="7"/>
      <c r="Y31" s="9"/>
      <c r="Z31" s="9"/>
      <c r="AA31" t="s">
        <v>64</v>
      </c>
      <c r="AC31" s="114" t="s">
        <v>109</v>
      </c>
      <c r="AD31" s="117">
        <v>4</v>
      </c>
      <c r="AE31" s="117" t="s">
        <v>107</v>
      </c>
      <c r="AF31" s="117" t="s">
        <v>167</v>
      </c>
      <c r="AG31" t="s">
        <v>169</v>
      </c>
      <c r="AI31" t="s">
        <v>169</v>
      </c>
      <c r="AJ31" s="117" t="s">
        <v>166</v>
      </c>
    </row>
    <row r="32" spans="1:36" s="3" customFormat="1" ht="17.399999999999999" x14ac:dyDescent="0.3">
      <c r="A32">
        <v>4</v>
      </c>
      <c r="B32" t="s">
        <v>107</v>
      </c>
      <c r="C32" t="s">
        <v>34</v>
      </c>
      <c r="D32" s="7"/>
      <c r="E32" s="9"/>
      <c r="F32" s="9"/>
      <c r="G32" s="9"/>
      <c r="H32" s="9"/>
      <c r="I32" t="s">
        <v>27</v>
      </c>
      <c r="J32"/>
      <c r="K32" s="115"/>
      <c r="L32">
        <v>4</v>
      </c>
      <c r="M32" t="s">
        <v>107</v>
      </c>
      <c r="N32" t="s">
        <v>66</v>
      </c>
      <c r="O32" s="7"/>
      <c r="P32" s="9"/>
      <c r="Q32" s="9"/>
      <c r="R32" t="s">
        <v>61</v>
      </c>
      <c r="S32"/>
      <c r="T32" s="116"/>
      <c r="U32"/>
      <c r="V32"/>
      <c r="W32"/>
      <c r="X32" s="7"/>
      <c r="Y32" s="9"/>
      <c r="Z32" s="9"/>
      <c r="AA32"/>
      <c r="AB32" s="33"/>
      <c r="AC32" s="114" t="s">
        <v>110</v>
      </c>
      <c r="AD32" t="s">
        <v>169</v>
      </c>
      <c r="AE32" t="s">
        <v>169</v>
      </c>
      <c r="AF32" t="s">
        <v>169</v>
      </c>
      <c r="AG32" t="s">
        <v>169</v>
      </c>
      <c r="AH32"/>
      <c r="AI32" t="s">
        <v>169</v>
      </c>
      <c r="AJ32" t="s">
        <v>169</v>
      </c>
    </row>
    <row r="33" spans="1:36" x14ac:dyDescent="0.25">
      <c r="A33">
        <v>4</v>
      </c>
      <c r="B33" t="s">
        <v>107</v>
      </c>
      <c r="C33" s="11" t="s">
        <v>79</v>
      </c>
      <c r="H33" s="9"/>
      <c r="I33" t="s">
        <v>32</v>
      </c>
      <c r="K33" s="39"/>
      <c r="O33" s="7"/>
      <c r="P33" s="9"/>
      <c r="Q33" s="9"/>
      <c r="T33" s="40"/>
      <c r="X33" s="7"/>
      <c r="Y33" s="9"/>
      <c r="Z33" s="9"/>
      <c r="AC33" s="1" t="s">
        <v>111</v>
      </c>
      <c r="AD33" t="s">
        <v>169</v>
      </c>
      <c r="AE33" t="s">
        <v>169</v>
      </c>
      <c r="AF33" t="s">
        <v>169</v>
      </c>
      <c r="AG33" t="s">
        <v>169</v>
      </c>
      <c r="AI33" t="s">
        <v>169</v>
      </c>
      <c r="AJ33" t="s">
        <v>169</v>
      </c>
    </row>
    <row r="34" spans="1:36" x14ac:dyDescent="0.25">
      <c r="A34">
        <v>4</v>
      </c>
      <c r="B34" t="s">
        <v>107</v>
      </c>
      <c r="C34" t="s">
        <v>29</v>
      </c>
      <c r="H34" s="9"/>
      <c r="I34" t="s">
        <v>30</v>
      </c>
      <c r="K34" s="39"/>
      <c r="O34" s="7"/>
      <c r="P34" s="9"/>
      <c r="Q34" s="9"/>
      <c r="T34" s="40"/>
      <c r="X34" s="7"/>
      <c r="Y34" s="9"/>
      <c r="Z34" s="9"/>
      <c r="AC34" s="34" t="s">
        <v>56</v>
      </c>
      <c r="AD34" t="s">
        <v>169</v>
      </c>
      <c r="AE34" t="s">
        <v>169</v>
      </c>
      <c r="AF34" t="s">
        <v>169</v>
      </c>
      <c r="AG34" t="s">
        <v>169</v>
      </c>
      <c r="AI34" t="s">
        <v>169</v>
      </c>
      <c r="AJ34" t="s">
        <v>169</v>
      </c>
    </row>
    <row r="35" spans="1:36" ht="17.399999999999999" x14ac:dyDescent="0.3">
      <c r="H35" s="9"/>
      <c r="K35" s="39"/>
      <c r="L35" s="3"/>
      <c r="M35" s="2" t="s">
        <v>102</v>
      </c>
      <c r="N35" s="3"/>
      <c r="O35" s="12"/>
      <c r="P35" s="13"/>
      <c r="Q35" s="12"/>
      <c r="R35" s="3"/>
      <c r="S35" s="3"/>
      <c r="T35" s="40"/>
      <c r="U35" s="3"/>
      <c r="V35" s="2" t="s">
        <v>102</v>
      </c>
      <c r="W35" s="3"/>
      <c r="X35" s="12"/>
      <c r="Y35" s="13"/>
      <c r="Z35" s="12"/>
      <c r="AA35" s="3"/>
      <c r="AC35" s="114" t="s">
        <v>112</v>
      </c>
      <c r="AD35" t="s">
        <v>169</v>
      </c>
      <c r="AE35" s="207" t="s">
        <v>102</v>
      </c>
      <c r="AF35" s="207"/>
      <c r="AG35" s="207"/>
      <c r="AI35" t="s">
        <v>169</v>
      </c>
      <c r="AJ35" t="s">
        <v>169</v>
      </c>
    </row>
    <row r="36" spans="1:36" ht="17.399999999999999" x14ac:dyDescent="0.3">
      <c r="A36" s="3"/>
      <c r="B36" s="2" t="s">
        <v>102</v>
      </c>
      <c r="C36" s="3"/>
      <c r="D36" s="12"/>
      <c r="E36" s="13"/>
      <c r="F36" s="13"/>
      <c r="G36" s="13"/>
      <c r="H36" s="12"/>
      <c r="I36" s="3"/>
      <c r="J36" s="3"/>
      <c r="K36" s="39"/>
      <c r="O36" s="7"/>
      <c r="P36" s="9"/>
      <c r="Q36" s="9"/>
      <c r="T36" s="40"/>
      <c r="X36" s="7"/>
      <c r="Y36" s="9"/>
      <c r="Z36" s="9"/>
      <c r="AC36" s="114" t="s">
        <v>113</v>
      </c>
      <c r="AD36" t="s">
        <v>169</v>
      </c>
      <c r="AE36" t="s">
        <v>169</v>
      </c>
      <c r="AF36" t="s">
        <v>169</v>
      </c>
      <c r="AG36" t="s">
        <v>169</v>
      </c>
      <c r="AI36" t="s">
        <v>169</v>
      </c>
      <c r="AJ36" t="s">
        <v>169</v>
      </c>
    </row>
    <row r="37" spans="1:36" x14ac:dyDescent="0.25">
      <c r="H37" s="9"/>
      <c r="K37" s="39"/>
      <c r="L37">
        <v>5</v>
      </c>
      <c r="M37" t="s">
        <v>114</v>
      </c>
      <c r="N37" t="s">
        <v>80</v>
      </c>
      <c r="O37" s="7"/>
      <c r="P37" s="9"/>
      <c r="Q37" s="9"/>
      <c r="R37" t="s">
        <v>60</v>
      </c>
      <c r="T37" s="40"/>
      <c r="U37">
        <v>5</v>
      </c>
      <c r="V37" t="s">
        <v>114</v>
      </c>
      <c r="W37" t="s">
        <v>62</v>
      </c>
      <c r="X37" s="7"/>
      <c r="Y37" s="9"/>
      <c r="Z37" s="9"/>
      <c r="AA37" t="s">
        <v>69</v>
      </c>
      <c r="AC37" s="114" t="s">
        <v>115</v>
      </c>
      <c r="AD37" s="117">
        <v>5</v>
      </c>
      <c r="AE37" s="117" t="s">
        <v>114</v>
      </c>
      <c r="AF37" s="117" t="s">
        <v>170</v>
      </c>
      <c r="AG37" t="s">
        <v>169</v>
      </c>
      <c r="AI37" t="s">
        <v>169</v>
      </c>
      <c r="AJ37" s="117" t="s">
        <v>164</v>
      </c>
    </row>
    <row r="38" spans="1:36" x14ac:dyDescent="0.25">
      <c r="A38">
        <v>5</v>
      </c>
      <c r="B38" t="s">
        <v>114</v>
      </c>
      <c r="C38" t="s">
        <v>33</v>
      </c>
      <c r="H38" s="9"/>
      <c r="I38" t="s">
        <v>26</v>
      </c>
      <c r="K38" s="39"/>
      <c r="L38">
        <v>5</v>
      </c>
      <c r="M38" t="s">
        <v>114</v>
      </c>
      <c r="N38" t="s">
        <v>73</v>
      </c>
      <c r="O38" s="7"/>
      <c r="P38" s="9"/>
      <c r="Q38" s="9"/>
      <c r="R38" t="s">
        <v>82</v>
      </c>
      <c r="T38" s="40"/>
      <c r="U38">
        <v>5</v>
      </c>
      <c r="V38" t="s">
        <v>114</v>
      </c>
      <c r="W38" t="s">
        <v>75</v>
      </c>
      <c r="X38" s="7"/>
      <c r="Y38" s="9"/>
      <c r="Z38" s="9"/>
      <c r="AA38" t="s">
        <v>64</v>
      </c>
      <c r="AC38" s="1" t="s">
        <v>116</v>
      </c>
      <c r="AD38" s="117">
        <v>5</v>
      </c>
      <c r="AE38" s="117" t="s">
        <v>114</v>
      </c>
      <c r="AF38" s="117" t="s">
        <v>165</v>
      </c>
      <c r="AG38" t="s">
        <v>169</v>
      </c>
      <c r="AI38" t="s">
        <v>169</v>
      </c>
      <c r="AJ38" s="117" t="s">
        <v>166</v>
      </c>
    </row>
    <row r="39" spans="1:36" s="3" customFormat="1" ht="17.399999999999999" x14ac:dyDescent="0.3">
      <c r="A39">
        <v>5</v>
      </c>
      <c r="B39" t="s">
        <v>114</v>
      </c>
      <c r="C39" t="s">
        <v>27</v>
      </c>
      <c r="D39" s="7"/>
      <c r="E39" s="9"/>
      <c r="F39" s="9"/>
      <c r="G39" s="9"/>
      <c r="H39" s="9"/>
      <c r="I39" t="s">
        <v>28</v>
      </c>
      <c r="J39"/>
      <c r="K39" s="115"/>
      <c r="L39">
        <v>5</v>
      </c>
      <c r="M39" t="s">
        <v>114</v>
      </c>
      <c r="N39" t="s">
        <v>66</v>
      </c>
      <c r="O39" s="7"/>
      <c r="P39" s="9"/>
      <c r="Q39" s="9"/>
      <c r="R39" t="s">
        <v>74</v>
      </c>
      <c r="S39"/>
      <c r="T39" s="116"/>
      <c r="U39">
        <v>5</v>
      </c>
      <c r="V39" t="s">
        <v>114</v>
      </c>
      <c r="W39" t="s">
        <v>77</v>
      </c>
      <c r="X39" s="7"/>
      <c r="Y39" s="9"/>
      <c r="Z39" s="9"/>
      <c r="AA39" t="s">
        <v>71</v>
      </c>
      <c r="AB39" s="33"/>
      <c r="AC39" s="34" t="s">
        <v>56</v>
      </c>
      <c r="AD39" s="117">
        <v>5</v>
      </c>
      <c r="AE39" s="117" t="s">
        <v>114</v>
      </c>
      <c r="AF39" s="117" t="s">
        <v>168</v>
      </c>
      <c r="AG39" t="s">
        <v>169</v>
      </c>
      <c r="AH39"/>
      <c r="AI39" t="s">
        <v>169</v>
      </c>
      <c r="AJ39" s="117" t="s">
        <v>167</v>
      </c>
    </row>
    <row r="40" spans="1:36" s="3" customFormat="1" ht="17.399999999999999" x14ac:dyDescent="0.3">
      <c r="A40">
        <v>5</v>
      </c>
      <c r="B40" t="s">
        <v>114</v>
      </c>
      <c r="C40" t="s">
        <v>32</v>
      </c>
      <c r="D40" s="7"/>
      <c r="E40" s="9"/>
      <c r="F40" s="9"/>
      <c r="G40" s="9"/>
      <c r="H40" s="9"/>
      <c r="I40" t="s">
        <v>31</v>
      </c>
      <c r="J40"/>
      <c r="K40" s="115"/>
      <c r="L40">
        <v>5</v>
      </c>
      <c r="M40" t="s">
        <v>114</v>
      </c>
      <c r="N40" t="s">
        <v>61</v>
      </c>
      <c r="O40" s="7"/>
      <c r="P40" s="9"/>
      <c r="Q40" s="9"/>
      <c r="R40" t="s">
        <v>68</v>
      </c>
      <c r="S40"/>
      <c r="T40" s="116"/>
      <c r="U40"/>
      <c r="V40"/>
      <c r="W40"/>
      <c r="X40" s="7"/>
      <c r="Y40" s="9"/>
      <c r="Z40" s="9"/>
      <c r="AA40"/>
      <c r="AB40" s="33"/>
      <c r="AC40" s="114" t="s">
        <v>117</v>
      </c>
      <c r="AD40" t="s">
        <v>169</v>
      </c>
      <c r="AE40" t="s">
        <v>169</v>
      </c>
      <c r="AF40" t="s">
        <v>169</v>
      </c>
      <c r="AG40" t="s">
        <v>169</v>
      </c>
      <c r="AH40"/>
      <c r="AI40" t="s">
        <v>169</v>
      </c>
      <c r="AJ40" t="s">
        <v>169</v>
      </c>
    </row>
    <row r="41" spans="1:36" x14ac:dyDescent="0.25">
      <c r="A41">
        <v>5</v>
      </c>
      <c r="B41" t="s">
        <v>114</v>
      </c>
      <c r="C41" t="s">
        <v>30</v>
      </c>
      <c r="H41" s="9"/>
      <c r="I41" t="s">
        <v>34</v>
      </c>
      <c r="K41" s="39"/>
      <c r="O41" s="7"/>
      <c r="P41" s="9"/>
      <c r="Q41" s="9"/>
      <c r="R41" s="11"/>
      <c r="T41" s="40"/>
      <c r="X41" s="7"/>
      <c r="Y41" s="9"/>
      <c r="Z41" s="9"/>
      <c r="AA41" s="11"/>
      <c r="AC41" s="114" t="s">
        <v>118</v>
      </c>
      <c r="AD41" t="s">
        <v>169</v>
      </c>
      <c r="AE41" t="s">
        <v>169</v>
      </c>
      <c r="AF41" t="s">
        <v>169</v>
      </c>
      <c r="AG41" t="s">
        <v>169</v>
      </c>
      <c r="AI41" t="s">
        <v>169</v>
      </c>
      <c r="AJ41" t="s">
        <v>169</v>
      </c>
    </row>
    <row r="42" spans="1:36" x14ac:dyDescent="0.25">
      <c r="A42">
        <v>5</v>
      </c>
      <c r="B42" t="s">
        <v>114</v>
      </c>
      <c r="C42" t="s">
        <v>29</v>
      </c>
      <c r="H42" s="9"/>
      <c r="I42" s="11" t="s">
        <v>79</v>
      </c>
      <c r="K42" s="39"/>
      <c r="O42" s="7"/>
      <c r="P42" s="9"/>
      <c r="Q42" s="9"/>
      <c r="T42" s="40"/>
      <c r="X42" s="7"/>
      <c r="Y42" s="9"/>
      <c r="Z42" s="9"/>
      <c r="AC42" s="114" t="s">
        <v>119</v>
      </c>
      <c r="AD42" t="s">
        <v>169</v>
      </c>
      <c r="AE42" t="s">
        <v>169</v>
      </c>
      <c r="AF42" t="s">
        <v>169</v>
      </c>
      <c r="AG42" t="s">
        <v>169</v>
      </c>
      <c r="AI42" t="s">
        <v>169</v>
      </c>
      <c r="AJ42" t="s">
        <v>169</v>
      </c>
    </row>
    <row r="43" spans="1:36" ht="17.399999999999999" x14ac:dyDescent="0.3">
      <c r="H43" s="9"/>
      <c r="K43" s="39"/>
      <c r="L43" s="3"/>
      <c r="M43" s="2" t="s">
        <v>106</v>
      </c>
      <c r="N43" s="3"/>
      <c r="O43" s="12"/>
      <c r="P43" s="13"/>
      <c r="Q43" s="12"/>
      <c r="R43" s="3"/>
      <c r="S43" s="3"/>
      <c r="T43" s="40"/>
      <c r="U43" s="3"/>
      <c r="V43" s="2" t="s">
        <v>106</v>
      </c>
      <c r="W43" s="3"/>
      <c r="X43" s="12"/>
      <c r="Y43" s="13"/>
      <c r="Z43" s="12"/>
      <c r="AA43" s="3"/>
      <c r="AC43" s="1" t="s">
        <v>120</v>
      </c>
      <c r="AD43" t="s">
        <v>169</v>
      </c>
      <c r="AE43" s="207" t="s">
        <v>106</v>
      </c>
      <c r="AF43" s="207"/>
      <c r="AG43" s="207"/>
      <c r="AI43" t="s">
        <v>169</v>
      </c>
      <c r="AJ43" t="s">
        <v>169</v>
      </c>
    </row>
    <row r="44" spans="1:36" ht="17.399999999999999" x14ac:dyDescent="0.3">
      <c r="A44" s="3"/>
      <c r="B44" s="2" t="s">
        <v>106</v>
      </c>
      <c r="C44" s="3"/>
      <c r="D44" s="12"/>
      <c r="E44" s="13"/>
      <c r="F44" s="13"/>
      <c r="G44" s="13"/>
      <c r="H44" s="12"/>
      <c r="I44" s="3"/>
      <c r="J44" s="3"/>
      <c r="K44" s="39"/>
      <c r="O44" s="7"/>
      <c r="P44" s="9"/>
      <c r="Q44" s="9"/>
      <c r="T44" s="40"/>
      <c r="X44" s="7"/>
      <c r="Y44" s="9"/>
      <c r="Z44" s="9"/>
      <c r="AA44" t="s">
        <v>62</v>
      </c>
      <c r="AC44" s="34" t="s">
        <v>56</v>
      </c>
      <c r="AD44" t="s">
        <v>169</v>
      </c>
      <c r="AE44" t="s">
        <v>169</v>
      </c>
      <c r="AF44" t="s">
        <v>169</v>
      </c>
      <c r="AG44" t="s">
        <v>169</v>
      </c>
      <c r="AI44" t="s">
        <v>169</v>
      </c>
      <c r="AJ44" s="117" t="s">
        <v>62</v>
      </c>
    </row>
    <row r="45" spans="1:36" x14ac:dyDescent="0.25">
      <c r="H45" s="9"/>
      <c r="K45" s="39"/>
      <c r="L45">
        <v>6</v>
      </c>
      <c r="M45" t="s">
        <v>121</v>
      </c>
      <c r="N45" t="s">
        <v>73</v>
      </c>
      <c r="O45" s="7"/>
      <c r="P45" s="9"/>
      <c r="Q45" s="9"/>
      <c r="R45" t="s">
        <v>60</v>
      </c>
      <c r="T45" s="40"/>
      <c r="U45">
        <v>6</v>
      </c>
      <c r="V45" t="s">
        <v>121</v>
      </c>
      <c r="W45" t="s">
        <v>64</v>
      </c>
      <c r="X45" s="7"/>
      <c r="Y45" s="9"/>
      <c r="Z45" s="9"/>
      <c r="AA45" t="s">
        <v>69</v>
      </c>
      <c r="AC45" s="114" t="s">
        <v>122</v>
      </c>
      <c r="AD45" s="117">
        <v>6</v>
      </c>
      <c r="AE45" s="117" t="s">
        <v>121</v>
      </c>
      <c r="AF45" s="117" t="s">
        <v>166</v>
      </c>
      <c r="AG45" t="s">
        <v>169</v>
      </c>
      <c r="AI45" t="s">
        <v>169</v>
      </c>
      <c r="AJ45" s="117" t="s">
        <v>164</v>
      </c>
    </row>
    <row r="46" spans="1:36" x14ac:dyDescent="0.25">
      <c r="A46">
        <v>6</v>
      </c>
      <c r="B46" t="s">
        <v>121</v>
      </c>
      <c r="C46" t="s">
        <v>27</v>
      </c>
      <c r="H46" s="9"/>
      <c r="I46" t="s">
        <v>26</v>
      </c>
      <c r="K46" s="39"/>
      <c r="L46">
        <v>6</v>
      </c>
      <c r="M46" t="s">
        <v>121</v>
      </c>
      <c r="N46" t="s">
        <v>66</v>
      </c>
      <c r="O46" s="7"/>
      <c r="P46" s="9"/>
      <c r="Q46" s="9"/>
      <c r="R46" t="s">
        <v>80</v>
      </c>
      <c r="T46" s="40"/>
      <c r="U46">
        <v>6</v>
      </c>
      <c r="V46" t="s">
        <v>121</v>
      </c>
      <c r="W46" t="s">
        <v>71</v>
      </c>
      <c r="X46" s="7"/>
      <c r="Y46" s="9"/>
      <c r="Z46" s="9"/>
      <c r="AA46" t="s">
        <v>75</v>
      </c>
      <c r="AC46" s="114" t="s">
        <v>123</v>
      </c>
      <c r="AD46" s="117">
        <v>6</v>
      </c>
      <c r="AE46" s="117" t="s">
        <v>121</v>
      </c>
      <c r="AF46" s="117" t="s">
        <v>167</v>
      </c>
      <c r="AG46" t="s">
        <v>169</v>
      </c>
      <c r="AI46" t="s">
        <v>169</v>
      </c>
      <c r="AJ46" s="117" t="s">
        <v>165</v>
      </c>
    </row>
    <row r="47" spans="1:36" x14ac:dyDescent="0.25">
      <c r="A47">
        <v>6</v>
      </c>
      <c r="B47" t="s">
        <v>121</v>
      </c>
      <c r="C47" t="s">
        <v>32</v>
      </c>
      <c r="H47" s="9"/>
      <c r="I47" t="s">
        <v>33</v>
      </c>
      <c r="K47" s="39"/>
      <c r="L47">
        <v>6</v>
      </c>
      <c r="M47" t="s">
        <v>121</v>
      </c>
      <c r="N47" t="s">
        <v>61</v>
      </c>
      <c r="O47" s="7"/>
      <c r="P47" s="9"/>
      <c r="Q47" s="9"/>
      <c r="R47" t="s">
        <v>82</v>
      </c>
      <c r="T47" s="40"/>
      <c r="U47">
        <v>6</v>
      </c>
      <c r="V47" t="s">
        <v>121</v>
      </c>
      <c r="W47" t="s">
        <v>77</v>
      </c>
      <c r="X47" s="7"/>
      <c r="Y47" s="9"/>
      <c r="Z47" s="9"/>
      <c r="AA47" t="s">
        <v>62</v>
      </c>
      <c r="AC47" s="114" t="s">
        <v>124</v>
      </c>
      <c r="AD47" s="117">
        <v>6</v>
      </c>
      <c r="AE47" s="117" t="s">
        <v>121</v>
      </c>
      <c r="AF47" s="117" t="s">
        <v>168</v>
      </c>
      <c r="AG47" t="s">
        <v>169</v>
      </c>
      <c r="AI47" t="s">
        <v>169</v>
      </c>
      <c r="AJ47" s="117" t="s">
        <v>170</v>
      </c>
    </row>
    <row r="48" spans="1:36" s="3" customFormat="1" ht="17.399999999999999" x14ac:dyDescent="0.3">
      <c r="A48">
        <v>6</v>
      </c>
      <c r="B48" t="s">
        <v>121</v>
      </c>
      <c r="C48" t="s">
        <v>30</v>
      </c>
      <c r="D48" s="7"/>
      <c r="E48" s="9"/>
      <c r="F48" s="9"/>
      <c r="G48" s="9"/>
      <c r="H48" s="9"/>
      <c r="I48" t="s">
        <v>28</v>
      </c>
      <c r="J48"/>
      <c r="K48" s="115"/>
      <c r="L48">
        <v>6</v>
      </c>
      <c r="M48" t="s">
        <v>121</v>
      </c>
      <c r="N48" t="s">
        <v>68</v>
      </c>
      <c r="O48" s="7"/>
      <c r="P48" s="9"/>
      <c r="Q48" s="9"/>
      <c r="R48" t="s">
        <v>74</v>
      </c>
      <c r="S48"/>
      <c r="T48" s="116"/>
      <c r="U48"/>
      <c r="V48"/>
      <c r="W48"/>
      <c r="X48" s="7"/>
      <c r="Y48" s="9"/>
      <c r="Z48" s="9"/>
      <c r="AA48"/>
      <c r="AB48" s="33"/>
      <c r="AC48" s="1" t="s">
        <v>125</v>
      </c>
      <c r="AD48" t="s">
        <v>169</v>
      </c>
      <c r="AE48" t="s">
        <v>169</v>
      </c>
      <c r="AF48" t="s">
        <v>169</v>
      </c>
      <c r="AG48" t="s">
        <v>169</v>
      </c>
      <c r="AH48"/>
      <c r="AI48" t="s">
        <v>169</v>
      </c>
      <c r="AJ48" t="s">
        <v>169</v>
      </c>
    </row>
    <row r="49" spans="1:36" x14ac:dyDescent="0.25">
      <c r="A49">
        <v>6</v>
      </c>
      <c r="B49" t="s">
        <v>121</v>
      </c>
      <c r="C49" t="s">
        <v>29</v>
      </c>
      <c r="H49" s="9"/>
      <c r="I49" t="s">
        <v>31</v>
      </c>
      <c r="K49" s="39"/>
      <c r="N49" s="11"/>
      <c r="O49" s="7"/>
      <c r="P49" s="9"/>
      <c r="Q49" s="9"/>
      <c r="T49" s="40"/>
      <c r="W49" s="11"/>
      <c r="X49" s="7"/>
      <c r="Y49" s="9"/>
      <c r="Z49" s="9"/>
      <c r="AC49" s="34" t="s">
        <v>56</v>
      </c>
      <c r="AD49" t="s">
        <v>169</v>
      </c>
      <c r="AE49" t="s">
        <v>169</v>
      </c>
      <c r="AF49" t="s">
        <v>169</v>
      </c>
      <c r="AG49" t="s">
        <v>169</v>
      </c>
      <c r="AI49" t="s">
        <v>169</v>
      </c>
      <c r="AJ49" t="s">
        <v>169</v>
      </c>
    </row>
    <row r="50" spans="1:36" ht="17.399999999999999" x14ac:dyDescent="0.3">
      <c r="A50">
        <v>6</v>
      </c>
      <c r="B50" t="s">
        <v>121</v>
      </c>
      <c r="C50" s="11" t="s">
        <v>79</v>
      </c>
      <c r="H50" s="9"/>
      <c r="I50" t="s">
        <v>34</v>
      </c>
      <c r="K50" s="39"/>
      <c r="L50" s="3"/>
      <c r="M50" s="3"/>
      <c r="N50" s="3"/>
      <c r="O50" s="12"/>
      <c r="P50" s="13"/>
      <c r="Q50" s="13"/>
      <c r="R50" s="3"/>
      <c r="S50" s="3"/>
      <c r="T50" s="40"/>
      <c r="U50" s="3"/>
      <c r="V50" s="3"/>
      <c r="W50" s="3"/>
      <c r="X50" s="12"/>
      <c r="Y50" s="13"/>
      <c r="Z50" s="13"/>
      <c r="AA50" s="3"/>
      <c r="AC50" s="114" t="s">
        <v>126</v>
      </c>
      <c r="AD50" t="s">
        <v>169</v>
      </c>
      <c r="AE50" t="s">
        <v>169</v>
      </c>
      <c r="AF50" t="s">
        <v>169</v>
      </c>
      <c r="AG50" t="s">
        <v>169</v>
      </c>
      <c r="AI50" t="s">
        <v>169</v>
      </c>
      <c r="AJ50" t="s">
        <v>169</v>
      </c>
    </row>
    <row r="51" spans="1:36" ht="17.399999999999999" x14ac:dyDescent="0.3">
      <c r="A51" s="3"/>
      <c r="B51" s="3"/>
      <c r="C51" s="3"/>
      <c r="D51" s="12"/>
      <c r="E51" s="13"/>
      <c r="F51" s="13"/>
      <c r="G51" s="13"/>
      <c r="H51" s="13"/>
      <c r="I51" s="3"/>
      <c r="J51" s="3"/>
      <c r="K51" s="39"/>
      <c r="L51" s="3"/>
      <c r="M51" s="2" t="s">
        <v>111</v>
      </c>
      <c r="N51" s="3"/>
      <c r="O51" s="12"/>
      <c r="P51" s="13"/>
      <c r="Q51" s="12"/>
      <c r="R51" s="3"/>
      <c r="S51" s="3"/>
      <c r="T51" s="40"/>
      <c r="U51" s="3"/>
      <c r="V51" s="2" t="s">
        <v>111</v>
      </c>
      <c r="W51" s="3"/>
      <c r="X51" s="12"/>
      <c r="Y51" s="13"/>
      <c r="Z51" s="12"/>
      <c r="AA51" s="3"/>
      <c r="AC51" s="114" t="s">
        <v>127</v>
      </c>
      <c r="AD51" t="s">
        <v>169</v>
      </c>
      <c r="AE51" s="207" t="s">
        <v>111</v>
      </c>
      <c r="AF51" s="207"/>
      <c r="AG51" s="207"/>
      <c r="AI51" t="s">
        <v>169</v>
      </c>
      <c r="AJ51" t="s">
        <v>169</v>
      </c>
    </row>
    <row r="52" spans="1:36" ht="17.399999999999999" x14ac:dyDescent="0.3">
      <c r="A52" s="3"/>
      <c r="B52" s="2" t="s">
        <v>111</v>
      </c>
      <c r="C52" s="3"/>
      <c r="D52" s="12"/>
      <c r="E52" s="13"/>
      <c r="F52" s="13"/>
      <c r="G52" s="13"/>
      <c r="H52" s="12"/>
      <c r="I52" s="3"/>
      <c r="J52" s="3"/>
      <c r="K52" s="39"/>
      <c r="O52" s="7"/>
      <c r="P52" s="9"/>
      <c r="Q52" s="9"/>
      <c r="T52" s="40"/>
      <c r="X52" s="7"/>
      <c r="Y52" s="9"/>
      <c r="Z52" s="9"/>
      <c r="AC52" s="114" t="s">
        <v>128</v>
      </c>
      <c r="AD52" t="s">
        <v>169</v>
      </c>
      <c r="AE52" t="s">
        <v>169</v>
      </c>
      <c r="AF52" t="s">
        <v>169</v>
      </c>
      <c r="AG52" t="s">
        <v>169</v>
      </c>
      <c r="AI52" t="s">
        <v>169</v>
      </c>
      <c r="AJ52" t="s">
        <v>169</v>
      </c>
    </row>
    <row r="53" spans="1:36" x14ac:dyDescent="0.25">
      <c r="H53" s="9"/>
      <c r="K53" s="39"/>
      <c r="L53">
        <v>7</v>
      </c>
      <c r="M53" t="s">
        <v>129</v>
      </c>
      <c r="N53" t="s">
        <v>66</v>
      </c>
      <c r="O53" s="7"/>
      <c r="P53" s="9"/>
      <c r="Q53" s="9"/>
      <c r="R53" t="s">
        <v>60</v>
      </c>
      <c r="T53" s="40"/>
      <c r="U53">
        <v>7</v>
      </c>
      <c r="V53" t="s">
        <v>129</v>
      </c>
      <c r="W53" t="s">
        <v>71</v>
      </c>
      <c r="X53" s="7"/>
      <c r="Y53" s="9"/>
      <c r="Z53" s="9"/>
      <c r="AA53" t="s">
        <v>62</v>
      </c>
      <c r="AD53" s="117">
        <v>7</v>
      </c>
      <c r="AE53" s="117" t="s">
        <v>129</v>
      </c>
      <c r="AF53" s="117" t="s">
        <v>167</v>
      </c>
      <c r="AG53" t="s">
        <v>169</v>
      </c>
      <c r="AI53" t="s">
        <v>169</v>
      </c>
      <c r="AJ53" s="117" t="s">
        <v>170</v>
      </c>
    </row>
    <row r="54" spans="1:36" ht="17.399999999999999" x14ac:dyDescent="0.3">
      <c r="A54">
        <v>7</v>
      </c>
      <c r="B54" t="s">
        <v>129</v>
      </c>
      <c r="C54" t="s">
        <v>32</v>
      </c>
      <c r="H54" s="9"/>
      <c r="I54" t="s">
        <v>26</v>
      </c>
      <c r="K54" s="39"/>
      <c r="L54">
        <v>7</v>
      </c>
      <c r="M54" t="s">
        <v>129</v>
      </c>
      <c r="N54" t="s">
        <v>61</v>
      </c>
      <c r="O54" s="7"/>
      <c r="P54" s="9"/>
      <c r="Q54" s="9"/>
      <c r="R54" t="s">
        <v>73</v>
      </c>
      <c r="T54" s="40"/>
      <c r="U54">
        <v>7</v>
      </c>
      <c r="V54" t="s">
        <v>129</v>
      </c>
      <c r="W54" t="s">
        <v>77</v>
      </c>
      <c r="X54" s="7"/>
      <c r="Y54" s="9"/>
      <c r="Z54" s="9"/>
      <c r="AA54" t="s">
        <v>64</v>
      </c>
      <c r="AC54" s="3"/>
      <c r="AD54" s="117">
        <v>7</v>
      </c>
      <c r="AE54" s="117" t="s">
        <v>129</v>
      </c>
      <c r="AF54" s="117" t="s">
        <v>168</v>
      </c>
      <c r="AG54" t="s">
        <v>169</v>
      </c>
      <c r="AI54" t="s">
        <v>169</v>
      </c>
      <c r="AJ54" s="117" t="s">
        <v>166</v>
      </c>
    </row>
    <row r="55" spans="1:36" ht="17.399999999999999" x14ac:dyDescent="0.3">
      <c r="A55">
        <v>7</v>
      </c>
      <c r="B55" t="s">
        <v>129</v>
      </c>
      <c r="C55" t="s">
        <v>30</v>
      </c>
      <c r="H55" s="9"/>
      <c r="I55" t="s">
        <v>27</v>
      </c>
      <c r="K55" s="39"/>
      <c r="L55">
        <v>7</v>
      </c>
      <c r="M55" t="s">
        <v>129</v>
      </c>
      <c r="N55" t="s">
        <v>68</v>
      </c>
      <c r="O55" s="7"/>
      <c r="P55" s="9"/>
      <c r="Q55" s="9"/>
      <c r="R55" t="s">
        <v>80</v>
      </c>
      <c r="T55" s="40"/>
      <c r="U55">
        <v>7</v>
      </c>
      <c r="V55" t="s">
        <v>129</v>
      </c>
      <c r="W55" t="s">
        <v>75</v>
      </c>
      <c r="X55" s="7"/>
      <c r="Y55" s="9"/>
      <c r="Z55" s="9"/>
      <c r="AA55" t="s">
        <v>69</v>
      </c>
      <c r="AC55" s="3"/>
      <c r="AD55" s="117">
        <v>7</v>
      </c>
      <c r="AE55" s="117" t="s">
        <v>129</v>
      </c>
      <c r="AF55" s="117" t="s">
        <v>165</v>
      </c>
      <c r="AG55" t="s">
        <v>169</v>
      </c>
      <c r="AI55" t="s">
        <v>169</v>
      </c>
      <c r="AJ55" s="117" t="s">
        <v>164</v>
      </c>
    </row>
    <row r="56" spans="1:36" s="3" customFormat="1" ht="17.399999999999999" x14ac:dyDescent="0.3">
      <c r="A56">
        <v>7</v>
      </c>
      <c r="B56" t="s">
        <v>129</v>
      </c>
      <c r="C56" t="s">
        <v>29</v>
      </c>
      <c r="D56" s="7"/>
      <c r="E56" s="9"/>
      <c r="F56" s="9"/>
      <c r="G56" s="9"/>
      <c r="H56" s="9"/>
      <c r="I56" t="s">
        <v>33</v>
      </c>
      <c r="J56"/>
      <c r="K56" s="115"/>
      <c r="L56">
        <v>7</v>
      </c>
      <c r="M56" t="s">
        <v>129</v>
      </c>
      <c r="N56" t="s">
        <v>74</v>
      </c>
      <c r="O56" s="7"/>
      <c r="P56" s="9"/>
      <c r="Q56" s="9"/>
      <c r="R56" t="s">
        <v>82</v>
      </c>
      <c r="S56"/>
      <c r="T56" s="116"/>
      <c r="U56"/>
      <c r="V56"/>
      <c r="W56"/>
      <c r="X56" s="7"/>
      <c r="Y56" s="9"/>
      <c r="Z56" s="9"/>
      <c r="AA56"/>
      <c r="AB56" s="33"/>
      <c r="AC56"/>
      <c r="AD56" t="s">
        <v>169</v>
      </c>
      <c r="AE56" t="s">
        <v>169</v>
      </c>
      <c r="AF56" t="s">
        <v>169</v>
      </c>
      <c r="AG56" t="s">
        <v>169</v>
      </c>
      <c r="AH56"/>
      <c r="AI56" t="s">
        <v>169</v>
      </c>
      <c r="AJ56" t="s">
        <v>169</v>
      </c>
    </row>
    <row r="57" spans="1:36" x14ac:dyDescent="0.25">
      <c r="A57">
        <v>7</v>
      </c>
      <c r="B57" t="s">
        <v>129</v>
      </c>
      <c r="C57" s="11" t="s">
        <v>79</v>
      </c>
      <c r="H57" s="9"/>
      <c r="I57" t="s">
        <v>28</v>
      </c>
      <c r="K57" s="39"/>
      <c r="O57" s="7"/>
      <c r="P57" s="9"/>
      <c r="Q57" s="9"/>
      <c r="T57" s="40"/>
      <c r="X57" s="7"/>
      <c r="Y57" s="9"/>
      <c r="Z57" s="9"/>
      <c r="AD57" t="s">
        <v>169</v>
      </c>
      <c r="AE57" t="s">
        <v>169</v>
      </c>
      <c r="AF57" t="s">
        <v>169</v>
      </c>
      <c r="AG57" t="s">
        <v>169</v>
      </c>
      <c r="AI57" t="s">
        <v>169</v>
      </c>
      <c r="AJ57" t="s">
        <v>169</v>
      </c>
    </row>
    <row r="58" spans="1:36" x14ac:dyDescent="0.25">
      <c r="A58">
        <v>7</v>
      </c>
      <c r="B58" t="s">
        <v>129</v>
      </c>
      <c r="C58" t="s">
        <v>34</v>
      </c>
      <c r="H58" s="9"/>
      <c r="I58" t="s">
        <v>31</v>
      </c>
      <c r="K58" s="39"/>
      <c r="O58" s="7"/>
      <c r="P58" s="9"/>
      <c r="Q58" s="9"/>
      <c r="T58" s="40"/>
      <c r="X58" s="7"/>
      <c r="Y58" s="9"/>
      <c r="Z58" s="9"/>
      <c r="AD58" t="s">
        <v>169</v>
      </c>
      <c r="AE58" t="s">
        <v>169</v>
      </c>
      <c r="AF58" t="s">
        <v>169</v>
      </c>
      <c r="AG58" t="s">
        <v>169</v>
      </c>
      <c r="AI58" t="s">
        <v>169</v>
      </c>
      <c r="AJ58" t="s">
        <v>169</v>
      </c>
    </row>
    <row r="59" spans="1:36" ht="17.399999999999999" x14ac:dyDescent="0.3">
      <c r="H59" s="9"/>
      <c r="K59" s="39"/>
      <c r="L59" s="3"/>
      <c r="M59" s="2"/>
      <c r="N59" s="3"/>
      <c r="O59" s="12"/>
      <c r="P59" s="13"/>
      <c r="Q59" s="12"/>
      <c r="R59" s="3"/>
      <c r="S59" s="3"/>
      <c r="T59" s="40"/>
      <c r="U59" s="30" t="s">
        <v>130</v>
      </c>
      <c r="V59" s="30"/>
      <c r="W59" s="31"/>
      <c r="AD59" s="208" t="s">
        <v>130</v>
      </c>
      <c r="AE59" s="208"/>
      <c r="AF59" s="208"/>
      <c r="AG59" s="208"/>
      <c r="AI59" t="s">
        <v>169</v>
      </c>
      <c r="AJ59" t="s">
        <v>169</v>
      </c>
    </row>
    <row r="60" spans="1:36" ht="17.399999999999999" x14ac:dyDescent="0.3">
      <c r="A60" s="3"/>
      <c r="B60" s="2" t="s">
        <v>116</v>
      </c>
      <c r="C60" s="3"/>
      <c r="D60" s="12"/>
      <c r="E60" s="13"/>
      <c r="F60" s="13"/>
      <c r="G60" s="13"/>
      <c r="H60" s="12"/>
      <c r="I60" s="3"/>
      <c r="J60" s="3"/>
      <c r="K60" s="39"/>
      <c r="O60" s="7"/>
      <c r="P60" s="9"/>
      <c r="Q60" s="9"/>
      <c r="T60" s="40"/>
      <c r="AD60" t="s">
        <v>169</v>
      </c>
      <c r="AE60" t="s">
        <v>169</v>
      </c>
      <c r="AF60" t="s">
        <v>169</v>
      </c>
      <c r="AG60" t="s">
        <v>169</v>
      </c>
      <c r="AI60" t="s">
        <v>169</v>
      </c>
      <c r="AJ60" t="s">
        <v>169</v>
      </c>
    </row>
    <row r="61" spans="1:36" x14ac:dyDescent="0.25">
      <c r="H61" s="9"/>
      <c r="K61" s="39"/>
      <c r="O61" s="7"/>
      <c r="P61" s="9"/>
      <c r="Q61" s="9"/>
      <c r="T61" s="40"/>
      <c r="U61" t="s">
        <v>131</v>
      </c>
      <c r="V61" t="s">
        <v>132</v>
      </c>
      <c r="W61" t="s">
        <v>77</v>
      </c>
      <c r="AA61" t="s">
        <v>62</v>
      </c>
      <c r="AD61" s="117" t="s">
        <v>131</v>
      </c>
      <c r="AE61" s="117" t="s">
        <v>132</v>
      </c>
      <c r="AF61" s="117" t="s">
        <v>77</v>
      </c>
      <c r="AG61" t="s">
        <v>169</v>
      </c>
      <c r="AI61" t="s">
        <v>169</v>
      </c>
      <c r="AJ61" s="117" t="s">
        <v>170</v>
      </c>
    </row>
    <row r="62" spans="1:36" x14ac:dyDescent="0.25">
      <c r="A62">
        <v>8</v>
      </c>
      <c r="B62" t="s">
        <v>132</v>
      </c>
      <c r="C62" t="s">
        <v>30</v>
      </c>
      <c r="H62" s="9"/>
      <c r="I62" t="s">
        <v>26</v>
      </c>
      <c r="K62" s="39"/>
      <c r="O62" s="7"/>
      <c r="P62" s="9"/>
      <c r="Q62" s="9"/>
      <c r="T62" s="40"/>
      <c r="U62" t="s">
        <v>131</v>
      </c>
      <c r="V62" t="s">
        <v>132</v>
      </c>
      <c r="W62" t="s">
        <v>75</v>
      </c>
      <c r="AA62" t="s">
        <v>71</v>
      </c>
      <c r="AD62" s="117" t="s">
        <v>131</v>
      </c>
      <c r="AE62" s="117" t="s">
        <v>132</v>
      </c>
      <c r="AF62" s="117" t="s">
        <v>165</v>
      </c>
      <c r="AG62" t="s">
        <v>169</v>
      </c>
      <c r="AI62" t="s">
        <v>169</v>
      </c>
      <c r="AJ62" s="117" t="s">
        <v>167</v>
      </c>
    </row>
    <row r="63" spans="1:36" ht="17.399999999999999" x14ac:dyDescent="0.3">
      <c r="A63">
        <v>8</v>
      </c>
      <c r="B63" t="s">
        <v>132</v>
      </c>
      <c r="C63" t="s">
        <v>29</v>
      </c>
      <c r="H63" s="9"/>
      <c r="I63" t="s">
        <v>32</v>
      </c>
      <c r="K63" s="39"/>
      <c r="N63" s="11"/>
      <c r="O63" s="7"/>
      <c r="P63" s="9"/>
      <c r="Q63" s="9"/>
      <c r="T63" s="40"/>
      <c r="U63" t="s">
        <v>131</v>
      </c>
      <c r="V63" t="s">
        <v>132</v>
      </c>
      <c r="W63" t="s">
        <v>69</v>
      </c>
      <c r="AA63" t="s">
        <v>64</v>
      </c>
      <c r="AC63" s="30"/>
      <c r="AD63" s="117" t="s">
        <v>131</v>
      </c>
      <c r="AE63" s="117" t="s">
        <v>132</v>
      </c>
      <c r="AF63" s="206" t="s">
        <v>164</v>
      </c>
      <c r="AG63" s="206"/>
      <c r="AI63" t="s">
        <v>169</v>
      </c>
      <c r="AJ63" s="117" t="s">
        <v>166</v>
      </c>
    </row>
    <row r="64" spans="1:36" x14ac:dyDescent="0.25">
      <c r="A64">
        <v>8</v>
      </c>
      <c r="B64" t="s">
        <v>132</v>
      </c>
      <c r="C64" s="11" t="s">
        <v>79</v>
      </c>
      <c r="H64" s="9"/>
      <c r="I64" t="s">
        <v>27</v>
      </c>
      <c r="K64" s="39"/>
      <c r="O64" s="7"/>
      <c r="P64" s="9"/>
      <c r="Q64" s="9"/>
      <c r="T64" s="40"/>
      <c r="AD64" t="s">
        <v>169</v>
      </c>
      <c r="AE64" t="s">
        <v>169</v>
      </c>
      <c r="AF64" t="s">
        <v>169</v>
      </c>
      <c r="AG64" t="s">
        <v>169</v>
      </c>
      <c r="AI64" t="s">
        <v>169</v>
      </c>
      <c r="AJ64" t="s">
        <v>169</v>
      </c>
    </row>
    <row r="65" spans="1:36" x14ac:dyDescent="0.25">
      <c r="A65">
        <v>8</v>
      </c>
      <c r="B65" t="s">
        <v>132</v>
      </c>
      <c r="C65" t="s">
        <v>34</v>
      </c>
      <c r="H65" s="9"/>
      <c r="I65" t="s">
        <v>33</v>
      </c>
      <c r="K65" s="39"/>
      <c r="O65" s="7"/>
      <c r="P65" s="9"/>
      <c r="Q65" s="9"/>
      <c r="T65" s="40"/>
      <c r="AD65" t="s">
        <v>169</v>
      </c>
      <c r="AE65" t="s">
        <v>169</v>
      </c>
      <c r="AF65" t="s">
        <v>169</v>
      </c>
      <c r="AG65" t="s">
        <v>169</v>
      </c>
      <c r="AI65" t="s">
        <v>169</v>
      </c>
      <c r="AJ65" t="s">
        <v>169</v>
      </c>
    </row>
    <row r="66" spans="1:36" x14ac:dyDescent="0.25">
      <c r="A66">
        <v>8</v>
      </c>
      <c r="B66" t="s">
        <v>132</v>
      </c>
      <c r="C66" t="s">
        <v>31</v>
      </c>
      <c r="H66" s="9"/>
      <c r="I66" t="s">
        <v>28</v>
      </c>
      <c r="K66" s="39"/>
      <c r="O66" s="7"/>
      <c r="P66" s="9"/>
      <c r="Q66" s="9"/>
      <c r="T66" s="40"/>
      <c r="AD66" t="s">
        <v>169</v>
      </c>
      <c r="AE66" t="s">
        <v>169</v>
      </c>
      <c r="AF66" t="s">
        <v>169</v>
      </c>
      <c r="AG66" t="s">
        <v>169</v>
      </c>
      <c r="AI66" t="s">
        <v>169</v>
      </c>
      <c r="AJ66" t="s">
        <v>169</v>
      </c>
    </row>
    <row r="67" spans="1:36" ht="17.399999999999999" x14ac:dyDescent="0.3">
      <c r="H67" s="9"/>
      <c r="K67" s="39"/>
      <c r="L67" s="3"/>
      <c r="M67" s="2"/>
      <c r="N67" s="3"/>
      <c r="O67" s="12"/>
      <c r="P67" s="13"/>
      <c r="Q67" s="12"/>
      <c r="R67" s="3"/>
      <c r="S67" s="3"/>
      <c r="T67" s="40"/>
      <c r="U67" t="s">
        <v>120</v>
      </c>
      <c r="AD67" s="206" t="s">
        <v>120</v>
      </c>
      <c r="AE67" s="206"/>
      <c r="AF67" s="206"/>
      <c r="AG67" t="s">
        <v>169</v>
      </c>
      <c r="AI67" t="s">
        <v>169</v>
      </c>
      <c r="AJ67" t="s">
        <v>169</v>
      </c>
    </row>
    <row r="68" spans="1:36" ht="17.399999999999999" x14ac:dyDescent="0.3">
      <c r="A68" s="3"/>
      <c r="B68" s="2" t="s">
        <v>120</v>
      </c>
      <c r="C68" s="3"/>
      <c r="D68" s="12"/>
      <c r="E68" s="13"/>
      <c r="F68" s="13"/>
      <c r="G68" s="13"/>
      <c r="H68" s="12"/>
      <c r="I68" s="3"/>
      <c r="J68" s="3"/>
      <c r="K68" s="39"/>
      <c r="O68" s="7"/>
      <c r="P68" s="9"/>
      <c r="Q68" s="9"/>
      <c r="T68" s="40"/>
      <c r="AD68" t="s">
        <v>169</v>
      </c>
      <c r="AE68" t="s">
        <v>169</v>
      </c>
      <c r="AF68" t="s">
        <v>169</v>
      </c>
      <c r="AG68" t="s">
        <v>169</v>
      </c>
      <c r="AI68" t="s">
        <v>169</v>
      </c>
      <c r="AJ68" t="s">
        <v>169</v>
      </c>
    </row>
    <row r="69" spans="1:36" x14ac:dyDescent="0.25">
      <c r="H69" s="9"/>
      <c r="K69" s="39"/>
      <c r="O69" s="7"/>
      <c r="P69" s="9"/>
      <c r="Q69" s="9"/>
      <c r="T69" s="40"/>
      <c r="AA69" t="s">
        <v>46</v>
      </c>
      <c r="AD69" t="s">
        <v>169</v>
      </c>
      <c r="AE69" t="s">
        <v>169</v>
      </c>
      <c r="AF69" t="s">
        <v>169</v>
      </c>
      <c r="AG69" t="s">
        <v>169</v>
      </c>
      <c r="AI69" t="s">
        <v>169</v>
      </c>
      <c r="AJ69" s="117" t="s">
        <v>46</v>
      </c>
    </row>
    <row r="70" spans="1:36" x14ac:dyDescent="0.25">
      <c r="A70">
        <v>9</v>
      </c>
      <c r="B70" t="s">
        <v>133</v>
      </c>
      <c r="C70" t="s">
        <v>29</v>
      </c>
      <c r="H70" s="9"/>
      <c r="I70" t="s">
        <v>26</v>
      </c>
      <c r="K70" s="39"/>
      <c r="N70" s="11"/>
      <c r="O70" s="7"/>
      <c r="P70" s="9"/>
      <c r="Q70" s="9"/>
      <c r="T70" s="40"/>
      <c r="U70" t="s">
        <v>134</v>
      </c>
      <c r="V70" t="s">
        <v>133</v>
      </c>
      <c r="W70" t="s">
        <v>75</v>
      </c>
      <c r="AA70" t="s">
        <v>62</v>
      </c>
      <c r="AD70" s="117" t="s">
        <v>134</v>
      </c>
      <c r="AE70" s="117" t="s">
        <v>133</v>
      </c>
      <c r="AF70" s="117" t="s">
        <v>165</v>
      </c>
      <c r="AG70" t="s">
        <v>169</v>
      </c>
      <c r="AI70" t="s">
        <v>169</v>
      </c>
      <c r="AJ70" s="117" t="s">
        <v>170</v>
      </c>
    </row>
    <row r="71" spans="1:36" x14ac:dyDescent="0.25">
      <c r="A71">
        <v>9</v>
      </c>
      <c r="B71" t="s">
        <v>133</v>
      </c>
      <c r="C71" s="11" t="s">
        <v>79</v>
      </c>
      <c r="H71" s="9"/>
      <c r="I71" t="s">
        <v>30</v>
      </c>
      <c r="K71" s="39"/>
      <c r="O71" s="7"/>
      <c r="P71" s="9"/>
      <c r="Q71" s="9"/>
      <c r="T71" s="40"/>
      <c r="U71" t="s">
        <v>134</v>
      </c>
      <c r="V71" t="s">
        <v>133</v>
      </c>
      <c r="W71" t="s">
        <v>69</v>
      </c>
      <c r="AA71" t="s">
        <v>77</v>
      </c>
      <c r="AD71" s="117" t="s">
        <v>134</v>
      </c>
      <c r="AE71" s="117" t="s">
        <v>133</v>
      </c>
      <c r="AF71" s="206" t="s">
        <v>164</v>
      </c>
      <c r="AG71" s="206"/>
      <c r="AI71" t="s">
        <v>169</v>
      </c>
      <c r="AJ71" s="117" t="s">
        <v>77</v>
      </c>
    </row>
    <row r="72" spans="1:36" x14ac:dyDescent="0.25">
      <c r="A72">
        <v>9</v>
      </c>
      <c r="B72" t="s">
        <v>133</v>
      </c>
      <c r="C72" t="s">
        <v>34</v>
      </c>
      <c r="H72" s="9"/>
      <c r="I72" t="s">
        <v>32</v>
      </c>
      <c r="K72" s="39"/>
      <c r="O72" s="7"/>
      <c r="P72" s="9"/>
      <c r="Q72" s="9"/>
      <c r="T72" s="40"/>
      <c r="U72" t="s">
        <v>134</v>
      </c>
      <c r="V72" t="s">
        <v>133</v>
      </c>
      <c r="W72" t="s">
        <v>64</v>
      </c>
      <c r="AA72" t="s">
        <v>71</v>
      </c>
      <c r="AD72" s="117" t="s">
        <v>134</v>
      </c>
      <c r="AE72" s="117" t="s">
        <v>133</v>
      </c>
      <c r="AF72" s="117" t="s">
        <v>166</v>
      </c>
      <c r="AG72" t="s">
        <v>169</v>
      </c>
      <c r="AI72" t="s">
        <v>169</v>
      </c>
      <c r="AJ72" s="117" t="s">
        <v>167</v>
      </c>
    </row>
    <row r="73" spans="1:36" x14ac:dyDescent="0.25">
      <c r="A73">
        <v>9</v>
      </c>
      <c r="B73" t="s">
        <v>133</v>
      </c>
      <c r="C73" t="s">
        <v>31</v>
      </c>
      <c r="H73" s="9"/>
      <c r="I73" t="s">
        <v>27</v>
      </c>
      <c r="K73" s="39"/>
      <c r="O73" s="7"/>
      <c r="P73" s="9"/>
      <c r="Q73" s="9"/>
      <c r="T73" s="40"/>
      <c r="AD73" t="s">
        <v>169</v>
      </c>
      <c r="AE73" t="s">
        <v>169</v>
      </c>
      <c r="AF73" t="s">
        <v>169</v>
      </c>
      <c r="AG73" t="s">
        <v>169</v>
      </c>
      <c r="AI73" t="s">
        <v>169</v>
      </c>
      <c r="AJ73" t="s">
        <v>169</v>
      </c>
    </row>
    <row r="74" spans="1:36" x14ac:dyDescent="0.25">
      <c r="A74">
        <v>9</v>
      </c>
      <c r="B74" t="s">
        <v>133</v>
      </c>
      <c r="C74" t="s">
        <v>28</v>
      </c>
      <c r="H74" s="9"/>
      <c r="I74" t="s">
        <v>33</v>
      </c>
      <c r="K74" s="39"/>
      <c r="O74" s="7"/>
      <c r="P74" s="9"/>
      <c r="Q74" s="7"/>
      <c r="T74" s="40"/>
      <c r="U74" t="s">
        <v>125</v>
      </c>
      <c r="AD74" s="206" t="s">
        <v>125</v>
      </c>
      <c r="AE74" s="206"/>
      <c r="AF74" s="206"/>
      <c r="AG74" t="s">
        <v>169</v>
      </c>
      <c r="AI74" t="s">
        <v>169</v>
      </c>
      <c r="AJ74" t="s">
        <v>169</v>
      </c>
    </row>
    <row r="75" spans="1:36" x14ac:dyDescent="0.25">
      <c r="K75" s="39"/>
      <c r="O75" s="7"/>
      <c r="P75" s="9"/>
      <c r="Q75" s="7"/>
      <c r="T75" s="40"/>
      <c r="AA75" t="s">
        <v>46</v>
      </c>
      <c r="AD75" t="s">
        <v>169</v>
      </c>
      <c r="AE75" t="s">
        <v>169</v>
      </c>
      <c r="AF75" t="s">
        <v>169</v>
      </c>
      <c r="AG75" t="s">
        <v>169</v>
      </c>
      <c r="AI75" t="s">
        <v>169</v>
      </c>
      <c r="AJ75" s="117" t="s">
        <v>46</v>
      </c>
    </row>
    <row r="76" spans="1:36" x14ac:dyDescent="0.25">
      <c r="A76" t="s">
        <v>135</v>
      </c>
      <c r="K76" s="39"/>
      <c r="L76" t="s">
        <v>136</v>
      </c>
      <c r="O76" s="7"/>
      <c r="P76" s="9"/>
      <c r="Q76" s="7"/>
      <c r="T76" s="40"/>
      <c r="U76" t="s">
        <v>137</v>
      </c>
      <c r="V76" t="s">
        <v>138</v>
      </c>
      <c r="W76" t="s">
        <v>69</v>
      </c>
      <c r="AA76" t="s">
        <v>62</v>
      </c>
      <c r="AD76" s="117" t="s">
        <v>137</v>
      </c>
      <c r="AE76" s="117" t="s">
        <v>138</v>
      </c>
      <c r="AF76" s="206" t="s">
        <v>164</v>
      </c>
      <c r="AG76" s="206"/>
      <c r="AI76" t="s">
        <v>169</v>
      </c>
      <c r="AJ76" s="117" t="s">
        <v>170</v>
      </c>
    </row>
    <row r="77" spans="1:36" x14ac:dyDescent="0.25">
      <c r="A77" t="s">
        <v>139</v>
      </c>
      <c r="K77" s="39"/>
      <c r="L77" t="s">
        <v>140</v>
      </c>
      <c r="O77" s="7"/>
      <c r="P77" s="9"/>
      <c r="Q77" s="7"/>
      <c r="T77" s="40"/>
      <c r="U77" t="s">
        <v>137</v>
      </c>
      <c r="V77" t="s">
        <v>138</v>
      </c>
      <c r="W77" t="s">
        <v>64</v>
      </c>
      <c r="AA77" t="s">
        <v>75</v>
      </c>
      <c r="AD77" s="117" t="s">
        <v>137</v>
      </c>
      <c r="AE77" s="117" t="s">
        <v>138</v>
      </c>
      <c r="AF77" s="117" t="s">
        <v>166</v>
      </c>
      <c r="AG77" t="s">
        <v>169</v>
      </c>
      <c r="AI77" t="s">
        <v>169</v>
      </c>
      <c r="AJ77" s="117" t="s">
        <v>165</v>
      </c>
    </row>
    <row r="78" spans="1:36" x14ac:dyDescent="0.25">
      <c r="A78" t="s">
        <v>141</v>
      </c>
      <c r="K78" s="39"/>
      <c r="L78" t="s">
        <v>142</v>
      </c>
      <c r="O78" s="7"/>
      <c r="P78" s="9"/>
      <c r="Q78" s="7"/>
      <c r="T78" s="40"/>
      <c r="U78" t="s">
        <v>137</v>
      </c>
      <c r="V78" t="s">
        <v>138</v>
      </c>
      <c r="W78" t="s">
        <v>71</v>
      </c>
      <c r="AA78" t="s">
        <v>77</v>
      </c>
      <c r="AD78" s="117" t="s">
        <v>137</v>
      </c>
      <c r="AE78" s="117" t="s">
        <v>138</v>
      </c>
      <c r="AF78" s="117" t="s">
        <v>167</v>
      </c>
      <c r="AG78" t="s">
        <v>169</v>
      </c>
      <c r="AI78" t="s">
        <v>169</v>
      </c>
      <c r="AJ78" s="117" t="s">
        <v>77</v>
      </c>
    </row>
    <row r="79" spans="1:36" x14ac:dyDescent="0.25">
      <c r="A79" t="s">
        <v>143</v>
      </c>
      <c r="K79" s="39"/>
      <c r="L79" t="s">
        <v>144</v>
      </c>
      <c r="O79" s="7"/>
      <c r="P79" s="9"/>
      <c r="Q79" s="7"/>
      <c r="T79" s="40"/>
      <c r="AD79" t="s">
        <v>169</v>
      </c>
      <c r="AE79" t="s">
        <v>169</v>
      </c>
      <c r="AF79" t="s">
        <v>169</v>
      </c>
      <c r="AG79" t="s">
        <v>169</v>
      </c>
      <c r="AI79" t="s">
        <v>169</v>
      </c>
      <c r="AJ79" t="s">
        <v>169</v>
      </c>
    </row>
    <row r="80" spans="1:36" x14ac:dyDescent="0.25">
      <c r="A80" t="s">
        <v>145</v>
      </c>
      <c r="K80" s="39"/>
      <c r="L80" t="s">
        <v>146</v>
      </c>
      <c r="O80" s="7"/>
      <c r="P80" s="9"/>
      <c r="Q80" s="7"/>
      <c r="T80" s="40"/>
      <c r="AD80" t="s">
        <v>169</v>
      </c>
      <c r="AE80" t="s">
        <v>169</v>
      </c>
      <c r="AF80" t="s">
        <v>169</v>
      </c>
      <c r="AG80" t="s">
        <v>169</v>
      </c>
      <c r="AI80" t="s">
        <v>169</v>
      </c>
      <c r="AJ80" t="s">
        <v>169</v>
      </c>
    </row>
    <row r="81" spans="1:36" x14ac:dyDescent="0.25">
      <c r="A81" t="s">
        <v>147</v>
      </c>
      <c r="K81" s="39"/>
      <c r="L81" t="s">
        <v>148</v>
      </c>
      <c r="O81" s="7"/>
      <c r="P81" s="9"/>
      <c r="Q81" s="7"/>
      <c r="T81" s="40"/>
      <c r="AD81" t="s">
        <v>169</v>
      </c>
      <c r="AE81" t="s">
        <v>169</v>
      </c>
      <c r="AF81" t="s">
        <v>169</v>
      </c>
      <c r="AG81" t="s">
        <v>169</v>
      </c>
      <c r="AI81" t="s">
        <v>169</v>
      </c>
      <c r="AJ81" t="s">
        <v>169</v>
      </c>
    </row>
    <row r="82" spans="1:36" x14ac:dyDescent="0.25">
      <c r="A82" t="s">
        <v>149</v>
      </c>
      <c r="K82" s="39"/>
      <c r="L82" t="s">
        <v>150</v>
      </c>
      <c r="O82" s="7"/>
      <c r="P82" s="9"/>
      <c r="Q82" s="7"/>
      <c r="T82" s="40"/>
      <c r="U82" t="s">
        <v>151</v>
      </c>
      <c r="AD82" s="206" t="s">
        <v>151</v>
      </c>
      <c r="AE82" s="206"/>
      <c r="AF82" s="206"/>
      <c r="AG82" t="s">
        <v>169</v>
      </c>
      <c r="AI82" t="s">
        <v>169</v>
      </c>
      <c r="AJ82" t="s">
        <v>169</v>
      </c>
    </row>
    <row r="83" spans="1:36" x14ac:dyDescent="0.25">
      <c r="A83" t="s">
        <v>152</v>
      </c>
      <c r="K83" s="39"/>
      <c r="L83" t="s">
        <v>153</v>
      </c>
      <c r="T83" s="40"/>
      <c r="U83" t="s">
        <v>154</v>
      </c>
      <c r="AD83" s="206" t="s">
        <v>154</v>
      </c>
      <c r="AE83" s="206"/>
      <c r="AF83" s="206"/>
      <c r="AG83" t="s">
        <v>169</v>
      </c>
      <c r="AI83" t="s">
        <v>169</v>
      </c>
      <c r="AJ83" t="s">
        <v>169</v>
      </c>
    </row>
    <row r="84" spans="1:36" x14ac:dyDescent="0.25">
      <c r="A84" t="s">
        <v>155</v>
      </c>
      <c r="K84" s="39"/>
      <c r="T84" s="40"/>
      <c r="U84" t="s">
        <v>156</v>
      </c>
      <c r="AD84" s="206" t="s">
        <v>156</v>
      </c>
      <c r="AE84" s="206"/>
      <c r="AF84" s="206"/>
      <c r="AG84" t="s">
        <v>169</v>
      </c>
      <c r="AI84" t="s">
        <v>169</v>
      </c>
      <c r="AJ84" t="s">
        <v>169</v>
      </c>
    </row>
    <row r="85" spans="1:36" x14ac:dyDescent="0.25">
      <c r="K85" s="39"/>
      <c r="T85" s="40"/>
      <c r="U85" t="s">
        <v>157</v>
      </c>
      <c r="AC85" s="114"/>
      <c r="AD85" s="206" t="s">
        <v>157</v>
      </c>
      <c r="AE85" s="206"/>
      <c r="AF85" s="206"/>
      <c r="AG85" t="s">
        <v>169</v>
      </c>
      <c r="AI85" t="s">
        <v>169</v>
      </c>
      <c r="AJ85" t="s">
        <v>169</v>
      </c>
    </row>
    <row r="86" spans="1:36" x14ac:dyDescent="0.25">
      <c r="K86" s="39"/>
      <c r="T86" s="40"/>
      <c r="U86" t="s">
        <v>158</v>
      </c>
      <c r="AD86" s="206" t="s">
        <v>158</v>
      </c>
      <c r="AE86" s="206"/>
      <c r="AF86" s="206"/>
      <c r="AG86" t="s">
        <v>169</v>
      </c>
      <c r="AI86" t="s">
        <v>169</v>
      </c>
      <c r="AJ86" t="s">
        <v>169</v>
      </c>
    </row>
    <row r="87" spans="1:36" x14ac:dyDescent="0.25">
      <c r="A87" t="s">
        <v>0</v>
      </c>
      <c r="K87" s="39"/>
      <c r="T87" s="40"/>
      <c r="U87" t="s">
        <v>159</v>
      </c>
      <c r="AD87" s="206" t="s">
        <v>159</v>
      </c>
      <c r="AE87" s="206"/>
      <c r="AF87" s="206"/>
      <c r="AG87" t="s">
        <v>169</v>
      </c>
      <c r="AI87" t="s">
        <v>169</v>
      </c>
      <c r="AJ87" t="s">
        <v>169</v>
      </c>
    </row>
    <row r="88" spans="1:36" x14ac:dyDescent="0.25">
      <c r="A88" t="s">
        <v>1</v>
      </c>
      <c r="K88" s="39"/>
      <c r="T88" s="40"/>
    </row>
    <row r="90" spans="1:36" x14ac:dyDescent="0.25">
      <c r="A90" t="s">
        <v>2</v>
      </c>
      <c r="K90" s="39"/>
      <c r="T90" s="40"/>
    </row>
    <row r="92" spans="1:36" x14ac:dyDescent="0.25">
      <c r="A92" t="s">
        <v>3</v>
      </c>
      <c r="K92" s="39"/>
      <c r="T92" s="40"/>
    </row>
    <row r="94" spans="1:36" x14ac:dyDescent="0.25">
      <c r="A94" t="s">
        <v>4</v>
      </c>
      <c r="K94" s="39"/>
      <c r="T94" s="40"/>
    </row>
    <row r="97" spans="1:1" x14ac:dyDescent="0.25">
      <c r="A97" t="s">
        <v>5</v>
      </c>
    </row>
    <row r="99" spans="1:1" x14ac:dyDescent="0.25">
      <c r="A99" t="s">
        <v>6</v>
      </c>
    </row>
    <row r="101" spans="1:1" x14ac:dyDescent="0.25">
      <c r="A101" t="s">
        <v>7</v>
      </c>
    </row>
    <row r="102" spans="1:1" x14ac:dyDescent="0.25">
      <c r="A102" t="s">
        <v>8</v>
      </c>
    </row>
    <row r="103" spans="1:1" x14ac:dyDescent="0.25">
      <c r="A103" t="s">
        <v>9</v>
      </c>
    </row>
    <row r="105" spans="1:1" x14ac:dyDescent="0.25">
      <c r="A105" t="s">
        <v>10</v>
      </c>
    </row>
    <row r="108" spans="1:1" x14ac:dyDescent="0.25">
      <c r="A108" t="s">
        <v>11</v>
      </c>
    </row>
    <row r="110" spans="1:1" x14ac:dyDescent="0.25">
      <c r="A110" t="s">
        <v>12</v>
      </c>
    </row>
    <row r="112" spans="1:1" x14ac:dyDescent="0.25">
      <c r="A112" t="s">
        <v>13</v>
      </c>
    </row>
    <row r="115" spans="1:1" x14ac:dyDescent="0.25">
      <c r="A115" t="s">
        <v>14</v>
      </c>
    </row>
    <row r="116" spans="1:1" x14ac:dyDescent="0.25">
      <c r="A116" t="s">
        <v>160</v>
      </c>
    </row>
  </sheetData>
  <mergeCells count="21">
    <mergeCell ref="AD85:AF85"/>
    <mergeCell ref="AD86:AF86"/>
    <mergeCell ref="AD87:AF87"/>
    <mergeCell ref="AF71:AG71"/>
    <mergeCell ref="AD74:AF74"/>
    <mergeCell ref="AF76:AG76"/>
    <mergeCell ref="AD82:AF82"/>
    <mergeCell ref="AD83:AF83"/>
    <mergeCell ref="AD84:AF84"/>
    <mergeCell ref="AD67:AF67"/>
    <mergeCell ref="AE4:AG4"/>
    <mergeCell ref="AF7:AG7"/>
    <mergeCell ref="AE11:AG11"/>
    <mergeCell ref="AF15:AG15"/>
    <mergeCell ref="AE19:AG19"/>
    <mergeCell ref="AE27:AG27"/>
    <mergeCell ref="AE35:AG35"/>
    <mergeCell ref="AE43:AG43"/>
    <mergeCell ref="AE51:AG51"/>
    <mergeCell ref="AD59:AG59"/>
    <mergeCell ref="AF63:AG63"/>
  </mergeCells>
  <pageMargins left="0.78749999999999998" right="0.78749999999999998" top="0.78749999999999998" bottom="0.78749999999999998" header="0.39374999999999999" footer="0.39374999999999999"/>
  <pageSetup paperSize="9" fitToWidth="0" pageOrder="overThenDown" orientation="landscape"/>
  <extLst>
    <ext uri="smNativeData">
      <pm:sheetPrefs xmlns:pm="smNativeData" day="17336055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06CF-D41F-4D08-AE67-67AEBA09764C}">
  <sheetPr>
    <tabColor theme="1"/>
  </sheetPr>
  <dimension ref="A1"/>
  <sheetViews>
    <sheetView showGridLines="0" workbookViewId="0">
      <selection sqref="A1:D8"/>
    </sheetView>
  </sheetViews>
  <sheetFormatPr baseColWidth="10" defaultColWidth="8.88671875"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6"/>
  <sheetViews>
    <sheetView showGridLines="0" zoomScale="70" zoomScaleNormal="70" workbookViewId="0">
      <selection activeCell="L11" sqref="B2:L11"/>
    </sheetView>
  </sheetViews>
  <sheetFormatPr baseColWidth="10" defaultColWidth="10" defaultRowHeight="13.2" outlineLevelRow="1" x14ac:dyDescent="0.25"/>
  <cols>
    <col min="1" max="1" width="5.33203125" customWidth="1"/>
    <col min="2" max="2" width="9.109375" customWidth="1"/>
    <col min="4" max="4" width="6" customWidth="1"/>
    <col min="5" max="5" width="8.88671875" bestFit="1" customWidth="1"/>
    <col min="6" max="6" width="9.33203125" bestFit="1" customWidth="1"/>
    <col min="7" max="7" width="9.109375" bestFit="1" customWidth="1"/>
    <col min="8" max="8" width="9.33203125" bestFit="1" customWidth="1"/>
    <col min="9" max="9" width="9.109375" bestFit="1" customWidth="1"/>
    <col min="10" max="10" width="9" bestFit="1" customWidth="1"/>
    <col min="11" max="11" width="8.88671875" bestFit="1" customWidth="1"/>
    <col min="12" max="12" width="9" bestFit="1" customWidth="1"/>
    <col min="14" max="14" width="9.109375" customWidth="1"/>
    <col min="25" max="25" width="7.44140625" customWidth="1"/>
  </cols>
  <sheetData>
    <row r="1" spans="1:52" ht="20.399999999999999" x14ac:dyDescent="0.25">
      <c r="A1" s="75" t="s">
        <v>15</v>
      </c>
      <c r="B1" s="203" t="s">
        <v>16</v>
      </c>
      <c r="C1" s="77" t="s">
        <v>17</v>
      </c>
      <c r="D1" s="203" t="s">
        <v>18</v>
      </c>
      <c r="E1" s="203" t="s">
        <v>19</v>
      </c>
      <c r="F1" s="203" t="s">
        <v>20</v>
      </c>
      <c r="G1" s="203" t="s">
        <v>21</v>
      </c>
      <c r="H1" s="203" t="s">
        <v>22</v>
      </c>
      <c r="I1" s="203" t="s">
        <v>23</v>
      </c>
      <c r="J1" s="203" t="s">
        <v>24</v>
      </c>
      <c r="K1" s="203" t="s">
        <v>25</v>
      </c>
      <c r="O1" s="134"/>
      <c r="P1" s="135" t="s">
        <v>26</v>
      </c>
      <c r="Q1" s="135" t="s">
        <v>27</v>
      </c>
      <c r="R1" s="135" t="s">
        <v>28</v>
      </c>
      <c r="S1" s="135" t="s">
        <v>29</v>
      </c>
      <c r="T1" s="135" t="s">
        <v>30</v>
      </c>
      <c r="U1" s="135" t="s">
        <v>31</v>
      </c>
      <c r="V1" s="136" t="s">
        <v>32</v>
      </c>
      <c r="W1" s="135" t="s">
        <v>33</v>
      </c>
      <c r="X1" s="187" t="s">
        <v>34</v>
      </c>
    </row>
    <row r="2" spans="1:52" ht="30" customHeight="1" x14ac:dyDescent="0.25">
      <c r="A2" s="79">
        <v>1</v>
      </c>
      <c r="B2" s="209" t="str">
        <f>_xlfn.XLOOKUP($A2,$B$18:$B$26,C$18:C$26)</f>
        <v>Javier Morant</v>
      </c>
      <c r="C2" s="210">
        <f>_xlfn.XLOOKUP($A2,$B$18:$B$26,D$18:D$26)</f>
        <v>3</v>
      </c>
      <c r="D2" s="211">
        <f>_xlfn.XLOOKUP($A2,$B$18:$B$26,E$18:E$26)</f>
        <v>1</v>
      </c>
      <c r="E2" s="211">
        <f>_xlfn.XLOOKUP($A2,$B$18:$B$26,F$18:F$26)</f>
        <v>1</v>
      </c>
      <c r="F2" s="211">
        <f>_xlfn.XLOOKUP($A2,$B$18:$B$26,G$18:G$26)</f>
        <v>0</v>
      </c>
      <c r="G2" s="211">
        <f>_xlfn.XLOOKUP($A2,$B$18:$B$26,H$18:H$26)</f>
        <v>2</v>
      </c>
      <c r="H2" s="211">
        <f>_xlfn.XLOOKUP($A2,$B$18:$B$26,I$18:I$26)</f>
        <v>0</v>
      </c>
      <c r="I2" s="211">
        <f>_xlfn.XLOOKUP($A2,$B$18:$B$26,J$18:J$26)</f>
        <v>12</v>
      </c>
      <c r="J2" s="211">
        <f>_xlfn.XLOOKUP($A2,$B$18:$B$26,K$18:K$26)</f>
        <v>0</v>
      </c>
      <c r="K2" s="211">
        <f>_xlfn.XLOOKUP($A2,$B$18:$B$26,L$18:L$26)</f>
        <v>12</v>
      </c>
      <c r="L2" s="202"/>
      <c r="M2" s="5"/>
      <c r="O2" s="138" t="s">
        <v>26</v>
      </c>
      <c r="P2" s="139"/>
      <c r="Q2" s="140"/>
      <c r="R2" s="140"/>
      <c r="S2" s="140"/>
      <c r="T2" s="140"/>
      <c r="U2" s="140"/>
      <c r="V2" s="141"/>
      <c r="W2" s="140"/>
      <c r="X2" s="188" t="s">
        <v>35</v>
      </c>
      <c r="AB2" s="78"/>
      <c r="AC2" s="6"/>
      <c r="AD2" s="78"/>
      <c r="AE2" s="6"/>
      <c r="AF2" s="6"/>
      <c r="AG2" s="6"/>
      <c r="AH2" s="6"/>
      <c r="AI2" s="6"/>
      <c r="AJ2" s="6"/>
      <c r="AK2" s="6"/>
      <c r="AL2" s="6"/>
      <c r="AM2" s="5"/>
      <c r="AO2" s="14"/>
      <c r="AP2" s="6"/>
      <c r="AQ2" s="78"/>
      <c r="AR2" s="6"/>
      <c r="AS2" s="6"/>
      <c r="AT2" s="6"/>
      <c r="AU2" s="6"/>
      <c r="AV2" s="6"/>
      <c r="AW2" s="6"/>
      <c r="AX2" s="6"/>
      <c r="AY2" s="6"/>
      <c r="AZ2" s="5"/>
    </row>
    <row r="3" spans="1:52" ht="30" customHeight="1" x14ac:dyDescent="0.25">
      <c r="A3" s="79">
        <v>2</v>
      </c>
      <c r="B3" s="209" t="str">
        <f>_xlfn.XLOOKUP($A3,$B$18:$B$26,C$18:C$26)</f>
        <v>Fran Morales</v>
      </c>
      <c r="C3" s="210">
        <f>_xlfn.XLOOKUP($A3,$B$18:$B$26,D$18:D$26)</f>
        <v>3</v>
      </c>
      <c r="D3" s="211">
        <f>_xlfn.XLOOKUP($A3,$B$18:$B$26,E$18:E$26)</f>
        <v>1</v>
      </c>
      <c r="E3" s="211">
        <f>_xlfn.XLOOKUP($A3,$B$18:$B$26,F$18:F$26)</f>
        <v>1</v>
      </c>
      <c r="F3" s="211">
        <f>_xlfn.XLOOKUP($A3,$B$18:$B$26,G$18:G$26)</f>
        <v>0</v>
      </c>
      <c r="G3" s="211">
        <f>_xlfn.XLOOKUP($A3,$B$18:$B$26,H$18:H$26)</f>
        <v>2</v>
      </c>
      <c r="H3" s="211">
        <f>_xlfn.XLOOKUP($A3,$B$18:$B$26,I$18:I$26)</f>
        <v>0</v>
      </c>
      <c r="I3" s="211">
        <f>_xlfn.XLOOKUP($A3,$B$18:$B$26,J$18:J$26)</f>
        <v>12</v>
      </c>
      <c r="J3" s="211">
        <f>_xlfn.XLOOKUP($A3,$B$18:$B$26,K$18:K$26)</f>
        <v>4</v>
      </c>
      <c r="K3" s="211">
        <f>_xlfn.XLOOKUP($A3,$B$18:$B$26,L$18:L$26)</f>
        <v>8</v>
      </c>
      <c r="L3" s="202"/>
      <c r="M3" s="5"/>
      <c r="O3" s="143" t="s">
        <v>27</v>
      </c>
      <c r="P3" s="144"/>
      <c r="Q3" s="145"/>
      <c r="R3" s="146"/>
      <c r="S3" s="146"/>
      <c r="T3" s="146"/>
      <c r="U3" s="146"/>
      <c r="V3" s="147"/>
      <c r="W3" s="146" t="s">
        <v>36</v>
      </c>
      <c r="X3" s="189"/>
      <c r="Z3" s="57"/>
      <c r="AB3" s="15"/>
      <c r="AC3" s="21"/>
      <c r="AD3" s="6"/>
      <c r="AE3" s="6"/>
      <c r="AF3" s="6"/>
      <c r="AG3" s="6"/>
      <c r="AH3" s="6"/>
      <c r="AI3" s="6"/>
      <c r="AJ3" s="6"/>
      <c r="AK3" s="6"/>
      <c r="AL3" s="6"/>
      <c r="AM3" s="5"/>
      <c r="AO3" s="15"/>
      <c r="AP3" s="1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1:52" ht="30" customHeight="1" x14ac:dyDescent="0.25">
      <c r="A4" s="79">
        <v>3</v>
      </c>
      <c r="B4" s="209" t="str">
        <f>_xlfn.XLOOKUP($A4,$B$18:$B$26,C$18:C$26)</f>
        <v>Alejandro Huertas</v>
      </c>
      <c r="C4" s="210">
        <f>_xlfn.XLOOKUP($A4,$B$18:$B$26,D$18:D$26)</f>
        <v>3</v>
      </c>
      <c r="D4" s="211">
        <f>_xlfn.XLOOKUP($A4,$B$18:$B$26,E$18:E$26)</f>
        <v>1</v>
      </c>
      <c r="E4" s="211">
        <f>_xlfn.XLOOKUP($A4,$B$18:$B$26,F$18:F$26)</f>
        <v>1</v>
      </c>
      <c r="F4" s="211">
        <f>_xlfn.XLOOKUP($A4,$B$18:$B$26,G$18:G$26)</f>
        <v>0</v>
      </c>
      <c r="G4" s="211">
        <f>_xlfn.XLOOKUP($A4,$B$18:$B$26,H$18:H$26)</f>
        <v>2</v>
      </c>
      <c r="H4" s="211">
        <f>_xlfn.XLOOKUP($A4,$B$18:$B$26,I$18:I$26)</f>
        <v>0</v>
      </c>
      <c r="I4" s="211">
        <f>_xlfn.XLOOKUP($A4,$B$18:$B$26,J$18:J$26)</f>
        <v>12</v>
      </c>
      <c r="J4" s="211">
        <f>_xlfn.XLOOKUP($A4,$B$18:$B$26,K$18:K$26)</f>
        <v>6</v>
      </c>
      <c r="K4" s="211">
        <f>_xlfn.XLOOKUP($A4,$B$18:$B$26,L$18:L$26)</f>
        <v>6</v>
      </c>
      <c r="L4" s="202"/>
      <c r="M4" s="5"/>
      <c r="O4" s="143" t="s">
        <v>28</v>
      </c>
      <c r="P4" s="144"/>
      <c r="Q4" s="149"/>
      <c r="R4" s="150"/>
      <c r="S4" s="146"/>
      <c r="T4" s="146"/>
      <c r="U4" s="146"/>
      <c r="V4" s="147" t="s">
        <v>37</v>
      </c>
      <c r="W4" s="146"/>
      <c r="X4" s="189"/>
      <c r="Z4" s="57"/>
      <c r="AB4" s="15"/>
      <c r="AC4" s="21"/>
      <c r="AD4" s="6"/>
      <c r="AE4" s="6"/>
      <c r="AF4" s="6"/>
      <c r="AG4" s="6"/>
      <c r="AH4" s="6"/>
      <c r="AI4" s="6"/>
      <c r="AJ4" s="6"/>
      <c r="AK4" s="6"/>
      <c r="AL4" s="6"/>
      <c r="AM4" s="5"/>
      <c r="AO4" s="15"/>
      <c r="AP4" s="16"/>
      <c r="AQ4" s="6"/>
      <c r="AR4" s="6"/>
      <c r="AS4" s="6"/>
      <c r="AT4" s="6"/>
      <c r="AU4" s="6"/>
      <c r="AV4" s="6"/>
      <c r="AW4" s="6"/>
      <c r="AX4" s="6"/>
      <c r="AY4" s="6"/>
      <c r="AZ4" s="5"/>
    </row>
    <row r="5" spans="1:52" ht="30" customHeight="1" x14ac:dyDescent="0.25">
      <c r="A5" s="79">
        <v>4</v>
      </c>
      <c r="B5" s="209" t="str">
        <f>_xlfn.XLOOKUP($A5,$B$18:$B$26,C$18:C$26)</f>
        <v>Mario Cuenca</v>
      </c>
      <c r="C5" s="210">
        <f>_xlfn.XLOOKUP($A5,$B$18:$B$26,D$18:D$26)</f>
        <v>1</v>
      </c>
      <c r="D5" s="211">
        <f>_xlfn.XLOOKUP($A5,$B$18:$B$26,E$18:E$26)</f>
        <v>1</v>
      </c>
      <c r="E5" s="211">
        <f>_xlfn.XLOOKUP($A5,$B$18:$B$26,F$18:F$26)</f>
        <v>0</v>
      </c>
      <c r="F5" s="211">
        <f>_xlfn.XLOOKUP($A5,$B$18:$B$26,G$18:G$26)</f>
        <v>1</v>
      </c>
      <c r="G5" s="211">
        <f>_xlfn.XLOOKUP($A5,$B$18:$B$26,H$18:H$26)</f>
        <v>0</v>
      </c>
      <c r="H5" s="211">
        <f>_xlfn.XLOOKUP($A5,$B$18:$B$26,I$18:I$26)</f>
        <v>2</v>
      </c>
      <c r="I5" s="211">
        <f>_xlfn.XLOOKUP($A5,$B$18:$B$26,J$18:J$26)</f>
        <v>6</v>
      </c>
      <c r="J5" s="211">
        <f>_xlfn.XLOOKUP($A5,$B$18:$B$26,K$18:K$26)</f>
        <v>12</v>
      </c>
      <c r="K5" s="211">
        <f>_xlfn.XLOOKUP($A5,$B$18:$B$26,L$18:L$26)</f>
        <v>-6</v>
      </c>
      <c r="L5" s="202"/>
      <c r="M5" s="5"/>
      <c r="O5" s="143" t="s">
        <v>29</v>
      </c>
      <c r="P5" s="144"/>
      <c r="Q5" s="149"/>
      <c r="R5" s="146"/>
      <c r="S5" s="150"/>
      <c r="T5" s="146"/>
      <c r="U5" s="146"/>
      <c r="V5" s="147"/>
      <c r="W5" s="146"/>
      <c r="X5" s="189"/>
      <c r="Z5" s="57"/>
      <c r="AB5" s="15"/>
      <c r="AC5" s="21"/>
      <c r="AD5" s="6"/>
      <c r="AE5" s="6"/>
      <c r="AF5" s="6"/>
      <c r="AG5" s="6"/>
      <c r="AH5" s="6"/>
      <c r="AI5" s="6"/>
      <c r="AJ5" s="6"/>
      <c r="AK5" s="6"/>
      <c r="AL5" s="6"/>
      <c r="AM5" s="5"/>
      <c r="AO5" s="15"/>
      <c r="AP5" s="16"/>
      <c r="AQ5" s="6"/>
      <c r="AR5" s="6"/>
      <c r="AS5" s="6"/>
      <c r="AT5" s="6"/>
      <c r="AU5" s="6"/>
      <c r="AV5" s="6"/>
      <c r="AW5" s="6"/>
      <c r="AX5" s="6"/>
      <c r="AY5" s="6"/>
      <c r="AZ5" s="5"/>
    </row>
    <row r="6" spans="1:52" ht="30" customHeight="1" x14ac:dyDescent="0.25">
      <c r="A6" s="79">
        <v>5</v>
      </c>
      <c r="B6" s="209" t="str">
        <f>_xlfn.XLOOKUP($A6,$B$18:$B$26,C$18:C$26)</f>
        <v>Joan Agudo</v>
      </c>
      <c r="C6" s="210">
        <f>_xlfn.XLOOKUP($A6,$B$18:$B$26,D$18:D$26)</f>
        <v>1</v>
      </c>
      <c r="D6" s="211">
        <f>_xlfn.XLOOKUP($A6,$B$18:$B$26,E$18:E$26)</f>
        <v>1</v>
      </c>
      <c r="E6" s="211">
        <f>_xlfn.XLOOKUP($A6,$B$18:$B$26,F$18:F$26)</f>
        <v>0</v>
      </c>
      <c r="F6" s="211">
        <f>_xlfn.XLOOKUP($A6,$B$18:$B$26,G$18:G$26)</f>
        <v>1</v>
      </c>
      <c r="G6" s="211">
        <f>_xlfn.XLOOKUP($A6,$B$18:$B$26,H$18:H$26)</f>
        <v>0</v>
      </c>
      <c r="H6" s="211">
        <f>_xlfn.XLOOKUP($A6,$B$18:$B$26,I$18:I$26)</f>
        <v>2</v>
      </c>
      <c r="I6" s="211">
        <f>_xlfn.XLOOKUP($A6,$B$18:$B$26,J$18:J$26)</f>
        <v>4</v>
      </c>
      <c r="J6" s="211">
        <f>_xlfn.XLOOKUP($A6,$B$18:$B$26,K$18:K$26)</f>
        <v>12</v>
      </c>
      <c r="K6" s="211">
        <f>_xlfn.XLOOKUP($A6,$B$18:$B$26,L$18:L$26)</f>
        <v>-8</v>
      </c>
      <c r="L6" s="202"/>
      <c r="M6" s="5"/>
      <c r="O6" s="143" t="s">
        <v>30</v>
      </c>
      <c r="P6" s="144"/>
      <c r="Q6" s="149"/>
      <c r="R6" s="146"/>
      <c r="S6" s="146"/>
      <c r="T6" s="150"/>
      <c r="U6" s="146"/>
      <c r="V6" s="147"/>
      <c r="W6" s="146"/>
      <c r="X6" s="189"/>
      <c r="Z6" s="57"/>
      <c r="AB6" s="15"/>
      <c r="AC6" s="21"/>
      <c r="AD6" s="6"/>
      <c r="AE6" s="6"/>
      <c r="AF6" s="6"/>
      <c r="AG6" s="6"/>
      <c r="AH6" s="6"/>
      <c r="AI6" s="6"/>
      <c r="AJ6" s="6"/>
      <c r="AK6" s="6"/>
      <c r="AL6" s="6"/>
      <c r="AM6" s="5"/>
      <c r="AO6" s="15"/>
      <c r="AP6" s="16"/>
      <c r="AQ6" s="6"/>
      <c r="AR6" s="6"/>
      <c r="AS6" s="6"/>
      <c r="AT6" s="6"/>
      <c r="AU6" s="6"/>
      <c r="AV6" s="6"/>
      <c r="AW6" s="6"/>
      <c r="AX6" s="6"/>
      <c r="AY6" s="6"/>
      <c r="AZ6" s="5"/>
    </row>
    <row r="7" spans="1:52" ht="30" customHeight="1" x14ac:dyDescent="0.25">
      <c r="A7" s="79">
        <v>6</v>
      </c>
      <c r="B7" s="209" t="str">
        <f>_xlfn.XLOOKUP($A7,$B$18:$B$26,C$18:C$26)</f>
        <v>Alejo Zeballo</v>
      </c>
      <c r="C7" s="210">
        <f>_xlfn.XLOOKUP($A7,$B$18:$B$26,D$18:D$26)</f>
        <v>1</v>
      </c>
      <c r="D7" s="211">
        <f>_xlfn.XLOOKUP($A7,$B$18:$B$26,E$18:E$26)</f>
        <v>1</v>
      </c>
      <c r="E7" s="211">
        <f>_xlfn.XLOOKUP($A7,$B$18:$B$26,F$18:F$26)</f>
        <v>0</v>
      </c>
      <c r="F7" s="211">
        <f>_xlfn.XLOOKUP($A7,$B$18:$B$26,G$18:G$26)</f>
        <v>1</v>
      </c>
      <c r="G7" s="211">
        <f>_xlfn.XLOOKUP($A7,$B$18:$B$26,H$18:H$26)</f>
        <v>0</v>
      </c>
      <c r="H7" s="211">
        <f>_xlfn.XLOOKUP($A7,$B$18:$B$26,I$18:I$26)</f>
        <v>2</v>
      </c>
      <c r="I7" s="211">
        <f>_xlfn.XLOOKUP($A7,$B$18:$B$26,J$18:J$26)</f>
        <v>0</v>
      </c>
      <c r="J7" s="211">
        <f>_xlfn.XLOOKUP($A7,$B$18:$B$26,K$18:K$26)</f>
        <v>12</v>
      </c>
      <c r="K7" s="211">
        <f>_xlfn.XLOOKUP($A7,$B$18:$B$26,L$18:L$26)</f>
        <v>-12</v>
      </c>
      <c r="L7" s="202"/>
      <c r="M7" s="5"/>
      <c r="O7" s="143" t="s">
        <v>31</v>
      </c>
      <c r="P7" s="144"/>
      <c r="Q7" s="149"/>
      <c r="R7" s="146"/>
      <c r="S7" s="146"/>
      <c r="T7" s="146"/>
      <c r="U7" s="150"/>
      <c r="V7" s="147"/>
      <c r="W7" s="146"/>
      <c r="X7" s="189"/>
      <c r="Z7" s="57"/>
      <c r="AB7" s="15"/>
      <c r="AC7" s="21"/>
      <c r="AD7" s="6"/>
      <c r="AE7" s="6"/>
      <c r="AF7" s="6"/>
      <c r="AG7" s="6"/>
      <c r="AH7" s="6"/>
      <c r="AI7" s="6"/>
      <c r="AJ7" s="6"/>
      <c r="AK7" s="6"/>
      <c r="AL7" s="6"/>
      <c r="AM7" s="5"/>
      <c r="AO7" s="15"/>
      <c r="AP7" s="1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 ht="30" customHeight="1" x14ac:dyDescent="0.25">
      <c r="A8" s="79">
        <v>7</v>
      </c>
      <c r="B8" s="209" t="str">
        <f>_xlfn.XLOOKUP($A8,$B$18:$B$26,C$18:C$26)</f>
        <v>Crisanto Lucas</v>
      </c>
      <c r="C8" s="210">
        <f>_xlfn.XLOOKUP($A8,$B$18:$B$26,D$18:D$26)</f>
        <v>0</v>
      </c>
      <c r="D8" s="211">
        <f>_xlfn.XLOOKUP($A8,$B$18:$B$26,E$18:E$26)</f>
        <v>0</v>
      </c>
      <c r="E8" s="211">
        <f>_xlfn.XLOOKUP($A8,$B$18:$B$26,F$18:F$26)</f>
        <v>0</v>
      </c>
      <c r="F8" s="211">
        <f>_xlfn.XLOOKUP($A8,$B$18:$B$26,G$18:G$26)</f>
        <v>0</v>
      </c>
      <c r="G8" s="211">
        <f>_xlfn.XLOOKUP($A8,$B$18:$B$26,H$18:H$26)</f>
        <v>0</v>
      </c>
      <c r="H8" s="211">
        <f>_xlfn.XLOOKUP($A8,$B$18:$B$26,I$18:I$26)</f>
        <v>0</v>
      </c>
      <c r="I8" s="211">
        <f>_xlfn.XLOOKUP($A8,$B$18:$B$26,J$18:J$26)</f>
        <v>0</v>
      </c>
      <c r="J8" s="211">
        <f>_xlfn.XLOOKUP($A8,$B$18:$B$26,K$18:K$26)</f>
        <v>0</v>
      </c>
      <c r="K8" s="211">
        <f>_xlfn.XLOOKUP($A8,$B$18:$B$26,L$18:L$26)</f>
        <v>0</v>
      </c>
      <c r="L8" s="202"/>
      <c r="M8" s="5"/>
      <c r="O8" s="143" t="s">
        <v>32</v>
      </c>
      <c r="P8" s="144"/>
      <c r="Q8" s="149"/>
      <c r="R8" s="146" t="s">
        <v>38</v>
      </c>
      <c r="S8" s="146"/>
      <c r="T8" s="146"/>
      <c r="U8" s="146"/>
      <c r="V8" s="151"/>
      <c r="W8" s="146"/>
      <c r="X8" s="189"/>
      <c r="Z8" s="57"/>
      <c r="AB8" s="15"/>
      <c r="AC8" s="21"/>
      <c r="AD8" s="6"/>
      <c r="AE8" s="6"/>
      <c r="AF8" s="6"/>
      <c r="AG8" s="6"/>
      <c r="AH8" s="6"/>
      <c r="AI8" s="6"/>
      <c r="AJ8" s="6"/>
      <c r="AK8" s="6"/>
      <c r="AL8" s="6"/>
      <c r="AM8" s="5"/>
    </row>
    <row r="9" spans="1:52" ht="30" customHeight="1" x14ac:dyDescent="0.25">
      <c r="A9" s="79">
        <v>8</v>
      </c>
      <c r="B9" s="209" t="str">
        <f>_xlfn.XLOOKUP($A9,$B$18:$B$26,C$18:C$26)</f>
        <v>Alejandro Ariza</v>
      </c>
      <c r="C9" s="210">
        <f>_xlfn.XLOOKUP($A9,$B$18:$B$26,D$18:D$26)</f>
        <v>0</v>
      </c>
      <c r="D9" s="211">
        <f>_xlfn.XLOOKUP($A9,$B$18:$B$26,E$18:E$26)</f>
        <v>0</v>
      </c>
      <c r="E9" s="211">
        <f>_xlfn.XLOOKUP($A9,$B$18:$B$26,F$18:F$26)</f>
        <v>0</v>
      </c>
      <c r="F9" s="211">
        <f>_xlfn.XLOOKUP($A9,$B$18:$B$26,G$18:G$26)</f>
        <v>0</v>
      </c>
      <c r="G9" s="211">
        <f>_xlfn.XLOOKUP($A9,$B$18:$B$26,H$18:H$26)</f>
        <v>0</v>
      </c>
      <c r="H9" s="211">
        <f>_xlfn.XLOOKUP($A9,$B$18:$B$26,I$18:I$26)</f>
        <v>0</v>
      </c>
      <c r="I9" s="211">
        <f>_xlfn.XLOOKUP($A9,$B$18:$B$26,J$18:J$26)</f>
        <v>0</v>
      </c>
      <c r="J9" s="211">
        <f>_xlfn.XLOOKUP($A9,$B$18:$B$26,K$18:K$26)</f>
        <v>0</v>
      </c>
      <c r="K9" s="211">
        <f>_xlfn.XLOOKUP($A9,$B$18:$B$26,L$18:L$26)</f>
        <v>0</v>
      </c>
      <c r="L9" s="202"/>
      <c r="M9" s="5"/>
      <c r="O9" s="190" t="s">
        <v>33</v>
      </c>
      <c r="P9" s="191"/>
      <c r="Q9" s="191" t="s">
        <v>39</v>
      </c>
      <c r="R9" s="191"/>
      <c r="S9" s="192"/>
      <c r="T9" s="192"/>
      <c r="U9" s="192"/>
      <c r="V9" s="193"/>
      <c r="W9" s="194"/>
      <c r="X9" s="195"/>
      <c r="Z9" s="57"/>
    </row>
    <row r="10" spans="1:52" ht="30" customHeight="1" thickBot="1" x14ac:dyDescent="0.3">
      <c r="A10" s="79">
        <v>9</v>
      </c>
      <c r="B10" s="209" t="str">
        <f>_xlfn.XLOOKUP($A10,$B$18:$B$26,C$18:C$26)</f>
        <v>Esther Garrós</v>
      </c>
      <c r="C10" s="210">
        <f>_xlfn.XLOOKUP($A10,$B$18:$B$26,D$18:D$26)</f>
        <v>0</v>
      </c>
      <c r="D10" s="211">
        <f>_xlfn.XLOOKUP($A10,$B$18:$B$26,E$18:E$26)</f>
        <v>0</v>
      </c>
      <c r="E10" s="211">
        <f>_xlfn.XLOOKUP($A10,$B$18:$B$26,F$18:F$26)</f>
        <v>0</v>
      </c>
      <c r="F10" s="211">
        <f>_xlfn.XLOOKUP($A10,$B$18:$B$26,G$18:G$26)</f>
        <v>0</v>
      </c>
      <c r="G10" s="211">
        <f>_xlfn.XLOOKUP($A10,$B$18:$B$26,H$18:H$26)</f>
        <v>0</v>
      </c>
      <c r="H10" s="211">
        <f>_xlfn.XLOOKUP($A10,$B$18:$B$26,I$18:I$26)</f>
        <v>0</v>
      </c>
      <c r="I10" s="211">
        <f>_xlfn.XLOOKUP($A10,$B$18:$B$26,J$18:J$26)</f>
        <v>0</v>
      </c>
      <c r="J10" s="211">
        <f>_xlfn.XLOOKUP($A10,$B$18:$B$26,K$18:K$26)</f>
        <v>0</v>
      </c>
      <c r="K10" s="211">
        <f>_xlfn.XLOOKUP($A10,$B$18:$B$26,L$18:L$26)</f>
        <v>0</v>
      </c>
      <c r="L10" s="202"/>
      <c r="M10" s="5"/>
      <c r="O10" s="196" t="s">
        <v>34</v>
      </c>
      <c r="P10" s="197" t="s">
        <v>38</v>
      </c>
      <c r="Q10" s="198"/>
      <c r="R10" s="199"/>
      <c r="S10" s="199"/>
      <c r="T10" s="199"/>
      <c r="U10" s="199"/>
      <c r="V10" s="200"/>
      <c r="W10" s="200"/>
      <c r="X10" s="201"/>
      <c r="Z10" s="57"/>
    </row>
    <row r="11" spans="1:52" ht="30" customHeight="1" x14ac:dyDescent="0.25"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5"/>
      <c r="Z11" s="57"/>
    </row>
    <row r="12" spans="1:52" x14ac:dyDescent="0.25">
      <c r="O12" s="57"/>
      <c r="Z12" s="57"/>
    </row>
    <row r="13" spans="1:52" x14ac:dyDescent="0.25">
      <c r="P13" s="57"/>
      <c r="Q13" s="57"/>
      <c r="R13" s="57"/>
      <c r="S13" s="57"/>
      <c r="T13" s="57"/>
      <c r="U13" s="57"/>
      <c r="V13" s="57"/>
      <c r="W13" s="57"/>
      <c r="X13" s="57"/>
      <c r="Y13" s="57"/>
    </row>
    <row r="15" spans="1:52" x14ac:dyDescent="0.25">
      <c r="M15" s="202"/>
    </row>
    <row r="17" spans="2:13" ht="31.5" customHeight="1" outlineLevel="1" x14ac:dyDescent="0.25">
      <c r="B17" s="75" t="s">
        <v>15</v>
      </c>
      <c r="C17" s="76" t="s">
        <v>16</v>
      </c>
      <c r="D17" s="77" t="s">
        <v>17</v>
      </c>
      <c r="E17" s="76" t="s">
        <v>18</v>
      </c>
      <c r="F17" s="76" t="s">
        <v>19</v>
      </c>
      <c r="G17" s="76" t="s">
        <v>20</v>
      </c>
      <c r="H17" s="76" t="s">
        <v>21</v>
      </c>
      <c r="I17" s="76" t="s">
        <v>22</v>
      </c>
      <c r="J17" s="76" t="s">
        <v>23</v>
      </c>
      <c r="K17" s="76" t="s">
        <v>24</v>
      </c>
      <c r="L17" s="76" t="s">
        <v>25</v>
      </c>
      <c r="M17" s="5"/>
    </row>
    <row r="18" spans="2:13" ht="26.4" outlineLevel="1" x14ac:dyDescent="0.25">
      <c r="B18" s="79">
        <f>_xlfn.RANK.EQ(M18,$M$18:$M$26,0) + COUNTIF($M$18:M18,M18) -1</f>
        <v>1</v>
      </c>
      <c r="C18" s="80" t="s">
        <v>27</v>
      </c>
      <c r="D18" s="81">
        <f>SUMIFS('Resultados 1A'!J:J,'Resultados 1A'!C:C,'Sumario 1A'!C18)+SUMIFS('Resultados 1A'!K:K,'Resultados 1A'!E:E,'Sumario 1A'!C18)</f>
        <v>3</v>
      </c>
      <c r="E18" s="82">
        <f>COUNTIFS('Resultados 1A'!C:C,'Sumario 1A'!C18,'Resultados 1A'!J:J,"&gt;0")+COUNTIFS('Resultados 1A'!E:E,'Sumario 1A'!C18,'Resultados 1A'!K:K,"&gt;0")</f>
        <v>1</v>
      </c>
      <c r="F18" s="82">
        <f>SUMIFS('Resultados 1A'!M:M,'Resultados 1A'!C:C,'Sumario 1A'!C18)+SUMIFS('Resultados 1A'!N:N,'Resultados 1A'!E:E,'Sumario 1A'!C18)</f>
        <v>1</v>
      </c>
      <c r="G18" s="82">
        <f t="shared" ref="G18:G26" si="0">E18-F18</f>
        <v>0</v>
      </c>
      <c r="H18" s="82">
        <f>SUMIFS('Resultados 1A'!P:P,'Resultados 1A'!C:C,'Sumario 1A'!C18)+SUMIFS('Resultados 1A'!Q:Q,'Resultados 1A'!E:E,'Sumario 1A'!C18)</f>
        <v>2</v>
      </c>
      <c r="I18" s="82">
        <f>SUMIFS('Resultados 1A'!Q:Q,'Resultados 1A'!C:C,'Sumario 1A'!C18)+SUMIFS('Resultados 1A'!P:P,'Resultados 1A'!E:E,'Sumario 1A'!C18)</f>
        <v>0</v>
      </c>
      <c r="J18" s="82">
        <f>SUMIFS('Resultados 1A'!S:S,'Resultados 1A'!C:C,'Sumario 1A'!C18)+SUMIFS('Resultados 1A'!T:T,'Resultados 1A'!E:E,'Sumario 1A'!C18)</f>
        <v>12</v>
      </c>
      <c r="K18" s="82">
        <f>SUMIFS('Resultados 1A'!T:T,'Resultados 1A'!C:C,'Sumario 1A'!C18)+SUMIFS('Resultados 1A'!S:S,'Resultados 1A'!E:E,'Sumario 1A'!C18)</f>
        <v>0</v>
      </c>
      <c r="L18" s="82">
        <f t="shared" ref="L18:L26" si="1">J18-K18</f>
        <v>12</v>
      </c>
      <c r="M18" s="5">
        <f>D18+L18/1000</f>
        <v>3.012</v>
      </c>
    </row>
    <row r="19" spans="2:13" ht="26.4" outlineLevel="1" x14ac:dyDescent="0.25">
      <c r="B19" s="79">
        <f>_xlfn.RANK.EQ(M19,$M$18:$M$26,0) + COUNTIF($M$18:M19,M19) -1</f>
        <v>2</v>
      </c>
      <c r="C19" s="80" t="s">
        <v>26</v>
      </c>
      <c r="D19" s="81">
        <f>SUMIFS('Resultados 1A'!J:J,'Resultados 1A'!C:C,'Sumario 1A'!C19)+SUMIFS('Resultados 1A'!K:K,'Resultados 1A'!E:E,'Sumario 1A'!C19)</f>
        <v>3</v>
      </c>
      <c r="E19" s="82">
        <f>COUNTIFS('Resultados 1A'!C:C,'Sumario 1A'!C19,'Resultados 1A'!J:J,"&gt;0")+COUNTIFS('Resultados 1A'!E:E,'Sumario 1A'!C19,'Resultados 1A'!K:K,"&gt;0")</f>
        <v>1</v>
      </c>
      <c r="F19" s="82">
        <f>SUMIFS('Resultados 1A'!M:M,'Resultados 1A'!C:C,'Sumario 1A'!C19)+SUMIFS('Resultados 1A'!N:N,'Resultados 1A'!E:E,'Sumario 1A'!C19)</f>
        <v>1</v>
      </c>
      <c r="G19" s="82">
        <f t="shared" si="0"/>
        <v>0</v>
      </c>
      <c r="H19" s="82">
        <f>SUMIFS('Resultados 1A'!P:P,'Resultados 1A'!C:C,'Sumario 1A'!C19)+SUMIFS('Resultados 1A'!Q:Q,'Resultados 1A'!E:E,'Sumario 1A'!C19)</f>
        <v>2</v>
      </c>
      <c r="I19" s="82">
        <f>SUMIFS('Resultados 1A'!Q:Q,'Resultados 1A'!C:C,'Sumario 1A'!C19)+SUMIFS('Resultados 1A'!P:P,'Resultados 1A'!E:E,'Sumario 1A'!C19)</f>
        <v>0</v>
      </c>
      <c r="J19" s="82">
        <f>SUMIFS('Resultados 1A'!S:S,'Resultados 1A'!C:C,'Sumario 1A'!C19)+SUMIFS('Resultados 1A'!T:T,'Resultados 1A'!E:E,'Sumario 1A'!C19)</f>
        <v>12</v>
      </c>
      <c r="K19" s="82">
        <f>SUMIFS('Resultados 1A'!T:T,'Resultados 1A'!C:C,'Sumario 1A'!C19)+SUMIFS('Resultados 1A'!S:S,'Resultados 1A'!E:E,'Sumario 1A'!C19)</f>
        <v>4</v>
      </c>
      <c r="L19" s="82">
        <f t="shared" si="1"/>
        <v>8</v>
      </c>
      <c r="M19" s="5">
        <f t="shared" ref="M19:M26" si="2">D19+L19/1000</f>
        <v>3.008</v>
      </c>
    </row>
    <row r="20" spans="2:13" ht="26.4" outlineLevel="1" x14ac:dyDescent="0.25">
      <c r="B20" s="79">
        <f>_xlfn.RANK.EQ(M20,$M$18:$M$26,0) + COUNTIF($M$18:M20,M20) -1</f>
        <v>3</v>
      </c>
      <c r="C20" s="80" t="s">
        <v>28</v>
      </c>
      <c r="D20" s="81">
        <f>SUMIFS('Resultados 1A'!J:J,'Resultados 1A'!C:C,'Sumario 1A'!C20)+SUMIFS('Resultados 1A'!K:K,'Resultados 1A'!E:E,'Sumario 1A'!C20)</f>
        <v>3</v>
      </c>
      <c r="E20" s="82">
        <f>COUNTIFS('Resultados 1A'!C:C,'Sumario 1A'!C20,'Resultados 1A'!J:J,"&gt;0")+COUNTIFS('Resultados 1A'!E:E,'Sumario 1A'!C20,'Resultados 1A'!K:K,"&gt;0")</f>
        <v>1</v>
      </c>
      <c r="F20" s="82">
        <f>SUMIFS('Resultados 1A'!M:M,'Resultados 1A'!C:C,'Sumario 1A'!C20)+SUMIFS('Resultados 1A'!N:N,'Resultados 1A'!E:E,'Sumario 1A'!C20)</f>
        <v>1</v>
      </c>
      <c r="G20" s="82">
        <f t="shared" si="0"/>
        <v>0</v>
      </c>
      <c r="H20" s="82">
        <f>SUMIFS('Resultados 1A'!P:P,'Resultados 1A'!C:C,'Sumario 1A'!C20)+SUMIFS('Resultados 1A'!Q:Q,'Resultados 1A'!E:E,'Sumario 1A'!C20)</f>
        <v>2</v>
      </c>
      <c r="I20" s="82">
        <f>SUMIFS('Resultados 1A'!Q:Q,'Resultados 1A'!C:C,'Sumario 1A'!C20)+SUMIFS('Resultados 1A'!P:P,'Resultados 1A'!E:E,'Sumario 1A'!C20)</f>
        <v>0</v>
      </c>
      <c r="J20" s="82">
        <f>SUMIFS('Resultados 1A'!S:S,'Resultados 1A'!C:C,'Sumario 1A'!C20)+SUMIFS('Resultados 1A'!T:T,'Resultados 1A'!E:E,'Sumario 1A'!C20)</f>
        <v>12</v>
      </c>
      <c r="K20" s="82">
        <f>SUMIFS('Resultados 1A'!T:T,'Resultados 1A'!C:C,'Sumario 1A'!C20)+SUMIFS('Resultados 1A'!S:S,'Resultados 1A'!E:E,'Sumario 1A'!C20)</f>
        <v>6</v>
      </c>
      <c r="L20" s="82">
        <f t="shared" si="1"/>
        <v>6</v>
      </c>
      <c r="M20" s="5">
        <f t="shared" si="2"/>
        <v>3.0059999999999998</v>
      </c>
    </row>
    <row r="21" spans="2:13" ht="26.4" outlineLevel="1" x14ac:dyDescent="0.25">
      <c r="B21" s="79">
        <f>_xlfn.RANK.EQ(M21,$M$18:$M$26,0) + COUNTIF($M$18:M21,M21) -1</f>
        <v>4</v>
      </c>
      <c r="C21" s="80" t="s">
        <v>32</v>
      </c>
      <c r="D21" s="81">
        <f>SUMIFS('Resultados 1A'!J:J,'Resultados 1A'!C:C,'Sumario 1A'!C21)+SUMIFS('Resultados 1A'!K:K,'Resultados 1A'!E:E,'Sumario 1A'!C21)</f>
        <v>1</v>
      </c>
      <c r="E21" s="82">
        <f>COUNTIFS('Resultados 1A'!C:C,'Sumario 1A'!C21,'Resultados 1A'!J:J,"&gt;0")+COUNTIFS('Resultados 1A'!E:E,'Sumario 1A'!C21,'Resultados 1A'!K:K,"&gt;0")</f>
        <v>1</v>
      </c>
      <c r="F21" s="82">
        <f>SUMIFS('Resultados 1A'!M:M,'Resultados 1A'!C:C,'Sumario 1A'!C21)+SUMIFS('Resultados 1A'!N:N,'Resultados 1A'!E:E,'Sumario 1A'!C21)</f>
        <v>0</v>
      </c>
      <c r="G21" s="82">
        <f t="shared" si="0"/>
        <v>1</v>
      </c>
      <c r="H21" s="82">
        <f>SUMIFS('Resultados 1A'!P:P,'Resultados 1A'!C:C,'Sumario 1A'!C21)+SUMIFS('Resultados 1A'!Q:Q,'Resultados 1A'!E:E,'Sumario 1A'!C21)</f>
        <v>0</v>
      </c>
      <c r="I21" s="82">
        <f>SUMIFS('Resultados 1A'!Q:Q,'Resultados 1A'!C:C,'Sumario 1A'!C21)+SUMIFS('Resultados 1A'!P:P,'Resultados 1A'!E:E,'Sumario 1A'!C21)</f>
        <v>2</v>
      </c>
      <c r="J21" s="82">
        <f>SUMIFS('Resultados 1A'!S:S,'Resultados 1A'!C:C,'Sumario 1A'!C21)+SUMIFS('Resultados 1A'!T:T,'Resultados 1A'!E:E,'Sumario 1A'!C21)</f>
        <v>6</v>
      </c>
      <c r="K21" s="82">
        <f>SUMIFS('Resultados 1A'!T:T,'Resultados 1A'!C:C,'Sumario 1A'!C21)+SUMIFS('Resultados 1A'!S:S,'Resultados 1A'!E:E,'Sumario 1A'!C21)</f>
        <v>12</v>
      </c>
      <c r="L21" s="82">
        <f t="shared" si="1"/>
        <v>-6</v>
      </c>
      <c r="M21" s="5">
        <f t="shared" si="2"/>
        <v>0.99399999999999999</v>
      </c>
    </row>
    <row r="22" spans="2:13" ht="26.4" outlineLevel="1" x14ac:dyDescent="0.25">
      <c r="B22" s="79">
        <f>_xlfn.RANK.EQ(M22,$M$18:$M$26,0) + COUNTIF($M$18:M22,M22) -1</f>
        <v>5</v>
      </c>
      <c r="C22" s="80" t="s">
        <v>34</v>
      </c>
      <c r="D22" s="81">
        <f>SUMIFS('Resultados 1A'!J:J,'Resultados 1A'!C:C,'Sumario 1A'!C22)+SUMIFS('Resultados 1A'!K:K,'Resultados 1A'!E:E,'Sumario 1A'!C22)</f>
        <v>1</v>
      </c>
      <c r="E22" s="82">
        <f>COUNTIFS('Resultados 1A'!C:C,'Sumario 1A'!C22,'Resultados 1A'!J:J,"&gt;0")+COUNTIFS('Resultados 1A'!E:E,'Sumario 1A'!C22,'Resultados 1A'!K:K,"&gt;0")</f>
        <v>1</v>
      </c>
      <c r="F22" s="82">
        <f>SUMIFS('Resultados 1A'!M:M,'Resultados 1A'!C:C,'Sumario 1A'!C22)+SUMIFS('Resultados 1A'!N:N,'Resultados 1A'!E:E,'Sumario 1A'!C22)</f>
        <v>0</v>
      </c>
      <c r="G22" s="82">
        <f t="shared" si="0"/>
        <v>1</v>
      </c>
      <c r="H22" s="82">
        <f>SUMIFS('Resultados 1A'!P:P,'Resultados 1A'!C:C,'Sumario 1A'!C22)+SUMIFS('Resultados 1A'!Q:Q,'Resultados 1A'!E:E,'Sumario 1A'!C22)</f>
        <v>0</v>
      </c>
      <c r="I22" s="82">
        <f>SUMIFS('Resultados 1A'!Q:Q,'Resultados 1A'!C:C,'Sumario 1A'!C22)+SUMIFS('Resultados 1A'!P:P,'Resultados 1A'!E:E,'Sumario 1A'!C22)</f>
        <v>2</v>
      </c>
      <c r="J22" s="82">
        <f>SUMIFS('Resultados 1A'!S:S,'Resultados 1A'!C:C,'Sumario 1A'!C22)+SUMIFS('Resultados 1A'!T:T,'Resultados 1A'!E:E,'Sumario 1A'!C22)</f>
        <v>4</v>
      </c>
      <c r="K22" s="82">
        <f>SUMIFS('Resultados 1A'!T:T,'Resultados 1A'!C:C,'Sumario 1A'!C22)+SUMIFS('Resultados 1A'!S:S,'Resultados 1A'!E:E,'Sumario 1A'!C22)</f>
        <v>12</v>
      </c>
      <c r="L22" s="82">
        <f t="shared" si="1"/>
        <v>-8</v>
      </c>
      <c r="M22" s="5">
        <f t="shared" si="2"/>
        <v>0.99199999999999999</v>
      </c>
    </row>
    <row r="23" spans="2:13" ht="26.4" outlineLevel="1" x14ac:dyDescent="0.25">
      <c r="B23" s="79">
        <f>_xlfn.RANK.EQ(M23,$M$18:$M$26,0) + COUNTIF($M$18:M23,M23) -1</f>
        <v>6</v>
      </c>
      <c r="C23" s="80" t="s">
        <v>33</v>
      </c>
      <c r="D23" s="81">
        <f>SUMIFS('Resultados 1A'!J:J,'Resultados 1A'!C:C,'Sumario 1A'!C23)+SUMIFS('Resultados 1A'!K:K,'Resultados 1A'!E:E,'Sumario 1A'!C23)</f>
        <v>1</v>
      </c>
      <c r="E23" s="82">
        <f>COUNTIFS('Resultados 1A'!C:C,'Sumario 1A'!C23,'Resultados 1A'!J:J,"&gt;0")+COUNTIFS('Resultados 1A'!E:E,'Sumario 1A'!C23,'Resultados 1A'!K:K,"&gt;0")</f>
        <v>1</v>
      </c>
      <c r="F23" s="82">
        <f>SUMIFS('Resultados 1A'!M:M,'Resultados 1A'!C:C,'Sumario 1A'!C23)+SUMIFS('Resultados 1A'!N:N,'Resultados 1A'!E:E,'Sumario 1A'!C23)</f>
        <v>0</v>
      </c>
      <c r="G23" s="82">
        <f t="shared" si="0"/>
        <v>1</v>
      </c>
      <c r="H23" s="82">
        <f>SUMIFS('Resultados 1A'!P:P,'Resultados 1A'!C:C,'Sumario 1A'!C23)+SUMIFS('Resultados 1A'!Q:Q,'Resultados 1A'!E:E,'Sumario 1A'!C23)</f>
        <v>0</v>
      </c>
      <c r="I23" s="82">
        <f>SUMIFS('Resultados 1A'!Q:Q,'Resultados 1A'!C:C,'Sumario 1A'!C23)+SUMIFS('Resultados 1A'!P:P,'Resultados 1A'!E:E,'Sumario 1A'!C23)</f>
        <v>2</v>
      </c>
      <c r="J23" s="82">
        <f>SUMIFS('Resultados 1A'!S:S,'Resultados 1A'!C:C,'Sumario 1A'!C23)+SUMIFS('Resultados 1A'!T:T,'Resultados 1A'!E:E,'Sumario 1A'!C23)</f>
        <v>0</v>
      </c>
      <c r="K23" s="82">
        <f>SUMIFS('Resultados 1A'!T:T,'Resultados 1A'!C:C,'Sumario 1A'!C23)+SUMIFS('Resultados 1A'!S:S,'Resultados 1A'!E:E,'Sumario 1A'!C23)</f>
        <v>12</v>
      </c>
      <c r="L23" s="82">
        <f t="shared" si="1"/>
        <v>-12</v>
      </c>
      <c r="M23" s="5">
        <f t="shared" si="2"/>
        <v>0.98799999999999999</v>
      </c>
    </row>
    <row r="24" spans="2:13" ht="26.4" outlineLevel="1" x14ac:dyDescent="0.25">
      <c r="B24" s="79">
        <f>_xlfn.RANK.EQ(M24,$M$18:$M$26,0) + COUNTIF($M$18:M24,M24) -1</f>
        <v>7</v>
      </c>
      <c r="C24" s="80" t="s">
        <v>29</v>
      </c>
      <c r="D24" s="81">
        <f>SUMIFS('Resultados 1A'!J:J,'Resultados 1A'!C:C,'Sumario 1A'!C24)+SUMIFS('Resultados 1A'!K:K,'Resultados 1A'!E:E,'Sumario 1A'!C24)</f>
        <v>0</v>
      </c>
      <c r="E24" s="82">
        <f>COUNTIFS('Resultados 1A'!C:C,'Sumario 1A'!C24,'Resultados 1A'!J:J,"&gt;0")+COUNTIFS('Resultados 1A'!E:E,'Sumario 1A'!C24,'Resultados 1A'!K:K,"&gt;0")</f>
        <v>0</v>
      </c>
      <c r="F24" s="82">
        <f>SUMIFS('Resultados 1A'!M:M,'Resultados 1A'!C:C,'Sumario 1A'!C24)+SUMIFS('Resultados 1A'!N:N,'Resultados 1A'!E:E,'Sumario 1A'!C24)</f>
        <v>0</v>
      </c>
      <c r="G24" s="82">
        <f t="shared" si="0"/>
        <v>0</v>
      </c>
      <c r="H24" s="82">
        <f>SUMIFS('Resultados 1A'!P:P,'Resultados 1A'!C:C,'Sumario 1A'!C24)+SUMIFS('Resultados 1A'!Q:Q,'Resultados 1A'!E:E,'Sumario 1A'!C24)</f>
        <v>0</v>
      </c>
      <c r="I24" s="82">
        <f>SUMIFS('Resultados 1A'!Q:Q,'Resultados 1A'!C:C,'Sumario 1A'!C24)+SUMIFS('Resultados 1A'!P:P,'Resultados 1A'!E:E,'Sumario 1A'!C24)</f>
        <v>0</v>
      </c>
      <c r="J24" s="82">
        <f>SUMIFS('Resultados 1A'!S:S,'Resultados 1A'!C:C,'Sumario 1A'!C24)+SUMIFS('Resultados 1A'!T:T,'Resultados 1A'!E:E,'Sumario 1A'!C24)</f>
        <v>0</v>
      </c>
      <c r="K24" s="82">
        <f>SUMIFS('Resultados 1A'!T:T,'Resultados 1A'!C:C,'Sumario 1A'!C24)+SUMIFS('Resultados 1A'!S:S,'Resultados 1A'!E:E,'Sumario 1A'!C24)</f>
        <v>0</v>
      </c>
      <c r="L24" s="82">
        <f t="shared" si="1"/>
        <v>0</v>
      </c>
      <c r="M24" s="5">
        <f t="shared" si="2"/>
        <v>0</v>
      </c>
    </row>
    <row r="25" spans="2:13" ht="26.4" outlineLevel="1" x14ac:dyDescent="0.25">
      <c r="B25" s="79">
        <f>_xlfn.RANK.EQ(M25,$M$18:$M$26,0) + COUNTIF($M$18:M25,M25) -1</f>
        <v>8</v>
      </c>
      <c r="C25" s="80" t="s">
        <v>30</v>
      </c>
      <c r="D25" s="81">
        <f>SUMIFS('Resultados 1A'!J:J,'Resultados 1A'!C:C,'Sumario 1A'!C25)+SUMIFS('Resultados 1A'!K:K,'Resultados 1A'!E:E,'Sumario 1A'!C25)</f>
        <v>0</v>
      </c>
      <c r="E25" s="82">
        <f>COUNTIFS('Resultados 1A'!C:C,'Sumario 1A'!C25,'Resultados 1A'!J:J,"&gt;0")+COUNTIFS('Resultados 1A'!E:E,'Sumario 1A'!C25,'Resultados 1A'!K:K,"&gt;0")</f>
        <v>0</v>
      </c>
      <c r="F25" s="82">
        <f>SUMIFS('Resultados 1A'!M:M,'Resultados 1A'!C:C,'Sumario 1A'!C25)+SUMIFS('Resultados 1A'!N:N,'Resultados 1A'!E:E,'Sumario 1A'!C25)</f>
        <v>0</v>
      </c>
      <c r="G25" s="82">
        <f t="shared" si="0"/>
        <v>0</v>
      </c>
      <c r="H25" s="82">
        <f>SUMIFS('Resultados 1A'!P:P,'Resultados 1A'!C:C,'Sumario 1A'!C25)+SUMIFS('Resultados 1A'!Q:Q,'Resultados 1A'!E:E,'Sumario 1A'!C25)</f>
        <v>0</v>
      </c>
      <c r="I25" s="82">
        <f>SUMIFS('Resultados 1A'!Q:Q,'Resultados 1A'!C:C,'Sumario 1A'!C25)+SUMIFS('Resultados 1A'!P:P,'Resultados 1A'!E:E,'Sumario 1A'!C25)</f>
        <v>0</v>
      </c>
      <c r="J25" s="82">
        <f>SUMIFS('Resultados 1A'!S:S,'Resultados 1A'!C:C,'Sumario 1A'!C25)+SUMIFS('Resultados 1A'!T:T,'Resultados 1A'!E:E,'Sumario 1A'!C25)</f>
        <v>0</v>
      </c>
      <c r="K25" s="82">
        <f>SUMIFS('Resultados 1A'!T:T,'Resultados 1A'!C:C,'Sumario 1A'!C25)+SUMIFS('Resultados 1A'!S:S,'Resultados 1A'!E:E,'Sumario 1A'!C25)</f>
        <v>0</v>
      </c>
      <c r="L25" s="82">
        <f t="shared" si="1"/>
        <v>0</v>
      </c>
      <c r="M25" s="5">
        <f t="shared" si="2"/>
        <v>0</v>
      </c>
    </row>
    <row r="26" spans="2:13" ht="26.4" outlineLevel="1" x14ac:dyDescent="0.25">
      <c r="B26" s="79">
        <f>_xlfn.RANK.EQ(M26,$M$18:$M$26,0) + COUNTIF($M$18:M26,M26) -1</f>
        <v>9</v>
      </c>
      <c r="C26" s="80" t="s">
        <v>31</v>
      </c>
      <c r="D26" s="81">
        <f>SUMIFS('Resultados 1A'!J:J,'Resultados 1A'!C:C,'Sumario 1A'!C26)+SUMIFS('Resultados 1A'!K:K,'Resultados 1A'!E:E,'Sumario 1A'!C26)</f>
        <v>0</v>
      </c>
      <c r="E26" s="82">
        <f>COUNTIFS('Resultados 1A'!C:C,'Sumario 1A'!C26,'Resultados 1A'!J:J,"&gt;0")+COUNTIFS('Resultados 1A'!E:E,'Sumario 1A'!C26,'Resultados 1A'!K:K,"&gt;0")</f>
        <v>0</v>
      </c>
      <c r="F26" s="82">
        <f>SUMIFS('Resultados 1A'!M:M,'Resultados 1A'!C:C,'Sumario 1A'!C26)+SUMIFS('Resultados 1A'!N:N,'Resultados 1A'!E:E,'Sumario 1A'!C26)</f>
        <v>0</v>
      </c>
      <c r="G26" s="82">
        <f t="shared" si="0"/>
        <v>0</v>
      </c>
      <c r="H26" s="82">
        <f>SUMIFS('Resultados 1A'!P:P,'Resultados 1A'!C:C,'Sumario 1A'!C26)+SUMIFS('Resultados 1A'!Q:Q,'Resultados 1A'!E:E,'Sumario 1A'!C26)</f>
        <v>0</v>
      </c>
      <c r="I26" s="82">
        <f>SUMIFS('Resultados 1A'!Q:Q,'Resultados 1A'!C:C,'Sumario 1A'!C26)+SUMIFS('Resultados 1A'!P:P,'Resultados 1A'!E:E,'Sumario 1A'!C26)</f>
        <v>0</v>
      </c>
      <c r="J26" s="82">
        <f>SUMIFS('Resultados 1A'!S:S,'Resultados 1A'!C:C,'Sumario 1A'!C26)+SUMIFS('Resultados 1A'!T:T,'Resultados 1A'!E:E,'Sumario 1A'!C26)</f>
        <v>0</v>
      </c>
      <c r="K26" s="82">
        <f>SUMIFS('Resultados 1A'!T:T,'Resultados 1A'!C:C,'Sumario 1A'!C26)+SUMIFS('Resultados 1A'!S:S,'Resultados 1A'!E:E,'Sumario 1A'!C26)</f>
        <v>0</v>
      </c>
      <c r="L26" s="82">
        <f t="shared" si="1"/>
        <v>0</v>
      </c>
      <c r="M26" s="5">
        <f t="shared" si="2"/>
        <v>0</v>
      </c>
    </row>
  </sheetData>
  <pageMargins left="0.78749999999999998" right="0.78749999999999998" top="0.78749999999999998" bottom="0.78749999999999998" header="0.39374999999999999" footer="0.39374999999999999"/>
  <pageSetup paperSize="9" scale="72" fitToWidth="0" pageOrder="overThenDown" orientation="landscape" r:id="rId1"/>
  <colBreaks count="1" manualBreakCount="1">
    <brk id="13" max="13" man="1"/>
  </colBreaks>
  <drawing r:id="rId2"/>
  <extLst>
    <ext uri="smNativeData">
      <pm:sheetPrefs xmlns:pm="smNativeData" day="1733605548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9B5F-DABF-4B36-AB01-569603763738}">
  <dimension ref="A1:AR128"/>
  <sheetViews>
    <sheetView showGridLines="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F25" sqref="F25"/>
    </sheetView>
  </sheetViews>
  <sheetFormatPr baseColWidth="10" defaultColWidth="8.88671875" defaultRowHeight="13.2" x14ac:dyDescent="0.25"/>
  <cols>
    <col min="2" max="2" width="25.88671875" bestFit="1" customWidth="1"/>
    <col min="3" max="3" width="15.88671875" bestFit="1" customWidth="1"/>
    <col min="4" max="4" width="3.88671875" customWidth="1"/>
    <col min="5" max="5" width="15.88671875" bestFit="1" customWidth="1"/>
    <col min="6" max="8" width="9.109375" style="44"/>
    <col min="9" max="9" width="3" style="53" customWidth="1"/>
    <col min="10" max="11" width="16.5546875" style="44" customWidth="1"/>
    <col min="12" max="12" width="2.5546875" style="53" customWidth="1"/>
    <col min="13" max="13" width="19.6640625" style="44" bestFit="1" customWidth="1"/>
    <col min="14" max="14" width="21.6640625" style="44" bestFit="1" customWidth="1"/>
    <col min="15" max="15" width="2.88671875" style="53" customWidth="1"/>
    <col min="16" max="17" width="16.5546875" style="44" customWidth="1"/>
    <col min="18" max="18" width="2.33203125" style="53" customWidth="1"/>
    <col min="19" max="19" width="14.6640625" style="44" customWidth="1"/>
    <col min="20" max="20" width="16.5546875" style="44" customWidth="1"/>
    <col min="21" max="21" width="2.33203125" style="53" customWidth="1"/>
    <col min="22" max="23" width="28.88671875" bestFit="1" customWidth="1"/>
  </cols>
  <sheetData>
    <row r="1" spans="1:44" x14ac:dyDescent="0.25">
      <c r="J1" s="56" t="s">
        <v>17</v>
      </c>
      <c r="K1" s="52"/>
      <c r="M1" s="56" t="s">
        <v>40</v>
      </c>
      <c r="N1" s="52"/>
      <c r="P1" s="56" t="s">
        <v>41</v>
      </c>
      <c r="Q1" s="52"/>
      <c r="S1" s="56" t="s">
        <v>42</v>
      </c>
      <c r="T1" s="52"/>
    </row>
    <row r="2" spans="1:44" x14ac:dyDescent="0.25">
      <c r="A2" t="s">
        <v>43</v>
      </c>
      <c r="B2" s="47" t="s">
        <v>44</v>
      </c>
      <c r="C2" s="47" t="s">
        <v>45</v>
      </c>
      <c r="D2" s="47"/>
      <c r="E2" s="47" t="s">
        <v>46</v>
      </c>
      <c r="F2" s="48" t="s">
        <v>47</v>
      </c>
      <c r="G2" s="48" t="s">
        <v>48</v>
      </c>
      <c r="H2" s="48" t="s">
        <v>49</v>
      </c>
      <c r="I2" s="54"/>
      <c r="J2" s="48" t="s">
        <v>45</v>
      </c>
      <c r="K2" s="48" t="s">
        <v>46</v>
      </c>
      <c r="L2" s="54"/>
      <c r="M2" s="48" t="s">
        <v>45</v>
      </c>
      <c r="N2" s="48" t="s">
        <v>46</v>
      </c>
      <c r="O2" s="54"/>
      <c r="P2" s="48" t="s">
        <v>45</v>
      </c>
      <c r="Q2" s="48" t="s">
        <v>46</v>
      </c>
      <c r="R2" s="54"/>
      <c r="S2" s="48" t="s">
        <v>45</v>
      </c>
      <c r="T2" s="48" t="s">
        <v>46</v>
      </c>
      <c r="U2" s="54"/>
      <c r="AA2" t="s">
        <v>43</v>
      </c>
      <c r="AB2" t="s">
        <v>50</v>
      </c>
      <c r="AC2" t="s">
        <v>45</v>
      </c>
      <c r="AD2" t="s">
        <v>51</v>
      </c>
      <c r="AF2" t="s">
        <v>51</v>
      </c>
      <c r="AG2" t="s">
        <v>46</v>
      </c>
      <c r="AJ2" t="s">
        <v>43</v>
      </c>
      <c r="AK2" t="s">
        <v>52</v>
      </c>
      <c r="AL2" t="s">
        <v>45</v>
      </c>
      <c r="AM2" t="s">
        <v>51</v>
      </c>
      <c r="AO2" t="s">
        <v>51</v>
      </c>
      <c r="AP2" t="s">
        <v>46</v>
      </c>
      <c r="AR2" t="s">
        <v>53</v>
      </c>
    </row>
    <row r="3" spans="1:44" x14ac:dyDescent="0.25">
      <c r="AR3" t="s">
        <v>54</v>
      </c>
    </row>
    <row r="4" spans="1:44" x14ac:dyDescent="0.25">
      <c r="B4" t="s">
        <v>54</v>
      </c>
      <c r="S4" s="44" t="s">
        <v>55</v>
      </c>
      <c r="AB4" t="s">
        <v>54</v>
      </c>
      <c r="AK4" t="s">
        <v>54</v>
      </c>
      <c r="AR4" t="s">
        <v>56</v>
      </c>
    </row>
    <row r="5" spans="1:44" x14ac:dyDescent="0.25">
      <c r="AR5" t="s">
        <v>57</v>
      </c>
    </row>
    <row r="6" spans="1:44" ht="12.75" customHeight="1" x14ac:dyDescent="0.25">
      <c r="A6">
        <v>1</v>
      </c>
      <c r="B6" t="s">
        <v>58</v>
      </c>
      <c r="C6" t="s">
        <v>32</v>
      </c>
      <c r="D6" t="str">
        <f>IF(C6&lt;&gt;"","vs","")</f>
        <v>vs</v>
      </c>
      <c r="E6" t="s">
        <v>28</v>
      </c>
      <c r="F6" s="50" t="s">
        <v>59</v>
      </c>
      <c r="G6" s="50" t="s">
        <v>59</v>
      </c>
      <c r="H6" s="50"/>
      <c r="I6" s="55"/>
      <c r="J6" s="45">
        <f t="shared" ref="J6:J37" si="0">IF(F6="","",P6+1)</f>
        <v>1</v>
      </c>
      <c r="K6" s="45">
        <f t="shared" ref="K6:K37" si="1">IF(F6="","",Q6+1)</f>
        <v>3</v>
      </c>
      <c r="L6" s="55"/>
      <c r="M6" s="45">
        <f>IF(F6="","",IF(J6&gt;K6,1,0))</f>
        <v>0</v>
      </c>
      <c r="N6" s="45">
        <f>IF(F6="","",IF(J6&lt;K6,1,0))</f>
        <v>1</v>
      </c>
      <c r="O6" s="55"/>
      <c r="P6" s="45">
        <f t="shared" ref="P6:P37" si="2">IF(F6="","",IFERROR(IF(_xlfn.NUMBERVALUE(LEFT(F6,FIND("-",F6)-1))&gt;_xlfn.NUMBERVALUE(RIGHT(F6,LEN(F6)-FIND("-",F6))),1,0),0)+
IFERROR(IF(_xlfn.NUMBERVALUE(LEFT(G6,FIND("-",G6)-1))&gt;_xlfn.NUMBERVALUE(RIGHT(G6,LEN(G6)-FIND("-",G6))),1,0),0)+
IFERROR(IF(_xlfn.NUMBERVALUE(LEFT(H6,FIND("-",H6)-1))&gt;_xlfn.NUMBERVALUE(RIGHT(H6,LEN(H6)-FIND("-",H6))),1,0),0))</f>
        <v>0</v>
      </c>
      <c r="Q6" s="44">
        <f t="shared" ref="Q6:Q37" si="3">IF(F6="","",IFERROR(IF(_xlfn.NUMBERVALUE(LEFT(F6,FIND("-",F6)-1))&lt;_xlfn.NUMBERVALUE(RIGHT(F6,LEN(F6)-FIND("-",F6))),1,0),0)+
IFERROR(IF(_xlfn.NUMBERVALUE(LEFT(G6,FIND("-",G6)-1))&lt;_xlfn.NUMBERVALUE(RIGHT(G6,LEN(G6)-FIND("-",G6))),1,0),0)+
IFERROR(IF(_xlfn.NUMBERVALUE(LEFT(H6,FIND("-",H6)-1))&lt;_xlfn.NUMBERVALUE(RIGHT(H6,LEN(H6)-FIND("-",H6))),1,0),0))</f>
        <v>2</v>
      </c>
      <c r="S6" s="45">
        <f>IFERROR(LEFT(F6,1)+LEFT(G6,1)+IFERROR(IF(_xlfn.NUMBERVALUE(LEFT(H6,FIND("-",H6)-1))&gt;_xlfn.NUMBERVALUE(RIGHT(H6,LEN(H6)-FIND("-",H6))),1,0),0),"")</f>
        <v>6</v>
      </c>
      <c r="T6" s="44">
        <f>IFERROR(RIGHT(F6,1)+RIGHT(G6,1)+IFERROR(IF(_xlfn.NUMBERVALUE(LEFT(H6,FIND("-",H6)-1))&lt;_xlfn.NUMBERVALUE(RIGHT(H6,LEN(H6)-FIND("-",H6))),1,0),0),"")</f>
        <v>12</v>
      </c>
      <c r="AA6">
        <v>1</v>
      </c>
      <c r="AB6" t="s">
        <v>58</v>
      </c>
      <c r="AC6" t="s">
        <v>60</v>
      </c>
      <c r="AG6" t="s">
        <v>61</v>
      </c>
      <c r="AJ6">
        <v>1</v>
      </c>
      <c r="AK6" t="s">
        <v>58</v>
      </c>
      <c r="AL6" t="s">
        <v>62</v>
      </c>
      <c r="AN6" t="s">
        <v>63</v>
      </c>
      <c r="AP6" t="s">
        <v>64</v>
      </c>
      <c r="AR6" t="s">
        <v>65</v>
      </c>
    </row>
    <row r="7" spans="1:44" x14ac:dyDescent="0.25">
      <c r="A7">
        <v>1</v>
      </c>
      <c r="B7" t="s">
        <v>58</v>
      </c>
      <c r="C7" t="s">
        <v>31</v>
      </c>
      <c r="D7" t="str">
        <f t="shared" ref="D7:D70" si="4">IF(C7&lt;&gt;"","vs","")</f>
        <v>vs</v>
      </c>
      <c r="E7" t="s">
        <v>30</v>
      </c>
      <c r="F7" s="50"/>
      <c r="G7" s="50"/>
      <c r="H7" s="50"/>
      <c r="I7" s="55"/>
      <c r="J7" s="45" t="str">
        <f t="shared" si="0"/>
        <v/>
      </c>
      <c r="K7" s="45" t="str">
        <f t="shared" si="1"/>
        <v/>
      </c>
      <c r="L7" s="55"/>
      <c r="M7" s="45" t="str">
        <f t="shared" ref="M7:M70" si="5">IF(F7="","",IF(J7&gt;K7,1,0))</f>
        <v/>
      </c>
      <c r="N7" s="45" t="str">
        <f t="shared" ref="N7:N70" si="6">IF(F7="","",IF(J7&lt;K7,1,0))</f>
        <v/>
      </c>
      <c r="O7" s="55"/>
      <c r="P7" s="45" t="str">
        <f t="shared" si="2"/>
        <v/>
      </c>
      <c r="Q7" s="44" t="str">
        <f t="shared" si="3"/>
        <v/>
      </c>
      <c r="S7" s="45" t="str">
        <f t="shared" ref="S7:S70" si="7">IFERROR(LEFT(F7,1)+LEFT(G7,1)+IFERROR(IF(_xlfn.NUMBERVALUE(LEFT(H7,FIND("-",H7)-1))&gt;_xlfn.NUMBERVALUE(RIGHT(H7,LEN(H7)-FIND("-",H7))),1,0),0),"")</f>
        <v/>
      </c>
      <c r="T7" s="44" t="str">
        <f t="shared" ref="T7:T70" si="8">IFERROR(RIGHT(F7,1)+RIGHT(G7,1)+IFERROR(IF(_xlfn.NUMBERVALUE(LEFT(H7,FIND("-",H7)-1))&lt;_xlfn.NUMBERVALUE(RIGHT(H7,LEN(H7)-FIND("-",H7))),1,0),0),"")</f>
        <v/>
      </c>
      <c r="AA7">
        <v>1</v>
      </c>
      <c r="AB7" t="s">
        <v>58</v>
      </c>
      <c r="AC7" t="s">
        <v>66</v>
      </c>
      <c r="AE7" t="s">
        <v>67</v>
      </c>
      <c r="AG7" t="s">
        <v>68</v>
      </c>
      <c r="AJ7">
        <v>1</v>
      </c>
      <c r="AK7" t="s">
        <v>58</v>
      </c>
      <c r="AL7" t="s">
        <v>69</v>
      </c>
      <c r="AN7" t="s">
        <v>70</v>
      </c>
      <c r="AP7" t="s">
        <v>71</v>
      </c>
      <c r="AR7" t="s">
        <v>72</v>
      </c>
    </row>
    <row r="8" spans="1:44" x14ac:dyDescent="0.25">
      <c r="A8">
        <v>1</v>
      </c>
      <c r="B8" t="s">
        <v>58</v>
      </c>
      <c r="C8" t="s">
        <v>29</v>
      </c>
      <c r="D8" t="str">
        <f t="shared" si="4"/>
        <v>vs</v>
      </c>
      <c r="E8" t="s">
        <v>34</v>
      </c>
      <c r="F8" s="50"/>
      <c r="G8" s="50"/>
      <c r="H8" s="50"/>
      <c r="I8" s="55"/>
      <c r="J8" s="45" t="str">
        <f t="shared" si="0"/>
        <v/>
      </c>
      <c r="K8" s="45" t="str">
        <f t="shared" si="1"/>
        <v/>
      </c>
      <c r="L8" s="55"/>
      <c r="M8" s="45" t="str">
        <f t="shared" si="5"/>
        <v/>
      </c>
      <c r="N8" s="45" t="str">
        <f t="shared" si="6"/>
        <v/>
      </c>
      <c r="O8" s="55"/>
      <c r="P8" s="45" t="str">
        <f t="shared" si="2"/>
        <v/>
      </c>
      <c r="Q8" s="44" t="str">
        <f t="shared" si="3"/>
        <v/>
      </c>
      <c r="S8" s="45" t="str">
        <f t="shared" si="7"/>
        <v/>
      </c>
      <c r="T8" s="44" t="str">
        <f t="shared" si="8"/>
        <v/>
      </c>
      <c r="AA8">
        <v>1</v>
      </c>
      <c r="AB8" t="s">
        <v>58</v>
      </c>
      <c r="AC8" t="s">
        <v>73</v>
      </c>
      <c r="AG8" t="s">
        <v>74</v>
      </c>
      <c r="AJ8">
        <v>1</v>
      </c>
      <c r="AK8" t="s">
        <v>58</v>
      </c>
      <c r="AL8" t="s">
        <v>75</v>
      </c>
      <c r="AN8" t="s">
        <v>76</v>
      </c>
      <c r="AP8" t="s">
        <v>77</v>
      </c>
      <c r="AR8" t="s">
        <v>78</v>
      </c>
    </row>
    <row r="9" spans="1:44" x14ac:dyDescent="0.25">
      <c r="A9">
        <v>1</v>
      </c>
      <c r="B9" t="s">
        <v>58</v>
      </c>
      <c r="C9" t="s">
        <v>26</v>
      </c>
      <c r="D9" t="str">
        <f t="shared" si="4"/>
        <v>vs</v>
      </c>
      <c r="E9" t="s">
        <v>79</v>
      </c>
      <c r="F9" s="50"/>
      <c r="G9" s="50"/>
      <c r="H9" s="50"/>
      <c r="I9" s="55"/>
      <c r="J9" s="45" t="str">
        <f t="shared" si="0"/>
        <v/>
      </c>
      <c r="K9" s="45" t="str">
        <f t="shared" si="1"/>
        <v/>
      </c>
      <c r="L9" s="55"/>
      <c r="M9" s="45" t="str">
        <f t="shared" si="5"/>
        <v/>
      </c>
      <c r="N9" s="45" t="str">
        <f t="shared" si="6"/>
        <v/>
      </c>
      <c r="O9" s="55"/>
      <c r="P9" s="45" t="str">
        <f t="shared" si="2"/>
        <v/>
      </c>
      <c r="Q9" s="44" t="str">
        <f t="shared" si="3"/>
        <v/>
      </c>
      <c r="S9" s="45" t="str">
        <f t="shared" si="7"/>
        <v/>
      </c>
      <c r="T9" s="44" t="str">
        <f t="shared" si="8"/>
        <v/>
      </c>
      <c r="AA9">
        <v>1</v>
      </c>
      <c r="AB9" t="s">
        <v>58</v>
      </c>
      <c r="AC9" t="s">
        <v>80</v>
      </c>
      <c r="AD9">
        <v>12</v>
      </c>
      <c r="AE9" t="s">
        <v>37</v>
      </c>
      <c r="AF9" t="s">
        <v>81</v>
      </c>
      <c r="AG9" t="s">
        <v>82</v>
      </c>
      <c r="AR9" t="s">
        <v>56</v>
      </c>
    </row>
    <row r="10" spans="1:44" x14ac:dyDescent="0.25">
      <c r="A10">
        <v>1</v>
      </c>
      <c r="B10" t="s">
        <v>58</v>
      </c>
      <c r="C10" t="s">
        <v>27</v>
      </c>
      <c r="D10" t="str">
        <f t="shared" si="4"/>
        <v>vs</v>
      </c>
      <c r="E10" t="s">
        <v>33</v>
      </c>
      <c r="F10" s="50" t="s">
        <v>83</v>
      </c>
      <c r="G10" s="50" t="s">
        <v>83</v>
      </c>
      <c r="H10" s="50"/>
      <c r="I10" s="55"/>
      <c r="J10" s="45">
        <f t="shared" si="0"/>
        <v>3</v>
      </c>
      <c r="K10" s="45">
        <f t="shared" si="1"/>
        <v>1</v>
      </c>
      <c r="L10" s="55"/>
      <c r="M10" s="45">
        <f t="shared" si="5"/>
        <v>1</v>
      </c>
      <c r="N10" s="45">
        <f t="shared" si="6"/>
        <v>0</v>
      </c>
      <c r="O10" s="55"/>
      <c r="P10" s="45">
        <f t="shared" si="2"/>
        <v>2</v>
      </c>
      <c r="Q10" s="44">
        <f t="shared" si="3"/>
        <v>0</v>
      </c>
      <c r="S10" s="45">
        <f t="shared" si="7"/>
        <v>12</v>
      </c>
      <c r="T10" s="44">
        <f t="shared" si="8"/>
        <v>0</v>
      </c>
      <c r="AR10" t="s">
        <v>84</v>
      </c>
    </row>
    <row r="11" spans="1:44" x14ac:dyDescent="0.25">
      <c r="D11" t="str">
        <f t="shared" si="4"/>
        <v/>
      </c>
      <c r="F11" s="49"/>
      <c r="G11" s="49"/>
      <c r="H11" s="49"/>
      <c r="I11" s="55"/>
      <c r="J11" s="45" t="str">
        <f t="shared" si="0"/>
        <v/>
      </c>
      <c r="K11" s="45" t="str">
        <f t="shared" si="1"/>
        <v/>
      </c>
      <c r="L11" s="55"/>
      <c r="M11" s="45" t="str">
        <f t="shared" si="5"/>
        <v/>
      </c>
      <c r="N11" s="45" t="str">
        <f t="shared" si="6"/>
        <v/>
      </c>
      <c r="O11" s="55"/>
      <c r="P11" s="45" t="str">
        <f t="shared" si="2"/>
        <v/>
      </c>
      <c r="Q11" s="44" t="str">
        <f t="shared" si="3"/>
        <v/>
      </c>
      <c r="S11" s="45" t="str">
        <f t="shared" si="7"/>
        <v/>
      </c>
      <c r="T11" s="44" t="str">
        <f t="shared" si="8"/>
        <v/>
      </c>
      <c r="AB11" t="s">
        <v>78</v>
      </c>
      <c r="AK11" t="s">
        <v>78</v>
      </c>
      <c r="AR11" t="s">
        <v>85</v>
      </c>
    </row>
    <row r="12" spans="1:44" x14ac:dyDescent="0.25">
      <c r="B12" t="s">
        <v>78</v>
      </c>
      <c r="D12" t="str">
        <f t="shared" si="4"/>
        <v/>
      </c>
      <c r="F12" s="49"/>
      <c r="G12" s="49"/>
      <c r="H12" s="49"/>
      <c r="I12" s="55"/>
      <c r="J12" s="45" t="str">
        <f t="shared" si="0"/>
        <v/>
      </c>
      <c r="K12" s="45" t="str">
        <f t="shared" si="1"/>
        <v/>
      </c>
      <c r="L12" s="55"/>
      <c r="M12" s="45" t="str">
        <f t="shared" si="5"/>
        <v/>
      </c>
      <c r="N12" s="45" t="str">
        <f t="shared" si="6"/>
        <v/>
      </c>
      <c r="O12" s="55"/>
      <c r="P12" s="45" t="str">
        <f t="shared" si="2"/>
        <v/>
      </c>
      <c r="Q12" s="44" t="str">
        <f t="shared" si="3"/>
        <v/>
      </c>
      <c r="S12" s="45" t="str">
        <f t="shared" si="7"/>
        <v/>
      </c>
      <c r="T12" s="44" t="str">
        <f t="shared" si="8"/>
        <v/>
      </c>
      <c r="AR12" t="s">
        <v>86</v>
      </c>
    </row>
    <row r="13" spans="1:44" x14ac:dyDescent="0.25">
      <c r="D13" t="str">
        <f t="shared" si="4"/>
        <v/>
      </c>
      <c r="F13" s="49"/>
      <c r="G13" s="49"/>
      <c r="H13" s="49"/>
      <c r="I13" s="55"/>
      <c r="J13" s="45" t="str">
        <f t="shared" si="0"/>
        <v/>
      </c>
      <c r="K13" s="45" t="str">
        <f t="shared" si="1"/>
        <v/>
      </c>
      <c r="L13" s="55"/>
      <c r="M13" s="45" t="str">
        <f t="shared" si="5"/>
        <v/>
      </c>
      <c r="N13" s="45" t="str">
        <f t="shared" si="6"/>
        <v/>
      </c>
      <c r="O13" s="55"/>
      <c r="P13" s="45" t="str">
        <f t="shared" si="2"/>
        <v/>
      </c>
      <c r="Q13" s="44" t="str">
        <f t="shared" si="3"/>
        <v/>
      </c>
      <c r="S13" s="45" t="str">
        <f t="shared" si="7"/>
        <v/>
      </c>
      <c r="T13" s="44" t="str">
        <f t="shared" si="8"/>
        <v/>
      </c>
      <c r="AA13">
        <v>2</v>
      </c>
      <c r="AB13" t="s">
        <v>87</v>
      </c>
      <c r="AC13" t="s">
        <v>60</v>
      </c>
      <c r="AG13" t="s">
        <v>68</v>
      </c>
      <c r="AJ13">
        <v>2</v>
      </c>
      <c r="AK13" t="s">
        <v>87</v>
      </c>
      <c r="AL13" t="s">
        <v>62</v>
      </c>
      <c r="AN13" t="s">
        <v>88</v>
      </c>
      <c r="AP13" t="s">
        <v>71</v>
      </c>
      <c r="AR13" t="s">
        <v>89</v>
      </c>
    </row>
    <row r="14" spans="1:44" x14ac:dyDescent="0.25">
      <c r="A14">
        <v>2</v>
      </c>
      <c r="B14" t="s">
        <v>87</v>
      </c>
      <c r="C14" t="s">
        <v>26</v>
      </c>
      <c r="D14" t="str">
        <f t="shared" si="4"/>
        <v>vs</v>
      </c>
      <c r="E14" t="s">
        <v>34</v>
      </c>
      <c r="F14" s="50" t="s">
        <v>90</v>
      </c>
      <c r="G14" s="50" t="s">
        <v>91</v>
      </c>
      <c r="H14" s="50"/>
      <c r="I14" s="55"/>
      <c r="J14" s="45">
        <f t="shared" si="0"/>
        <v>3</v>
      </c>
      <c r="K14" s="45">
        <f t="shared" si="1"/>
        <v>1</v>
      </c>
      <c r="L14" s="55"/>
      <c r="M14" s="45">
        <f t="shared" si="5"/>
        <v>1</v>
      </c>
      <c r="N14" s="45">
        <f t="shared" si="6"/>
        <v>0</v>
      </c>
      <c r="O14" s="55"/>
      <c r="P14" s="45">
        <f t="shared" si="2"/>
        <v>2</v>
      </c>
      <c r="Q14" s="44">
        <f t="shared" si="3"/>
        <v>0</v>
      </c>
      <c r="S14" s="45">
        <f t="shared" si="7"/>
        <v>12</v>
      </c>
      <c r="T14" s="44">
        <f t="shared" si="8"/>
        <v>4</v>
      </c>
      <c r="AA14">
        <v>2</v>
      </c>
      <c r="AB14" t="s">
        <v>87</v>
      </c>
      <c r="AC14" t="s">
        <v>61</v>
      </c>
      <c r="AG14" t="s">
        <v>74</v>
      </c>
      <c r="AJ14">
        <v>2</v>
      </c>
      <c r="AK14" t="s">
        <v>87</v>
      </c>
      <c r="AL14" t="s">
        <v>64</v>
      </c>
      <c r="AN14" t="s">
        <v>92</v>
      </c>
      <c r="AP14" t="s">
        <v>77</v>
      </c>
      <c r="AR14" t="s">
        <v>56</v>
      </c>
    </row>
    <row r="15" spans="1:44" x14ac:dyDescent="0.25">
      <c r="A15">
        <v>2</v>
      </c>
      <c r="B15" t="s">
        <v>87</v>
      </c>
      <c r="C15" t="s">
        <v>79</v>
      </c>
      <c r="D15" t="str">
        <f t="shared" si="4"/>
        <v>vs</v>
      </c>
      <c r="E15" t="s">
        <v>31</v>
      </c>
      <c r="F15" s="51"/>
      <c r="G15" s="51"/>
      <c r="H15" s="51"/>
      <c r="I15" s="55"/>
      <c r="J15" s="45" t="str">
        <f t="shared" si="0"/>
        <v/>
      </c>
      <c r="K15" s="45" t="str">
        <f t="shared" si="1"/>
        <v/>
      </c>
      <c r="L15" s="55"/>
      <c r="M15" s="45" t="str">
        <f t="shared" si="5"/>
        <v/>
      </c>
      <c r="N15" s="45" t="str">
        <f t="shared" si="6"/>
        <v/>
      </c>
      <c r="O15" s="55"/>
      <c r="P15" s="45" t="str">
        <f t="shared" si="2"/>
        <v/>
      </c>
      <c r="Q15" s="44" t="str">
        <f t="shared" si="3"/>
        <v/>
      </c>
      <c r="S15" s="45" t="str">
        <f t="shared" si="7"/>
        <v/>
      </c>
      <c r="T15" s="44" t="str">
        <f t="shared" si="8"/>
        <v/>
      </c>
      <c r="AA15">
        <v>2</v>
      </c>
      <c r="AB15" t="s">
        <v>87</v>
      </c>
      <c r="AC15" t="s">
        <v>66</v>
      </c>
      <c r="AG15" t="s">
        <v>82</v>
      </c>
      <c r="AJ15">
        <v>2</v>
      </c>
      <c r="AK15" t="s">
        <v>87</v>
      </c>
      <c r="AL15" t="s">
        <v>69</v>
      </c>
      <c r="AN15" t="s">
        <v>93</v>
      </c>
      <c r="AP15" t="s">
        <v>75</v>
      </c>
      <c r="AR15" t="s">
        <v>94</v>
      </c>
    </row>
    <row r="16" spans="1:44" x14ac:dyDescent="0.25">
      <c r="A16">
        <v>2</v>
      </c>
      <c r="B16" t="s">
        <v>87</v>
      </c>
      <c r="C16" t="s">
        <v>29</v>
      </c>
      <c r="D16" t="str">
        <f t="shared" si="4"/>
        <v>vs</v>
      </c>
      <c r="E16" t="s">
        <v>28</v>
      </c>
      <c r="F16" s="51"/>
      <c r="G16" s="51"/>
      <c r="H16" s="51"/>
      <c r="I16" s="55"/>
      <c r="J16" s="45" t="str">
        <f t="shared" si="0"/>
        <v/>
      </c>
      <c r="K16" s="45" t="str">
        <f t="shared" si="1"/>
        <v/>
      </c>
      <c r="L16" s="55"/>
      <c r="M16" s="45" t="str">
        <f t="shared" si="5"/>
        <v/>
      </c>
      <c r="N16" s="45" t="str">
        <f t="shared" si="6"/>
        <v/>
      </c>
      <c r="O16" s="55"/>
      <c r="P16" s="45" t="str">
        <f t="shared" si="2"/>
        <v/>
      </c>
      <c r="Q16" s="44" t="str">
        <f t="shared" si="3"/>
        <v/>
      </c>
      <c r="S16" s="45" t="str">
        <f t="shared" si="7"/>
        <v/>
      </c>
      <c r="T16" s="44" t="str">
        <f t="shared" si="8"/>
        <v/>
      </c>
      <c r="AA16">
        <v>2</v>
      </c>
      <c r="AB16" t="s">
        <v>87</v>
      </c>
      <c r="AC16" t="s">
        <v>73</v>
      </c>
      <c r="AE16" t="s">
        <v>92</v>
      </c>
      <c r="AG16" t="s">
        <v>80</v>
      </c>
      <c r="AR16" t="s">
        <v>95</v>
      </c>
    </row>
    <row r="17" spans="1:44" x14ac:dyDescent="0.25">
      <c r="A17">
        <v>2</v>
      </c>
      <c r="B17" t="s">
        <v>87</v>
      </c>
      <c r="C17" t="s">
        <v>30</v>
      </c>
      <c r="D17" t="str">
        <f t="shared" si="4"/>
        <v>vs</v>
      </c>
      <c r="E17" t="s">
        <v>33</v>
      </c>
      <c r="F17" s="51"/>
      <c r="G17" s="51"/>
      <c r="H17" s="51"/>
      <c r="I17" s="55"/>
      <c r="J17" s="45" t="str">
        <f t="shared" si="0"/>
        <v/>
      </c>
      <c r="K17" s="45" t="str">
        <f t="shared" si="1"/>
        <v/>
      </c>
      <c r="L17" s="55"/>
      <c r="M17" s="45" t="str">
        <f t="shared" si="5"/>
        <v/>
      </c>
      <c r="N17" s="45" t="str">
        <f t="shared" si="6"/>
        <v/>
      </c>
      <c r="O17" s="55"/>
      <c r="P17" s="45" t="str">
        <f t="shared" si="2"/>
        <v/>
      </c>
      <c r="Q17" s="44" t="str">
        <f t="shared" si="3"/>
        <v/>
      </c>
      <c r="S17" s="45" t="str">
        <f t="shared" si="7"/>
        <v/>
      </c>
      <c r="T17" s="44" t="str">
        <f t="shared" si="8"/>
        <v/>
      </c>
      <c r="AR17" t="s">
        <v>96</v>
      </c>
    </row>
    <row r="18" spans="1:44" x14ac:dyDescent="0.25">
      <c r="A18">
        <v>2</v>
      </c>
      <c r="B18" t="s">
        <v>87</v>
      </c>
      <c r="C18" t="s">
        <v>32</v>
      </c>
      <c r="D18" t="str">
        <f t="shared" si="4"/>
        <v>vs</v>
      </c>
      <c r="E18" t="s">
        <v>27</v>
      </c>
      <c r="F18" s="51"/>
      <c r="G18" s="51"/>
      <c r="H18" s="51"/>
      <c r="I18" s="55"/>
      <c r="J18" s="45" t="str">
        <f t="shared" si="0"/>
        <v/>
      </c>
      <c r="K18" s="45" t="str">
        <f t="shared" si="1"/>
        <v/>
      </c>
      <c r="L18" s="55"/>
      <c r="M18" s="45" t="str">
        <f t="shared" si="5"/>
        <v/>
      </c>
      <c r="N18" s="45" t="str">
        <f t="shared" si="6"/>
        <v/>
      </c>
      <c r="O18" s="55"/>
      <c r="P18" s="45" t="str">
        <f t="shared" si="2"/>
        <v/>
      </c>
      <c r="Q18" s="44" t="str">
        <f t="shared" si="3"/>
        <v/>
      </c>
      <c r="S18" s="45" t="str">
        <f t="shared" si="7"/>
        <v/>
      </c>
      <c r="T18" s="44" t="str">
        <f t="shared" si="8"/>
        <v/>
      </c>
      <c r="AR18" t="s">
        <v>97</v>
      </c>
    </row>
    <row r="19" spans="1:44" x14ac:dyDescent="0.25">
      <c r="D19" t="str">
        <f t="shared" si="4"/>
        <v/>
      </c>
      <c r="F19" s="46"/>
      <c r="G19" s="46"/>
      <c r="H19" s="46"/>
      <c r="I19" s="55"/>
      <c r="J19" s="45" t="str">
        <f t="shared" si="0"/>
        <v/>
      </c>
      <c r="K19" s="45" t="str">
        <f t="shared" si="1"/>
        <v/>
      </c>
      <c r="L19" s="55"/>
      <c r="M19" s="45" t="str">
        <f t="shared" si="5"/>
        <v/>
      </c>
      <c r="N19" s="45" t="str">
        <f t="shared" si="6"/>
        <v/>
      </c>
      <c r="O19" s="55"/>
      <c r="P19" s="45" t="str">
        <f t="shared" si="2"/>
        <v/>
      </c>
      <c r="Q19" s="44" t="str">
        <f t="shared" si="3"/>
        <v/>
      </c>
      <c r="S19" s="45" t="str">
        <f t="shared" si="7"/>
        <v/>
      </c>
      <c r="T19" s="44" t="str">
        <f t="shared" si="8"/>
        <v/>
      </c>
      <c r="AB19" t="s">
        <v>89</v>
      </c>
      <c r="AK19" t="s">
        <v>89</v>
      </c>
      <c r="AR19" t="s">
        <v>56</v>
      </c>
    </row>
    <row r="20" spans="1:44" x14ac:dyDescent="0.25">
      <c r="B20" t="s">
        <v>89</v>
      </c>
      <c r="D20" t="str">
        <f t="shared" si="4"/>
        <v/>
      </c>
      <c r="F20" s="46"/>
      <c r="G20" s="46"/>
      <c r="H20" s="46"/>
      <c r="I20" s="55"/>
      <c r="J20" s="45" t="str">
        <f t="shared" si="0"/>
        <v/>
      </c>
      <c r="K20" s="45" t="str">
        <f t="shared" si="1"/>
        <v/>
      </c>
      <c r="L20" s="55"/>
      <c r="M20" s="45" t="str">
        <f t="shared" si="5"/>
        <v/>
      </c>
      <c r="N20" s="45" t="str">
        <f t="shared" si="6"/>
        <v/>
      </c>
      <c r="O20" s="55"/>
      <c r="P20" s="45" t="str">
        <f t="shared" si="2"/>
        <v/>
      </c>
      <c r="Q20" s="44" t="str">
        <f t="shared" si="3"/>
        <v/>
      </c>
      <c r="S20" s="45" t="str">
        <f t="shared" si="7"/>
        <v/>
      </c>
      <c r="T20" s="44" t="str">
        <f t="shared" si="8"/>
        <v/>
      </c>
      <c r="AR20" t="s">
        <v>98</v>
      </c>
    </row>
    <row r="21" spans="1:44" x14ac:dyDescent="0.25">
      <c r="D21" t="str">
        <f t="shared" si="4"/>
        <v/>
      </c>
      <c r="F21" s="46"/>
      <c r="G21" s="46"/>
      <c r="H21" s="46"/>
      <c r="I21" s="55"/>
      <c r="J21" s="45" t="str">
        <f t="shared" si="0"/>
        <v/>
      </c>
      <c r="K21" s="45" t="str">
        <f t="shared" si="1"/>
        <v/>
      </c>
      <c r="L21" s="55"/>
      <c r="M21" s="45" t="str">
        <f t="shared" si="5"/>
        <v/>
      </c>
      <c r="N21" s="45" t="str">
        <f t="shared" si="6"/>
        <v/>
      </c>
      <c r="O21" s="55"/>
      <c r="P21" s="45" t="str">
        <f t="shared" si="2"/>
        <v/>
      </c>
      <c r="Q21" s="44" t="str">
        <f t="shared" si="3"/>
        <v/>
      </c>
      <c r="S21" s="45" t="str">
        <f t="shared" si="7"/>
        <v/>
      </c>
      <c r="T21" s="44" t="str">
        <f t="shared" si="8"/>
        <v/>
      </c>
      <c r="AA21">
        <v>3</v>
      </c>
      <c r="AB21" t="s">
        <v>99</v>
      </c>
      <c r="AC21" t="s">
        <v>60</v>
      </c>
      <c r="AG21" t="s">
        <v>74</v>
      </c>
      <c r="AJ21">
        <v>3</v>
      </c>
      <c r="AK21" t="s">
        <v>99</v>
      </c>
      <c r="AL21" t="s">
        <v>62</v>
      </c>
      <c r="AP21" t="s">
        <v>77</v>
      </c>
      <c r="AR21" t="s">
        <v>100</v>
      </c>
    </row>
    <row r="22" spans="1:44" x14ac:dyDescent="0.25">
      <c r="A22">
        <v>3</v>
      </c>
      <c r="B22" t="s">
        <v>99</v>
      </c>
      <c r="C22" t="s">
        <v>26</v>
      </c>
      <c r="D22" t="str">
        <f t="shared" si="4"/>
        <v>vs</v>
      </c>
      <c r="E22" t="s">
        <v>31</v>
      </c>
      <c r="F22" s="51"/>
      <c r="G22" s="51"/>
      <c r="H22" s="51"/>
      <c r="I22" s="55"/>
      <c r="J22" s="45" t="str">
        <f t="shared" si="0"/>
        <v/>
      </c>
      <c r="K22" s="45" t="str">
        <f t="shared" si="1"/>
        <v/>
      </c>
      <c r="L22" s="55"/>
      <c r="M22" s="45" t="str">
        <f t="shared" si="5"/>
        <v/>
      </c>
      <c r="N22" s="45" t="str">
        <f t="shared" si="6"/>
        <v/>
      </c>
      <c r="O22" s="55"/>
      <c r="P22" s="45" t="str">
        <f t="shared" si="2"/>
        <v/>
      </c>
      <c r="Q22" s="44" t="str">
        <f t="shared" si="3"/>
        <v/>
      </c>
      <c r="S22" s="45" t="str">
        <f t="shared" si="7"/>
        <v/>
      </c>
      <c r="T22" s="44" t="str">
        <f t="shared" si="8"/>
        <v/>
      </c>
      <c r="AA22">
        <v>3</v>
      </c>
      <c r="AB22" t="s">
        <v>99</v>
      </c>
      <c r="AC22" t="s">
        <v>68</v>
      </c>
      <c r="AG22" t="s">
        <v>82</v>
      </c>
      <c r="AJ22">
        <v>3</v>
      </c>
      <c r="AK22" t="s">
        <v>99</v>
      </c>
      <c r="AL22" t="s">
        <v>71</v>
      </c>
      <c r="AP22" t="s">
        <v>75</v>
      </c>
      <c r="AR22" t="s">
        <v>101</v>
      </c>
    </row>
    <row r="23" spans="1:44" x14ac:dyDescent="0.25">
      <c r="A23">
        <v>3</v>
      </c>
      <c r="B23" t="s">
        <v>99</v>
      </c>
      <c r="C23" t="s">
        <v>34</v>
      </c>
      <c r="D23" t="str">
        <f t="shared" si="4"/>
        <v>vs</v>
      </c>
      <c r="E23" t="s">
        <v>28</v>
      </c>
      <c r="F23" s="51"/>
      <c r="G23" s="51"/>
      <c r="H23" s="51"/>
      <c r="I23" s="55"/>
      <c r="J23" s="45" t="str">
        <f t="shared" si="0"/>
        <v/>
      </c>
      <c r="K23" s="45" t="str">
        <f t="shared" si="1"/>
        <v/>
      </c>
      <c r="L23" s="55"/>
      <c r="M23" s="45" t="str">
        <f t="shared" si="5"/>
        <v/>
      </c>
      <c r="N23" s="45" t="str">
        <f t="shared" si="6"/>
        <v/>
      </c>
      <c r="O23" s="55"/>
      <c r="P23" s="45" t="str">
        <f t="shared" si="2"/>
        <v/>
      </c>
      <c r="Q23" s="44" t="str">
        <f t="shared" si="3"/>
        <v/>
      </c>
      <c r="S23" s="45" t="str">
        <f t="shared" si="7"/>
        <v/>
      </c>
      <c r="T23" s="44" t="str">
        <f t="shared" si="8"/>
        <v/>
      </c>
      <c r="AA23">
        <v>3</v>
      </c>
      <c r="AB23" t="s">
        <v>99</v>
      </c>
      <c r="AC23" t="s">
        <v>61</v>
      </c>
      <c r="AG23" t="s">
        <v>80</v>
      </c>
      <c r="AJ23">
        <v>3</v>
      </c>
      <c r="AK23" t="s">
        <v>99</v>
      </c>
      <c r="AL23" t="s">
        <v>64</v>
      </c>
      <c r="AP23" t="s">
        <v>69</v>
      </c>
      <c r="AR23" t="s">
        <v>102</v>
      </c>
    </row>
    <row r="24" spans="1:44" x14ac:dyDescent="0.25">
      <c r="A24">
        <v>3</v>
      </c>
      <c r="B24" t="s">
        <v>99</v>
      </c>
      <c r="C24" t="s">
        <v>79</v>
      </c>
      <c r="D24" t="str">
        <f t="shared" si="4"/>
        <v>vs</v>
      </c>
      <c r="E24" t="s">
        <v>33</v>
      </c>
      <c r="F24" s="51"/>
      <c r="G24" s="51"/>
      <c r="H24" s="51"/>
      <c r="I24" s="55"/>
      <c r="J24" s="45" t="str">
        <f t="shared" si="0"/>
        <v/>
      </c>
      <c r="K24" s="45" t="str">
        <f t="shared" si="1"/>
        <v/>
      </c>
      <c r="L24" s="55"/>
      <c r="M24" s="45" t="str">
        <f t="shared" si="5"/>
        <v/>
      </c>
      <c r="N24" s="45" t="str">
        <f t="shared" si="6"/>
        <v/>
      </c>
      <c r="O24" s="55"/>
      <c r="P24" s="45" t="str">
        <f t="shared" si="2"/>
        <v/>
      </c>
      <c r="Q24" s="44" t="str">
        <f t="shared" si="3"/>
        <v/>
      </c>
      <c r="S24" s="45" t="str">
        <f t="shared" si="7"/>
        <v/>
      </c>
      <c r="T24" s="44" t="str">
        <f t="shared" si="8"/>
        <v/>
      </c>
      <c r="AA24">
        <v>3</v>
      </c>
      <c r="AB24" t="s">
        <v>99</v>
      </c>
      <c r="AC24" t="s">
        <v>66</v>
      </c>
      <c r="AG24" t="s">
        <v>73</v>
      </c>
      <c r="AR24" t="s">
        <v>56</v>
      </c>
    </row>
    <row r="25" spans="1:44" x14ac:dyDescent="0.25">
      <c r="A25">
        <v>3</v>
      </c>
      <c r="B25" t="s">
        <v>99</v>
      </c>
      <c r="C25" t="s">
        <v>29</v>
      </c>
      <c r="D25" t="str">
        <f t="shared" si="4"/>
        <v>vs</v>
      </c>
      <c r="E25" t="s">
        <v>27</v>
      </c>
      <c r="F25" s="51"/>
      <c r="G25" s="51"/>
      <c r="H25" s="51"/>
      <c r="I25" s="55"/>
      <c r="J25" s="45" t="str">
        <f t="shared" si="0"/>
        <v/>
      </c>
      <c r="K25" s="45" t="str">
        <f t="shared" si="1"/>
        <v/>
      </c>
      <c r="L25" s="55"/>
      <c r="M25" s="45" t="str">
        <f t="shared" si="5"/>
        <v/>
      </c>
      <c r="N25" s="45" t="str">
        <f t="shared" si="6"/>
        <v/>
      </c>
      <c r="O25" s="55"/>
      <c r="P25" s="45" t="str">
        <f t="shared" si="2"/>
        <v/>
      </c>
      <c r="Q25" s="44" t="str">
        <f t="shared" si="3"/>
        <v/>
      </c>
      <c r="S25" s="45" t="str">
        <f t="shared" si="7"/>
        <v/>
      </c>
      <c r="T25" s="44" t="str">
        <f t="shared" si="8"/>
        <v/>
      </c>
      <c r="AR25" t="s">
        <v>103</v>
      </c>
    </row>
    <row r="26" spans="1:44" x14ac:dyDescent="0.25">
      <c r="A26">
        <v>3</v>
      </c>
      <c r="B26" t="s">
        <v>99</v>
      </c>
      <c r="C26" t="s">
        <v>30</v>
      </c>
      <c r="D26" t="str">
        <f t="shared" si="4"/>
        <v>vs</v>
      </c>
      <c r="E26" t="s">
        <v>32</v>
      </c>
      <c r="F26" s="51"/>
      <c r="G26" s="51"/>
      <c r="H26" s="51"/>
      <c r="I26" s="55"/>
      <c r="J26" s="45" t="str">
        <f t="shared" si="0"/>
        <v/>
      </c>
      <c r="K26" s="45" t="str">
        <f t="shared" si="1"/>
        <v/>
      </c>
      <c r="L26" s="55"/>
      <c r="M26" s="45" t="str">
        <f t="shared" si="5"/>
        <v/>
      </c>
      <c r="N26" s="45" t="str">
        <f t="shared" si="6"/>
        <v/>
      </c>
      <c r="O26" s="55"/>
      <c r="P26" s="45" t="str">
        <f t="shared" si="2"/>
        <v/>
      </c>
      <c r="Q26" s="44" t="str">
        <f t="shared" si="3"/>
        <v/>
      </c>
      <c r="S26" s="45" t="str">
        <f t="shared" si="7"/>
        <v/>
      </c>
      <c r="T26" s="44" t="str">
        <f t="shared" si="8"/>
        <v/>
      </c>
      <c r="AR26" t="s">
        <v>104</v>
      </c>
    </row>
    <row r="27" spans="1:44" x14ac:dyDescent="0.25">
      <c r="D27" t="str">
        <f t="shared" si="4"/>
        <v/>
      </c>
      <c r="F27" s="46"/>
      <c r="G27" s="46"/>
      <c r="H27" s="46"/>
      <c r="I27" s="55"/>
      <c r="J27" s="45" t="str">
        <f t="shared" si="0"/>
        <v/>
      </c>
      <c r="K27" s="45" t="str">
        <f t="shared" si="1"/>
        <v/>
      </c>
      <c r="L27" s="55"/>
      <c r="M27" s="45" t="str">
        <f t="shared" si="5"/>
        <v/>
      </c>
      <c r="N27" s="45" t="str">
        <f t="shared" si="6"/>
        <v/>
      </c>
      <c r="O27" s="55"/>
      <c r="P27" s="45" t="str">
        <f t="shared" si="2"/>
        <v/>
      </c>
      <c r="Q27" s="44" t="str">
        <f t="shared" si="3"/>
        <v/>
      </c>
      <c r="S27" s="45" t="str">
        <f t="shared" si="7"/>
        <v/>
      </c>
      <c r="T27" s="44" t="str">
        <f t="shared" si="8"/>
        <v/>
      </c>
      <c r="AB27" t="s">
        <v>97</v>
      </c>
      <c r="AK27" t="s">
        <v>97</v>
      </c>
      <c r="AR27" t="s">
        <v>105</v>
      </c>
    </row>
    <row r="28" spans="1:44" x14ac:dyDescent="0.25">
      <c r="B28" t="s">
        <v>97</v>
      </c>
      <c r="D28" t="str">
        <f t="shared" si="4"/>
        <v/>
      </c>
      <c r="F28" s="46"/>
      <c r="G28" s="46"/>
      <c r="H28" s="46"/>
      <c r="I28" s="55"/>
      <c r="J28" s="45" t="str">
        <f t="shared" si="0"/>
        <v/>
      </c>
      <c r="K28" s="45" t="str">
        <f t="shared" si="1"/>
        <v/>
      </c>
      <c r="L28" s="55"/>
      <c r="M28" s="45" t="str">
        <f t="shared" si="5"/>
        <v/>
      </c>
      <c r="N28" s="45" t="str">
        <f t="shared" si="6"/>
        <v/>
      </c>
      <c r="O28" s="55"/>
      <c r="P28" s="45" t="str">
        <f t="shared" si="2"/>
        <v/>
      </c>
      <c r="Q28" s="44" t="str">
        <f t="shared" si="3"/>
        <v/>
      </c>
      <c r="S28" s="45" t="str">
        <f t="shared" si="7"/>
        <v/>
      </c>
      <c r="T28" s="44" t="str">
        <f t="shared" si="8"/>
        <v/>
      </c>
      <c r="AR28" t="s">
        <v>106</v>
      </c>
    </row>
    <row r="29" spans="1:44" x14ac:dyDescent="0.25">
      <c r="D29" t="str">
        <f t="shared" si="4"/>
        <v/>
      </c>
      <c r="F29" s="46"/>
      <c r="G29" s="46"/>
      <c r="H29" s="46"/>
      <c r="I29" s="55"/>
      <c r="J29" s="45" t="str">
        <f t="shared" si="0"/>
        <v/>
      </c>
      <c r="K29" s="45" t="str">
        <f t="shared" si="1"/>
        <v/>
      </c>
      <c r="L29" s="55"/>
      <c r="M29" s="45" t="str">
        <f t="shared" si="5"/>
        <v/>
      </c>
      <c r="N29" s="45" t="str">
        <f t="shared" si="6"/>
        <v/>
      </c>
      <c r="O29" s="55"/>
      <c r="P29" s="45" t="str">
        <f t="shared" si="2"/>
        <v/>
      </c>
      <c r="Q29" s="44" t="str">
        <f t="shared" si="3"/>
        <v/>
      </c>
      <c r="S29" s="45" t="str">
        <f t="shared" si="7"/>
        <v/>
      </c>
      <c r="T29" s="44" t="str">
        <f t="shared" si="8"/>
        <v/>
      </c>
      <c r="AA29">
        <v>4</v>
      </c>
      <c r="AB29" t="s">
        <v>107</v>
      </c>
      <c r="AC29" t="s">
        <v>82</v>
      </c>
      <c r="AG29" t="s">
        <v>60</v>
      </c>
      <c r="AJ29">
        <v>4</v>
      </c>
      <c r="AK29" t="s">
        <v>107</v>
      </c>
      <c r="AL29" t="s">
        <v>62</v>
      </c>
      <c r="AP29" t="s">
        <v>75</v>
      </c>
      <c r="AR29" t="s">
        <v>56</v>
      </c>
    </row>
    <row r="30" spans="1:44" x14ac:dyDescent="0.25">
      <c r="A30">
        <v>4</v>
      </c>
      <c r="B30" t="s">
        <v>107</v>
      </c>
      <c r="C30" t="s">
        <v>26</v>
      </c>
      <c r="D30" t="str">
        <f t="shared" si="4"/>
        <v>vs</v>
      </c>
      <c r="E30" t="s">
        <v>28</v>
      </c>
      <c r="F30" s="51"/>
      <c r="G30" s="51"/>
      <c r="H30" s="51"/>
      <c r="I30" s="55"/>
      <c r="J30" s="45" t="str">
        <f t="shared" si="0"/>
        <v/>
      </c>
      <c r="K30" s="45" t="str">
        <f t="shared" si="1"/>
        <v/>
      </c>
      <c r="L30" s="55"/>
      <c r="M30" s="45" t="str">
        <f t="shared" si="5"/>
        <v/>
      </c>
      <c r="N30" s="45" t="str">
        <f t="shared" si="6"/>
        <v/>
      </c>
      <c r="O30" s="55"/>
      <c r="P30" s="45" t="str">
        <f t="shared" si="2"/>
        <v/>
      </c>
      <c r="Q30" s="44" t="str">
        <f t="shared" si="3"/>
        <v/>
      </c>
      <c r="S30" s="45" t="str">
        <f t="shared" si="7"/>
        <v/>
      </c>
      <c r="T30" s="44" t="str">
        <f t="shared" si="8"/>
        <v/>
      </c>
      <c r="AA30">
        <v>4</v>
      </c>
      <c r="AB30" t="s">
        <v>107</v>
      </c>
      <c r="AC30" t="s">
        <v>80</v>
      </c>
      <c r="AG30" t="s">
        <v>74</v>
      </c>
      <c r="AJ30">
        <v>4</v>
      </c>
      <c r="AK30" t="s">
        <v>107</v>
      </c>
      <c r="AL30" t="s">
        <v>77</v>
      </c>
      <c r="AP30" t="s">
        <v>69</v>
      </c>
      <c r="AR30" t="s">
        <v>108</v>
      </c>
    </row>
    <row r="31" spans="1:44" x14ac:dyDescent="0.25">
      <c r="A31">
        <v>4</v>
      </c>
      <c r="B31" t="s">
        <v>107</v>
      </c>
      <c r="C31" t="s">
        <v>31</v>
      </c>
      <c r="D31" t="str">
        <f t="shared" si="4"/>
        <v>vs</v>
      </c>
      <c r="E31" t="s">
        <v>33</v>
      </c>
      <c r="F31" s="51"/>
      <c r="G31" s="51"/>
      <c r="H31" s="51"/>
      <c r="I31" s="55"/>
      <c r="J31" s="45" t="str">
        <f t="shared" si="0"/>
        <v/>
      </c>
      <c r="K31" s="45" t="str">
        <f t="shared" si="1"/>
        <v/>
      </c>
      <c r="L31" s="55"/>
      <c r="M31" s="45" t="str">
        <f t="shared" si="5"/>
        <v/>
      </c>
      <c r="N31" s="45" t="str">
        <f t="shared" si="6"/>
        <v/>
      </c>
      <c r="O31" s="55"/>
      <c r="P31" s="45" t="str">
        <f t="shared" si="2"/>
        <v/>
      </c>
      <c r="Q31" s="44" t="str">
        <f t="shared" si="3"/>
        <v/>
      </c>
      <c r="S31" s="45" t="str">
        <f t="shared" si="7"/>
        <v/>
      </c>
      <c r="T31" s="44" t="str">
        <f t="shared" si="8"/>
        <v/>
      </c>
      <c r="AA31">
        <v>4</v>
      </c>
      <c r="AB31" t="s">
        <v>107</v>
      </c>
      <c r="AC31" t="s">
        <v>73</v>
      </c>
      <c r="AG31" t="s">
        <v>68</v>
      </c>
      <c r="AJ31">
        <v>4</v>
      </c>
      <c r="AK31" t="s">
        <v>107</v>
      </c>
      <c r="AL31" t="s">
        <v>71</v>
      </c>
      <c r="AP31" t="s">
        <v>64</v>
      </c>
      <c r="AR31" t="s">
        <v>109</v>
      </c>
    </row>
    <row r="32" spans="1:44" x14ac:dyDescent="0.25">
      <c r="A32">
        <v>4</v>
      </c>
      <c r="B32" t="s">
        <v>107</v>
      </c>
      <c r="C32" t="s">
        <v>34</v>
      </c>
      <c r="D32" t="str">
        <f t="shared" si="4"/>
        <v>vs</v>
      </c>
      <c r="E32" t="s">
        <v>27</v>
      </c>
      <c r="F32" s="51"/>
      <c r="G32" s="51"/>
      <c r="H32" s="51"/>
      <c r="I32" s="55"/>
      <c r="J32" s="45" t="str">
        <f t="shared" si="0"/>
        <v/>
      </c>
      <c r="K32" s="45" t="str">
        <f t="shared" si="1"/>
        <v/>
      </c>
      <c r="L32" s="55"/>
      <c r="M32" s="45" t="str">
        <f t="shared" si="5"/>
        <v/>
      </c>
      <c r="N32" s="45" t="str">
        <f t="shared" si="6"/>
        <v/>
      </c>
      <c r="O32" s="55"/>
      <c r="P32" s="45" t="str">
        <f t="shared" si="2"/>
        <v/>
      </c>
      <c r="Q32" s="44" t="str">
        <f t="shared" si="3"/>
        <v/>
      </c>
      <c r="S32" s="45" t="str">
        <f t="shared" si="7"/>
        <v/>
      </c>
      <c r="T32" s="44" t="str">
        <f t="shared" si="8"/>
        <v/>
      </c>
      <c r="AA32">
        <v>4</v>
      </c>
      <c r="AB32" t="s">
        <v>107</v>
      </c>
      <c r="AC32" t="s">
        <v>66</v>
      </c>
      <c r="AG32" t="s">
        <v>61</v>
      </c>
      <c r="AR32" t="s">
        <v>110</v>
      </c>
    </row>
    <row r="33" spans="1:44" x14ac:dyDescent="0.25">
      <c r="A33">
        <v>4</v>
      </c>
      <c r="B33" t="s">
        <v>107</v>
      </c>
      <c r="C33" t="s">
        <v>79</v>
      </c>
      <c r="D33" t="str">
        <f t="shared" si="4"/>
        <v>vs</v>
      </c>
      <c r="E33" t="s">
        <v>32</v>
      </c>
      <c r="F33" s="51"/>
      <c r="G33" s="51"/>
      <c r="H33" s="51"/>
      <c r="I33" s="55"/>
      <c r="J33" s="45" t="str">
        <f t="shared" si="0"/>
        <v/>
      </c>
      <c r="K33" s="45" t="str">
        <f t="shared" si="1"/>
        <v/>
      </c>
      <c r="L33" s="55"/>
      <c r="M33" s="45" t="str">
        <f t="shared" si="5"/>
        <v/>
      </c>
      <c r="N33" s="45" t="str">
        <f t="shared" si="6"/>
        <v/>
      </c>
      <c r="O33" s="55"/>
      <c r="P33" s="45" t="str">
        <f t="shared" si="2"/>
        <v/>
      </c>
      <c r="Q33" s="44" t="str">
        <f t="shared" si="3"/>
        <v/>
      </c>
      <c r="S33" s="45" t="str">
        <f t="shared" si="7"/>
        <v/>
      </c>
      <c r="T33" s="44" t="str">
        <f t="shared" si="8"/>
        <v/>
      </c>
      <c r="AR33" t="s">
        <v>111</v>
      </c>
    </row>
    <row r="34" spans="1:44" x14ac:dyDescent="0.25">
      <c r="A34">
        <v>4</v>
      </c>
      <c r="B34" t="s">
        <v>107</v>
      </c>
      <c r="C34" t="s">
        <v>29</v>
      </c>
      <c r="D34" t="str">
        <f t="shared" si="4"/>
        <v>vs</v>
      </c>
      <c r="E34" t="s">
        <v>30</v>
      </c>
      <c r="F34" s="50"/>
      <c r="G34" s="50"/>
      <c r="H34" s="51"/>
      <c r="I34" s="55"/>
      <c r="J34" s="45" t="str">
        <f t="shared" si="0"/>
        <v/>
      </c>
      <c r="K34" s="45" t="str">
        <f t="shared" si="1"/>
        <v/>
      </c>
      <c r="L34" s="55"/>
      <c r="M34" s="45" t="str">
        <f t="shared" si="5"/>
        <v/>
      </c>
      <c r="N34" s="45" t="str">
        <f t="shared" si="6"/>
        <v/>
      </c>
      <c r="O34" s="55"/>
      <c r="P34" s="45" t="str">
        <f t="shared" si="2"/>
        <v/>
      </c>
      <c r="Q34" s="44" t="str">
        <f t="shared" si="3"/>
        <v/>
      </c>
      <c r="S34" s="45" t="str">
        <f t="shared" si="7"/>
        <v/>
      </c>
      <c r="T34" s="44" t="str">
        <f t="shared" si="8"/>
        <v/>
      </c>
      <c r="AR34" t="s">
        <v>56</v>
      </c>
    </row>
    <row r="35" spans="1:44" x14ac:dyDescent="0.25">
      <c r="D35" t="str">
        <f t="shared" si="4"/>
        <v/>
      </c>
      <c r="F35" s="46"/>
      <c r="G35" s="46"/>
      <c r="H35" s="46"/>
      <c r="I35" s="55"/>
      <c r="J35" s="45" t="str">
        <f t="shared" si="0"/>
        <v/>
      </c>
      <c r="K35" s="45" t="str">
        <f t="shared" si="1"/>
        <v/>
      </c>
      <c r="L35" s="55"/>
      <c r="M35" s="45" t="str">
        <f t="shared" si="5"/>
        <v/>
      </c>
      <c r="N35" s="45" t="str">
        <f t="shared" si="6"/>
        <v/>
      </c>
      <c r="O35" s="55"/>
      <c r="P35" s="45" t="str">
        <f t="shared" si="2"/>
        <v/>
      </c>
      <c r="Q35" s="44" t="str">
        <f t="shared" si="3"/>
        <v/>
      </c>
      <c r="S35" s="45" t="str">
        <f t="shared" si="7"/>
        <v/>
      </c>
      <c r="T35" s="44" t="str">
        <f t="shared" si="8"/>
        <v/>
      </c>
      <c r="AB35" t="s">
        <v>102</v>
      </c>
      <c r="AK35" t="s">
        <v>102</v>
      </c>
      <c r="AR35" t="s">
        <v>112</v>
      </c>
    </row>
    <row r="36" spans="1:44" x14ac:dyDescent="0.25">
      <c r="B36" t="s">
        <v>102</v>
      </c>
      <c r="D36" t="str">
        <f t="shared" si="4"/>
        <v/>
      </c>
      <c r="F36" s="46"/>
      <c r="G36" s="46"/>
      <c r="H36" s="46"/>
      <c r="I36" s="55"/>
      <c r="J36" s="45" t="str">
        <f t="shared" si="0"/>
        <v/>
      </c>
      <c r="K36" s="45" t="str">
        <f t="shared" si="1"/>
        <v/>
      </c>
      <c r="L36" s="55"/>
      <c r="M36" s="45" t="str">
        <f t="shared" si="5"/>
        <v/>
      </c>
      <c r="N36" s="45" t="str">
        <f t="shared" si="6"/>
        <v/>
      </c>
      <c r="O36" s="55"/>
      <c r="P36" s="45" t="str">
        <f t="shared" si="2"/>
        <v/>
      </c>
      <c r="Q36" s="44" t="str">
        <f t="shared" si="3"/>
        <v/>
      </c>
      <c r="S36" s="45" t="str">
        <f t="shared" si="7"/>
        <v/>
      </c>
      <c r="T36" s="44" t="str">
        <f t="shared" si="8"/>
        <v/>
      </c>
      <c r="AR36" t="s">
        <v>113</v>
      </c>
    </row>
    <row r="37" spans="1:44" x14ac:dyDescent="0.25">
      <c r="D37" t="str">
        <f t="shared" si="4"/>
        <v/>
      </c>
      <c r="F37" s="46"/>
      <c r="G37" s="46"/>
      <c r="H37" s="46"/>
      <c r="I37" s="55"/>
      <c r="J37" s="45" t="str">
        <f t="shared" si="0"/>
        <v/>
      </c>
      <c r="K37" s="45" t="str">
        <f t="shared" si="1"/>
        <v/>
      </c>
      <c r="L37" s="55"/>
      <c r="M37" s="45" t="str">
        <f t="shared" si="5"/>
        <v/>
      </c>
      <c r="N37" s="45" t="str">
        <f t="shared" si="6"/>
        <v/>
      </c>
      <c r="O37" s="55"/>
      <c r="P37" s="45" t="str">
        <f t="shared" si="2"/>
        <v/>
      </c>
      <c r="Q37" s="44" t="str">
        <f t="shared" si="3"/>
        <v/>
      </c>
      <c r="S37" s="45" t="str">
        <f t="shared" si="7"/>
        <v/>
      </c>
      <c r="T37" s="44" t="str">
        <f t="shared" si="8"/>
        <v/>
      </c>
      <c r="AA37">
        <v>5</v>
      </c>
      <c r="AB37" t="s">
        <v>114</v>
      </c>
      <c r="AC37" t="s">
        <v>80</v>
      </c>
      <c r="AG37" t="s">
        <v>60</v>
      </c>
      <c r="AJ37">
        <v>5</v>
      </c>
      <c r="AK37" t="s">
        <v>114</v>
      </c>
      <c r="AL37" t="s">
        <v>62</v>
      </c>
      <c r="AP37" t="s">
        <v>69</v>
      </c>
      <c r="AR37" t="s">
        <v>115</v>
      </c>
    </row>
    <row r="38" spans="1:44" x14ac:dyDescent="0.25">
      <c r="A38">
        <v>5</v>
      </c>
      <c r="B38" t="s">
        <v>114</v>
      </c>
      <c r="C38" t="s">
        <v>33</v>
      </c>
      <c r="D38" t="str">
        <f t="shared" si="4"/>
        <v>vs</v>
      </c>
      <c r="E38" t="s">
        <v>26</v>
      </c>
      <c r="F38" s="50"/>
      <c r="G38" s="50"/>
      <c r="H38" s="51"/>
      <c r="I38" s="55"/>
      <c r="J38" s="45" t="str">
        <f t="shared" ref="J38:J74" si="9">IF(F38="","",P38+1)</f>
        <v/>
      </c>
      <c r="K38" s="45" t="str">
        <f t="shared" ref="K38:K74" si="10">IF(F38="","",Q38+1)</f>
        <v/>
      </c>
      <c r="L38" s="55"/>
      <c r="M38" s="45" t="str">
        <f t="shared" si="5"/>
        <v/>
      </c>
      <c r="N38" s="45" t="str">
        <f t="shared" si="6"/>
        <v/>
      </c>
      <c r="O38" s="55"/>
      <c r="P38" s="45" t="str">
        <f t="shared" ref="P38:P74" si="11">IF(F38="","",IFERROR(IF(_xlfn.NUMBERVALUE(LEFT(F38,FIND("-",F38)-1))&gt;_xlfn.NUMBERVALUE(RIGHT(F38,LEN(F38)-FIND("-",F38))),1,0),0)+
IFERROR(IF(_xlfn.NUMBERVALUE(LEFT(G38,FIND("-",G38)-1))&gt;_xlfn.NUMBERVALUE(RIGHT(G38,LEN(G38)-FIND("-",G38))),1,0),0)+
IFERROR(IF(_xlfn.NUMBERVALUE(LEFT(H38,FIND("-",H38)-1))&gt;_xlfn.NUMBERVALUE(RIGHT(H38,LEN(H38)-FIND("-",H38))),1,0),0))</f>
        <v/>
      </c>
      <c r="Q38" s="44" t="str">
        <f t="shared" ref="Q38:Q74" si="12">IF(F38="","",IFERROR(IF(_xlfn.NUMBERVALUE(LEFT(F38,FIND("-",F38)-1))&lt;_xlfn.NUMBERVALUE(RIGHT(F38,LEN(F38)-FIND("-",F38))),1,0),0)+
IFERROR(IF(_xlfn.NUMBERVALUE(LEFT(G38,FIND("-",G38)-1))&lt;_xlfn.NUMBERVALUE(RIGHT(G38,LEN(G38)-FIND("-",G38))),1,0),0)+
IFERROR(IF(_xlfn.NUMBERVALUE(LEFT(H38,FIND("-",H38)-1))&lt;_xlfn.NUMBERVALUE(RIGHT(H38,LEN(H38)-FIND("-",H38))),1,0),0))</f>
        <v/>
      </c>
      <c r="S38" s="45" t="str">
        <f t="shared" si="7"/>
        <v/>
      </c>
      <c r="T38" s="44" t="str">
        <f t="shared" si="8"/>
        <v/>
      </c>
      <c r="AA38">
        <v>5</v>
      </c>
      <c r="AB38" t="s">
        <v>114</v>
      </c>
      <c r="AC38" t="s">
        <v>73</v>
      </c>
      <c r="AG38" t="s">
        <v>82</v>
      </c>
      <c r="AJ38">
        <v>5</v>
      </c>
      <c r="AK38" t="s">
        <v>114</v>
      </c>
      <c r="AL38" t="s">
        <v>75</v>
      </c>
      <c r="AP38" t="s">
        <v>64</v>
      </c>
      <c r="AR38" t="s">
        <v>116</v>
      </c>
    </row>
    <row r="39" spans="1:44" x14ac:dyDescent="0.25">
      <c r="A39">
        <v>5</v>
      </c>
      <c r="B39" t="s">
        <v>114</v>
      </c>
      <c r="C39" t="s">
        <v>27</v>
      </c>
      <c r="D39" t="str">
        <f t="shared" si="4"/>
        <v>vs</v>
      </c>
      <c r="E39" t="s">
        <v>28</v>
      </c>
      <c r="F39" s="51"/>
      <c r="G39" s="51"/>
      <c r="H39" s="51"/>
      <c r="I39" s="55"/>
      <c r="J39" s="45" t="str">
        <f t="shared" si="9"/>
        <v/>
      </c>
      <c r="K39" s="45" t="str">
        <f t="shared" si="10"/>
        <v/>
      </c>
      <c r="L39" s="55"/>
      <c r="M39" s="45" t="str">
        <f t="shared" si="5"/>
        <v/>
      </c>
      <c r="N39" s="45" t="str">
        <f t="shared" si="6"/>
        <v/>
      </c>
      <c r="O39" s="55"/>
      <c r="P39" s="45" t="str">
        <f t="shared" si="11"/>
        <v/>
      </c>
      <c r="Q39" s="44" t="str">
        <f t="shared" si="12"/>
        <v/>
      </c>
      <c r="S39" s="45" t="str">
        <f t="shared" si="7"/>
        <v/>
      </c>
      <c r="T39" s="44" t="str">
        <f t="shared" si="8"/>
        <v/>
      </c>
      <c r="AA39">
        <v>5</v>
      </c>
      <c r="AB39" t="s">
        <v>114</v>
      </c>
      <c r="AC39" t="s">
        <v>66</v>
      </c>
      <c r="AG39" t="s">
        <v>74</v>
      </c>
      <c r="AJ39">
        <v>5</v>
      </c>
      <c r="AK39" t="s">
        <v>114</v>
      </c>
      <c r="AL39" t="s">
        <v>77</v>
      </c>
      <c r="AP39" t="s">
        <v>71</v>
      </c>
      <c r="AR39" t="s">
        <v>56</v>
      </c>
    </row>
    <row r="40" spans="1:44" x14ac:dyDescent="0.25">
      <c r="A40">
        <v>5</v>
      </c>
      <c r="B40" t="s">
        <v>114</v>
      </c>
      <c r="C40" t="s">
        <v>32</v>
      </c>
      <c r="D40" t="str">
        <f t="shared" si="4"/>
        <v>vs</v>
      </c>
      <c r="E40" t="s">
        <v>31</v>
      </c>
      <c r="F40" s="51"/>
      <c r="G40" s="51"/>
      <c r="H40" s="51"/>
      <c r="I40" s="55"/>
      <c r="J40" s="45" t="str">
        <f t="shared" si="9"/>
        <v/>
      </c>
      <c r="K40" s="45" t="str">
        <f t="shared" si="10"/>
        <v/>
      </c>
      <c r="L40" s="55"/>
      <c r="M40" s="45" t="str">
        <f t="shared" si="5"/>
        <v/>
      </c>
      <c r="N40" s="45" t="str">
        <f t="shared" si="6"/>
        <v/>
      </c>
      <c r="O40" s="55"/>
      <c r="P40" s="45" t="str">
        <f t="shared" si="11"/>
        <v/>
      </c>
      <c r="Q40" s="44" t="str">
        <f t="shared" si="12"/>
        <v/>
      </c>
      <c r="S40" s="45" t="str">
        <f t="shared" si="7"/>
        <v/>
      </c>
      <c r="T40" s="44" t="str">
        <f t="shared" si="8"/>
        <v/>
      </c>
      <c r="AA40">
        <v>5</v>
      </c>
      <c r="AB40" t="s">
        <v>114</v>
      </c>
      <c r="AC40" t="s">
        <v>61</v>
      </c>
      <c r="AG40" t="s">
        <v>68</v>
      </c>
      <c r="AR40" t="s">
        <v>117</v>
      </c>
    </row>
    <row r="41" spans="1:44" x14ac:dyDescent="0.25">
      <c r="A41">
        <v>5</v>
      </c>
      <c r="B41" t="s">
        <v>114</v>
      </c>
      <c r="C41" t="s">
        <v>30</v>
      </c>
      <c r="D41" t="str">
        <f t="shared" si="4"/>
        <v>vs</v>
      </c>
      <c r="E41" t="s">
        <v>34</v>
      </c>
      <c r="F41" s="51"/>
      <c r="G41" s="51"/>
      <c r="H41" s="51"/>
      <c r="I41" s="55"/>
      <c r="J41" s="45" t="str">
        <f t="shared" si="9"/>
        <v/>
      </c>
      <c r="K41" s="45" t="str">
        <f t="shared" si="10"/>
        <v/>
      </c>
      <c r="L41" s="55"/>
      <c r="M41" s="45" t="str">
        <f t="shared" si="5"/>
        <v/>
      </c>
      <c r="N41" s="45" t="str">
        <f t="shared" si="6"/>
        <v/>
      </c>
      <c r="O41" s="55"/>
      <c r="P41" s="45" t="str">
        <f t="shared" si="11"/>
        <v/>
      </c>
      <c r="Q41" s="44" t="str">
        <f t="shared" si="12"/>
        <v/>
      </c>
      <c r="S41" s="45" t="str">
        <f t="shared" si="7"/>
        <v/>
      </c>
      <c r="T41" s="44" t="str">
        <f t="shared" si="8"/>
        <v/>
      </c>
      <c r="AR41" t="s">
        <v>118</v>
      </c>
    </row>
    <row r="42" spans="1:44" x14ac:dyDescent="0.25">
      <c r="A42">
        <v>5</v>
      </c>
      <c r="B42" t="s">
        <v>114</v>
      </c>
      <c r="C42" t="s">
        <v>29</v>
      </c>
      <c r="D42" t="str">
        <f t="shared" si="4"/>
        <v>vs</v>
      </c>
      <c r="E42" t="s">
        <v>79</v>
      </c>
      <c r="F42" s="51"/>
      <c r="G42" s="51"/>
      <c r="H42" s="51"/>
      <c r="I42" s="55"/>
      <c r="J42" s="45" t="str">
        <f t="shared" si="9"/>
        <v/>
      </c>
      <c r="K42" s="45" t="str">
        <f t="shared" si="10"/>
        <v/>
      </c>
      <c r="L42" s="55"/>
      <c r="M42" s="45" t="str">
        <f t="shared" si="5"/>
        <v/>
      </c>
      <c r="N42" s="45" t="str">
        <f t="shared" si="6"/>
        <v/>
      </c>
      <c r="O42" s="55"/>
      <c r="P42" s="45" t="str">
        <f t="shared" si="11"/>
        <v/>
      </c>
      <c r="Q42" s="44" t="str">
        <f t="shared" si="12"/>
        <v/>
      </c>
      <c r="S42" s="45" t="str">
        <f t="shared" si="7"/>
        <v/>
      </c>
      <c r="T42" s="44" t="str">
        <f t="shared" si="8"/>
        <v/>
      </c>
      <c r="AR42" t="s">
        <v>119</v>
      </c>
    </row>
    <row r="43" spans="1:44" x14ac:dyDescent="0.25">
      <c r="D43" t="str">
        <f t="shared" si="4"/>
        <v/>
      </c>
      <c r="F43" s="46"/>
      <c r="G43" s="46"/>
      <c r="H43" s="46"/>
      <c r="I43" s="55"/>
      <c r="J43" s="45" t="str">
        <f t="shared" si="9"/>
        <v/>
      </c>
      <c r="K43" s="45" t="str">
        <f t="shared" si="10"/>
        <v/>
      </c>
      <c r="L43" s="55"/>
      <c r="M43" s="45" t="str">
        <f t="shared" si="5"/>
        <v/>
      </c>
      <c r="N43" s="45" t="str">
        <f t="shared" si="6"/>
        <v/>
      </c>
      <c r="O43" s="55"/>
      <c r="P43" s="45" t="str">
        <f t="shared" si="11"/>
        <v/>
      </c>
      <c r="Q43" s="44" t="str">
        <f t="shared" si="12"/>
        <v/>
      </c>
      <c r="S43" s="45" t="str">
        <f t="shared" si="7"/>
        <v/>
      </c>
      <c r="T43" s="44" t="str">
        <f t="shared" si="8"/>
        <v/>
      </c>
      <c r="AB43" t="s">
        <v>106</v>
      </c>
      <c r="AK43" t="s">
        <v>106</v>
      </c>
      <c r="AR43" t="s">
        <v>120</v>
      </c>
    </row>
    <row r="44" spans="1:44" x14ac:dyDescent="0.25">
      <c r="B44" t="s">
        <v>106</v>
      </c>
      <c r="D44" t="str">
        <f t="shared" si="4"/>
        <v/>
      </c>
      <c r="F44" s="46"/>
      <c r="G44" s="46"/>
      <c r="H44" s="46"/>
      <c r="I44" s="55"/>
      <c r="J44" s="45" t="str">
        <f t="shared" si="9"/>
        <v/>
      </c>
      <c r="K44" s="45" t="str">
        <f t="shared" si="10"/>
        <v/>
      </c>
      <c r="L44" s="55"/>
      <c r="M44" s="45" t="str">
        <f t="shared" si="5"/>
        <v/>
      </c>
      <c r="N44" s="45" t="str">
        <f t="shared" si="6"/>
        <v/>
      </c>
      <c r="O44" s="55"/>
      <c r="P44" s="45" t="str">
        <f t="shared" si="11"/>
        <v/>
      </c>
      <c r="Q44" s="44" t="str">
        <f t="shared" si="12"/>
        <v/>
      </c>
      <c r="S44" s="45" t="str">
        <f t="shared" si="7"/>
        <v/>
      </c>
      <c r="T44" s="44" t="str">
        <f t="shared" si="8"/>
        <v/>
      </c>
      <c r="AP44" t="s">
        <v>62</v>
      </c>
      <c r="AR44" t="s">
        <v>56</v>
      </c>
    </row>
    <row r="45" spans="1:44" x14ac:dyDescent="0.25">
      <c r="D45" t="str">
        <f t="shared" si="4"/>
        <v/>
      </c>
      <c r="F45" s="46"/>
      <c r="G45" s="46"/>
      <c r="H45" s="46"/>
      <c r="I45" s="55"/>
      <c r="J45" s="45" t="str">
        <f t="shared" si="9"/>
        <v/>
      </c>
      <c r="K45" s="45" t="str">
        <f t="shared" si="10"/>
        <v/>
      </c>
      <c r="L45" s="55"/>
      <c r="M45" s="45" t="str">
        <f t="shared" si="5"/>
        <v/>
      </c>
      <c r="N45" s="45" t="str">
        <f t="shared" si="6"/>
        <v/>
      </c>
      <c r="O45" s="55"/>
      <c r="P45" s="45" t="str">
        <f t="shared" si="11"/>
        <v/>
      </c>
      <c r="Q45" s="44" t="str">
        <f t="shared" si="12"/>
        <v/>
      </c>
      <c r="S45" s="45" t="str">
        <f t="shared" si="7"/>
        <v/>
      </c>
      <c r="T45" s="44" t="str">
        <f t="shared" si="8"/>
        <v/>
      </c>
      <c r="AA45">
        <v>6</v>
      </c>
      <c r="AB45" t="s">
        <v>121</v>
      </c>
      <c r="AC45" t="s">
        <v>73</v>
      </c>
      <c r="AG45" t="s">
        <v>60</v>
      </c>
      <c r="AJ45">
        <v>6</v>
      </c>
      <c r="AK45" t="s">
        <v>121</v>
      </c>
      <c r="AL45" t="s">
        <v>64</v>
      </c>
      <c r="AP45" t="s">
        <v>69</v>
      </c>
      <c r="AR45" t="s">
        <v>122</v>
      </c>
    </row>
    <row r="46" spans="1:44" x14ac:dyDescent="0.25">
      <c r="A46">
        <v>6</v>
      </c>
      <c r="B46" t="s">
        <v>121</v>
      </c>
      <c r="C46" t="s">
        <v>27</v>
      </c>
      <c r="D46" t="str">
        <f t="shared" si="4"/>
        <v>vs</v>
      </c>
      <c r="E46" t="s">
        <v>26</v>
      </c>
      <c r="F46" s="51"/>
      <c r="G46" s="51"/>
      <c r="H46" s="51"/>
      <c r="I46" s="55"/>
      <c r="J46" s="45" t="str">
        <f t="shared" si="9"/>
        <v/>
      </c>
      <c r="K46" s="45" t="str">
        <f t="shared" si="10"/>
        <v/>
      </c>
      <c r="L46" s="55"/>
      <c r="M46" s="45" t="str">
        <f t="shared" si="5"/>
        <v/>
      </c>
      <c r="N46" s="45" t="str">
        <f t="shared" si="6"/>
        <v/>
      </c>
      <c r="O46" s="55"/>
      <c r="P46" s="45" t="str">
        <f t="shared" si="11"/>
        <v/>
      </c>
      <c r="Q46" s="44" t="str">
        <f t="shared" si="12"/>
        <v/>
      </c>
      <c r="S46" s="45" t="str">
        <f t="shared" si="7"/>
        <v/>
      </c>
      <c r="T46" s="44" t="str">
        <f t="shared" si="8"/>
        <v/>
      </c>
      <c r="AA46">
        <v>6</v>
      </c>
      <c r="AB46" t="s">
        <v>121</v>
      </c>
      <c r="AC46" t="s">
        <v>66</v>
      </c>
      <c r="AG46" t="s">
        <v>80</v>
      </c>
      <c r="AJ46">
        <v>6</v>
      </c>
      <c r="AK46" t="s">
        <v>121</v>
      </c>
      <c r="AL46" t="s">
        <v>71</v>
      </c>
      <c r="AP46" t="s">
        <v>75</v>
      </c>
      <c r="AR46" t="s">
        <v>123</v>
      </c>
    </row>
    <row r="47" spans="1:44" x14ac:dyDescent="0.25">
      <c r="A47">
        <v>6</v>
      </c>
      <c r="B47" t="s">
        <v>121</v>
      </c>
      <c r="C47" t="s">
        <v>32</v>
      </c>
      <c r="D47" t="str">
        <f t="shared" si="4"/>
        <v>vs</v>
      </c>
      <c r="E47" t="s">
        <v>33</v>
      </c>
      <c r="F47" s="51"/>
      <c r="G47" s="51"/>
      <c r="H47" s="51"/>
      <c r="I47" s="55"/>
      <c r="J47" s="45" t="str">
        <f t="shared" si="9"/>
        <v/>
      </c>
      <c r="K47" s="45" t="str">
        <f t="shared" si="10"/>
        <v/>
      </c>
      <c r="L47" s="55"/>
      <c r="M47" s="45" t="str">
        <f t="shared" si="5"/>
        <v/>
      </c>
      <c r="N47" s="45" t="str">
        <f t="shared" si="6"/>
        <v/>
      </c>
      <c r="O47" s="55"/>
      <c r="P47" s="45" t="str">
        <f t="shared" si="11"/>
        <v/>
      </c>
      <c r="Q47" s="44" t="str">
        <f t="shared" si="12"/>
        <v/>
      </c>
      <c r="S47" s="45" t="str">
        <f t="shared" si="7"/>
        <v/>
      </c>
      <c r="T47" s="44" t="str">
        <f t="shared" si="8"/>
        <v/>
      </c>
      <c r="AA47">
        <v>6</v>
      </c>
      <c r="AB47" t="s">
        <v>121</v>
      </c>
      <c r="AC47" t="s">
        <v>61</v>
      </c>
      <c r="AG47" t="s">
        <v>82</v>
      </c>
      <c r="AJ47">
        <v>6</v>
      </c>
      <c r="AK47" t="s">
        <v>121</v>
      </c>
      <c r="AL47" t="s">
        <v>77</v>
      </c>
      <c r="AP47" t="s">
        <v>62</v>
      </c>
      <c r="AR47" t="s">
        <v>124</v>
      </c>
    </row>
    <row r="48" spans="1:44" x14ac:dyDescent="0.25">
      <c r="A48">
        <v>6</v>
      </c>
      <c r="B48" t="s">
        <v>121</v>
      </c>
      <c r="C48" t="s">
        <v>30</v>
      </c>
      <c r="D48" t="str">
        <f t="shared" si="4"/>
        <v>vs</v>
      </c>
      <c r="E48" t="s">
        <v>28</v>
      </c>
      <c r="F48" s="51"/>
      <c r="G48" s="51"/>
      <c r="H48" s="51"/>
      <c r="I48" s="55"/>
      <c r="J48" s="45" t="str">
        <f t="shared" si="9"/>
        <v/>
      </c>
      <c r="K48" s="45" t="str">
        <f t="shared" si="10"/>
        <v/>
      </c>
      <c r="L48" s="55"/>
      <c r="M48" s="45" t="str">
        <f t="shared" si="5"/>
        <v/>
      </c>
      <c r="N48" s="45" t="str">
        <f t="shared" si="6"/>
        <v/>
      </c>
      <c r="O48" s="55"/>
      <c r="P48" s="45" t="str">
        <f t="shared" si="11"/>
        <v/>
      </c>
      <c r="Q48" s="44" t="str">
        <f t="shared" si="12"/>
        <v/>
      </c>
      <c r="S48" s="45" t="str">
        <f t="shared" si="7"/>
        <v/>
      </c>
      <c r="T48" s="44" t="str">
        <f t="shared" si="8"/>
        <v/>
      </c>
      <c r="AA48">
        <v>6</v>
      </c>
      <c r="AB48" t="s">
        <v>121</v>
      </c>
      <c r="AC48" t="s">
        <v>68</v>
      </c>
      <c r="AG48" t="s">
        <v>74</v>
      </c>
      <c r="AR48" t="s">
        <v>125</v>
      </c>
    </row>
    <row r="49" spans="1:44" x14ac:dyDescent="0.25">
      <c r="A49">
        <v>6</v>
      </c>
      <c r="B49" t="s">
        <v>121</v>
      </c>
      <c r="C49" t="s">
        <v>29</v>
      </c>
      <c r="D49" t="str">
        <f t="shared" si="4"/>
        <v>vs</v>
      </c>
      <c r="E49" t="s">
        <v>31</v>
      </c>
      <c r="F49" s="51"/>
      <c r="G49" s="51"/>
      <c r="H49" s="51"/>
      <c r="I49" s="55"/>
      <c r="J49" s="45" t="str">
        <f t="shared" si="9"/>
        <v/>
      </c>
      <c r="K49" s="45" t="str">
        <f t="shared" si="10"/>
        <v/>
      </c>
      <c r="L49" s="55"/>
      <c r="M49" s="45" t="str">
        <f t="shared" si="5"/>
        <v/>
      </c>
      <c r="N49" s="45" t="str">
        <f t="shared" si="6"/>
        <v/>
      </c>
      <c r="O49" s="55"/>
      <c r="P49" s="45" t="str">
        <f t="shared" si="11"/>
        <v/>
      </c>
      <c r="Q49" s="44" t="str">
        <f t="shared" si="12"/>
        <v/>
      </c>
      <c r="S49" s="45" t="str">
        <f t="shared" si="7"/>
        <v/>
      </c>
      <c r="T49" s="44" t="str">
        <f t="shared" si="8"/>
        <v/>
      </c>
      <c r="AR49" t="s">
        <v>56</v>
      </c>
    </row>
    <row r="50" spans="1:44" x14ac:dyDescent="0.25">
      <c r="A50">
        <v>6</v>
      </c>
      <c r="B50" t="s">
        <v>121</v>
      </c>
      <c r="C50" t="s">
        <v>79</v>
      </c>
      <c r="D50" t="str">
        <f t="shared" si="4"/>
        <v>vs</v>
      </c>
      <c r="E50" t="s">
        <v>34</v>
      </c>
      <c r="F50" s="51"/>
      <c r="G50" s="51"/>
      <c r="H50" s="51"/>
      <c r="I50" s="55"/>
      <c r="J50" s="45" t="str">
        <f t="shared" si="9"/>
        <v/>
      </c>
      <c r="K50" s="45" t="str">
        <f t="shared" si="10"/>
        <v/>
      </c>
      <c r="L50" s="55"/>
      <c r="M50" s="45" t="str">
        <f t="shared" si="5"/>
        <v/>
      </c>
      <c r="N50" s="45" t="str">
        <f t="shared" si="6"/>
        <v/>
      </c>
      <c r="O50" s="55"/>
      <c r="P50" s="45" t="str">
        <f t="shared" si="11"/>
        <v/>
      </c>
      <c r="Q50" s="44" t="str">
        <f t="shared" si="12"/>
        <v/>
      </c>
      <c r="S50" s="45" t="str">
        <f t="shared" si="7"/>
        <v/>
      </c>
      <c r="T50" s="44" t="str">
        <f t="shared" si="8"/>
        <v/>
      </c>
      <c r="AR50" t="s">
        <v>126</v>
      </c>
    </row>
    <row r="51" spans="1:44" x14ac:dyDescent="0.25">
      <c r="D51" t="str">
        <f t="shared" si="4"/>
        <v/>
      </c>
      <c r="F51" s="46"/>
      <c r="G51" s="46"/>
      <c r="H51" s="46"/>
      <c r="I51" s="55"/>
      <c r="J51" s="45" t="str">
        <f t="shared" si="9"/>
        <v/>
      </c>
      <c r="K51" s="45" t="str">
        <f t="shared" si="10"/>
        <v/>
      </c>
      <c r="L51" s="55"/>
      <c r="M51" s="45" t="str">
        <f t="shared" si="5"/>
        <v/>
      </c>
      <c r="N51" s="45" t="str">
        <f t="shared" si="6"/>
        <v/>
      </c>
      <c r="O51" s="55"/>
      <c r="P51" s="45" t="str">
        <f t="shared" si="11"/>
        <v/>
      </c>
      <c r="Q51" s="44" t="str">
        <f t="shared" si="12"/>
        <v/>
      </c>
      <c r="S51" s="45" t="str">
        <f t="shared" si="7"/>
        <v/>
      </c>
      <c r="T51" s="44" t="str">
        <f t="shared" si="8"/>
        <v/>
      </c>
      <c r="AB51" t="s">
        <v>111</v>
      </c>
      <c r="AK51" t="s">
        <v>111</v>
      </c>
      <c r="AR51" t="s">
        <v>127</v>
      </c>
    </row>
    <row r="52" spans="1:44" x14ac:dyDescent="0.25">
      <c r="B52" t="s">
        <v>111</v>
      </c>
      <c r="D52" t="str">
        <f t="shared" si="4"/>
        <v/>
      </c>
      <c r="F52" s="46"/>
      <c r="G52" s="46"/>
      <c r="H52" s="46"/>
      <c r="I52" s="55"/>
      <c r="J52" s="45" t="str">
        <f t="shared" si="9"/>
        <v/>
      </c>
      <c r="K52" s="45" t="str">
        <f t="shared" si="10"/>
        <v/>
      </c>
      <c r="L52" s="55"/>
      <c r="M52" s="45" t="str">
        <f t="shared" si="5"/>
        <v/>
      </c>
      <c r="N52" s="45" t="str">
        <f t="shared" si="6"/>
        <v/>
      </c>
      <c r="O52" s="55"/>
      <c r="P52" s="45" t="str">
        <f t="shared" si="11"/>
        <v/>
      </c>
      <c r="Q52" s="44" t="str">
        <f t="shared" si="12"/>
        <v/>
      </c>
      <c r="S52" s="45" t="str">
        <f t="shared" si="7"/>
        <v/>
      </c>
      <c r="T52" s="44" t="str">
        <f t="shared" si="8"/>
        <v/>
      </c>
      <c r="AR52" t="s">
        <v>128</v>
      </c>
    </row>
    <row r="53" spans="1:44" x14ac:dyDescent="0.25">
      <c r="D53" t="str">
        <f t="shared" si="4"/>
        <v/>
      </c>
      <c r="F53" s="46"/>
      <c r="G53" s="46"/>
      <c r="H53" s="46"/>
      <c r="I53" s="55"/>
      <c r="J53" s="45" t="str">
        <f t="shared" si="9"/>
        <v/>
      </c>
      <c r="K53" s="45" t="str">
        <f t="shared" si="10"/>
        <v/>
      </c>
      <c r="L53" s="55"/>
      <c r="M53" s="45" t="str">
        <f t="shared" si="5"/>
        <v/>
      </c>
      <c r="N53" s="45" t="str">
        <f t="shared" si="6"/>
        <v/>
      </c>
      <c r="O53" s="55"/>
      <c r="P53" s="45" t="str">
        <f t="shared" si="11"/>
        <v/>
      </c>
      <c r="Q53" s="44" t="str">
        <f t="shared" si="12"/>
        <v/>
      </c>
      <c r="S53" s="45" t="str">
        <f t="shared" si="7"/>
        <v/>
      </c>
      <c r="T53" s="44" t="str">
        <f t="shared" si="8"/>
        <v/>
      </c>
      <c r="AA53">
        <v>7</v>
      </c>
      <c r="AB53" t="s">
        <v>129</v>
      </c>
      <c r="AC53" t="s">
        <v>66</v>
      </c>
      <c r="AG53" t="s">
        <v>60</v>
      </c>
      <c r="AJ53">
        <v>7</v>
      </c>
      <c r="AK53" t="s">
        <v>129</v>
      </c>
      <c r="AL53" t="s">
        <v>71</v>
      </c>
      <c r="AP53" t="s">
        <v>62</v>
      </c>
    </row>
    <row r="54" spans="1:44" x14ac:dyDescent="0.25">
      <c r="A54">
        <v>7</v>
      </c>
      <c r="B54" t="s">
        <v>129</v>
      </c>
      <c r="C54" t="s">
        <v>32</v>
      </c>
      <c r="D54" t="str">
        <f t="shared" si="4"/>
        <v>vs</v>
      </c>
      <c r="E54" t="s">
        <v>26</v>
      </c>
      <c r="F54" s="51"/>
      <c r="G54" s="51"/>
      <c r="H54" s="51"/>
      <c r="I54" s="55"/>
      <c r="J54" s="45" t="str">
        <f t="shared" si="9"/>
        <v/>
      </c>
      <c r="K54" s="45" t="str">
        <f t="shared" si="10"/>
        <v/>
      </c>
      <c r="L54" s="55"/>
      <c r="M54" s="45" t="str">
        <f t="shared" si="5"/>
        <v/>
      </c>
      <c r="N54" s="45" t="str">
        <f t="shared" si="6"/>
        <v/>
      </c>
      <c r="O54" s="55"/>
      <c r="P54" s="45" t="str">
        <f t="shared" si="11"/>
        <v/>
      </c>
      <c r="Q54" s="44" t="str">
        <f t="shared" si="12"/>
        <v/>
      </c>
      <c r="S54" s="45" t="str">
        <f t="shared" si="7"/>
        <v/>
      </c>
      <c r="T54" s="44" t="str">
        <f t="shared" si="8"/>
        <v/>
      </c>
      <c r="AA54">
        <v>7</v>
      </c>
      <c r="AB54" t="s">
        <v>129</v>
      </c>
      <c r="AC54" t="s">
        <v>61</v>
      </c>
      <c r="AG54" t="s">
        <v>73</v>
      </c>
      <c r="AJ54">
        <v>7</v>
      </c>
      <c r="AK54" t="s">
        <v>129</v>
      </c>
      <c r="AL54" t="s">
        <v>77</v>
      </c>
      <c r="AP54" t="s">
        <v>64</v>
      </c>
    </row>
    <row r="55" spans="1:44" x14ac:dyDescent="0.25">
      <c r="A55">
        <v>7</v>
      </c>
      <c r="B55" t="s">
        <v>129</v>
      </c>
      <c r="C55" t="s">
        <v>30</v>
      </c>
      <c r="D55" t="str">
        <f t="shared" si="4"/>
        <v>vs</v>
      </c>
      <c r="E55" t="s">
        <v>27</v>
      </c>
      <c r="F55" s="51"/>
      <c r="G55" s="51"/>
      <c r="H55" s="51"/>
      <c r="I55" s="55"/>
      <c r="J55" s="45" t="str">
        <f t="shared" si="9"/>
        <v/>
      </c>
      <c r="K55" s="45" t="str">
        <f t="shared" si="10"/>
        <v/>
      </c>
      <c r="L55" s="55"/>
      <c r="M55" s="45" t="str">
        <f t="shared" si="5"/>
        <v/>
      </c>
      <c r="N55" s="45" t="str">
        <f t="shared" si="6"/>
        <v/>
      </c>
      <c r="O55" s="55"/>
      <c r="P55" s="45" t="str">
        <f t="shared" si="11"/>
        <v/>
      </c>
      <c r="Q55" s="44" t="str">
        <f t="shared" si="12"/>
        <v/>
      </c>
      <c r="S55" s="45" t="str">
        <f t="shared" si="7"/>
        <v/>
      </c>
      <c r="T55" s="44" t="str">
        <f t="shared" si="8"/>
        <v/>
      </c>
      <c r="AA55">
        <v>7</v>
      </c>
      <c r="AB55" t="s">
        <v>129</v>
      </c>
      <c r="AC55" t="s">
        <v>68</v>
      </c>
      <c r="AG55" t="s">
        <v>80</v>
      </c>
      <c r="AJ55">
        <v>7</v>
      </c>
      <c r="AK55" t="s">
        <v>129</v>
      </c>
      <c r="AL55" t="s">
        <v>75</v>
      </c>
      <c r="AP55" t="s">
        <v>69</v>
      </c>
    </row>
    <row r="56" spans="1:44" x14ac:dyDescent="0.25">
      <c r="A56">
        <v>7</v>
      </c>
      <c r="B56" t="s">
        <v>129</v>
      </c>
      <c r="C56" t="s">
        <v>29</v>
      </c>
      <c r="D56" t="str">
        <f t="shared" si="4"/>
        <v>vs</v>
      </c>
      <c r="E56" t="s">
        <v>33</v>
      </c>
      <c r="F56" s="51"/>
      <c r="G56" s="51"/>
      <c r="H56" s="51"/>
      <c r="I56" s="55"/>
      <c r="J56" s="45" t="str">
        <f t="shared" si="9"/>
        <v/>
      </c>
      <c r="K56" s="45" t="str">
        <f t="shared" si="10"/>
        <v/>
      </c>
      <c r="L56" s="55"/>
      <c r="M56" s="45" t="str">
        <f t="shared" si="5"/>
        <v/>
      </c>
      <c r="N56" s="45" t="str">
        <f t="shared" si="6"/>
        <v/>
      </c>
      <c r="O56" s="55"/>
      <c r="P56" s="45" t="str">
        <f t="shared" si="11"/>
        <v/>
      </c>
      <c r="Q56" s="44" t="str">
        <f t="shared" si="12"/>
        <v/>
      </c>
      <c r="S56" s="45" t="str">
        <f t="shared" si="7"/>
        <v/>
      </c>
      <c r="T56" s="44" t="str">
        <f t="shared" si="8"/>
        <v/>
      </c>
      <c r="AA56">
        <v>7</v>
      </c>
      <c r="AB56" t="s">
        <v>129</v>
      </c>
      <c r="AC56" t="s">
        <v>74</v>
      </c>
      <c r="AG56" t="s">
        <v>82</v>
      </c>
    </row>
    <row r="57" spans="1:44" x14ac:dyDescent="0.25">
      <c r="A57">
        <v>7</v>
      </c>
      <c r="B57" t="s">
        <v>129</v>
      </c>
      <c r="C57" t="s">
        <v>79</v>
      </c>
      <c r="D57" t="str">
        <f t="shared" si="4"/>
        <v>vs</v>
      </c>
      <c r="E57" t="s">
        <v>28</v>
      </c>
      <c r="F57" s="51"/>
      <c r="G57" s="51"/>
      <c r="H57" s="51"/>
      <c r="I57" s="55"/>
      <c r="J57" s="45" t="str">
        <f t="shared" si="9"/>
        <v/>
      </c>
      <c r="K57" s="45" t="str">
        <f t="shared" si="10"/>
        <v/>
      </c>
      <c r="L57" s="55"/>
      <c r="M57" s="45" t="str">
        <f t="shared" si="5"/>
        <v/>
      </c>
      <c r="N57" s="45" t="str">
        <f t="shared" si="6"/>
        <v/>
      </c>
      <c r="O57" s="55"/>
      <c r="P57" s="45" t="str">
        <f t="shared" si="11"/>
        <v/>
      </c>
      <c r="Q57" s="44" t="str">
        <f t="shared" si="12"/>
        <v/>
      </c>
      <c r="S57" s="45" t="str">
        <f t="shared" si="7"/>
        <v/>
      </c>
      <c r="T57" s="44" t="str">
        <f t="shared" si="8"/>
        <v/>
      </c>
    </row>
    <row r="58" spans="1:44" x14ac:dyDescent="0.25">
      <c r="A58">
        <v>7</v>
      </c>
      <c r="B58" t="s">
        <v>129</v>
      </c>
      <c r="C58" t="s">
        <v>34</v>
      </c>
      <c r="D58" t="str">
        <f t="shared" si="4"/>
        <v>vs</v>
      </c>
      <c r="E58" t="s">
        <v>31</v>
      </c>
      <c r="F58" s="51"/>
      <c r="G58" s="51"/>
      <c r="H58" s="51"/>
      <c r="I58" s="55"/>
      <c r="J58" s="45" t="str">
        <f t="shared" si="9"/>
        <v/>
      </c>
      <c r="K58" s="45" t="str">
        <f t="shared" si="10"/>
        <v/>
      </c>
      <c r="L58" s="55"/>
      <c r="M58" s="45" t="str">
        <f t="shared" si="5"/>
        <v/>
      </c>
      <c r="N58" s="45" t="str">
        <f t="shared" si="6"/>
        <v/>
      </c>
      <c r="O58" s="55"/>
      <c r="P58" s="45" t="str">
        <f t="shared" si="11"/>
        <v/>
      </c>
      <c r="Q58" s="44" t="str">
        <f t="shared" si="12"/>
        <v/>
      </c>
      <c r="S58" s="45" t="str">
        <f t="shared" si="7"/>
        <v/>
      </c>
      <c r="T58" s="44" t="str">
        <f t="shared" si="8"/>
        <v/>
      </c>
    </row>
    <row r="59" spans="1:44" x14ac:dyDescent="0.25">
      <c r="D59" t="str">
        <f t="shared" si="4"/>
        <v/>
      </c>
      <c r="F59" s="46"/>
      <c r="G59" s="46"/>
      <c r="H59" s="46"/>
      <c r="I59" s="55"/>
      <c r="J59" s="45" t="str">
        <f t="shared" si="9"/>
        <v/>
      </c>
      <c r="K59" s="45" t="str">
        <f t="shared" si="10"/>
        <v/>
      </c>
      <c r="L59" s="55"/>
      <c r="M59" s="45" t="str">
        <f t="shared" si="5"/>
        <v/>
      </c>
      <c r="N59" s="45" t="str">
        <f t="shared" si="6"/>
        <v/>
      </c>
      <c r="O59" s="55"/>
      <c r="P59" s="45" t="str">
        <f t="shared" si="11"/>
        <v/>
      </c>
      <c r="Q59" s="44" t="str">
        <f t="shared" si="12"/>
        <v/>
      </c>
      <c r="S59" s="45" t="str">
        <f t="shared" si="7"/>
        <v/>
      </c>
      <c r="T59" s="44" t="str">
        <f t="shared" si="8"/>
        <v/>
      </c>
      <c r="AJ59" t="s">
        <v>130</v>
      </c>
    </row>
    <row r="60" spans="1:44" x14ac:dyDescent="0.25">
      <c r="B60" t="s">
        <v>116</v>
      </c>
      <c r="D60" t="str">
        <f t="shared" si="4"/>
        <v/>
      </c>
      <c r="F60" s="46"/>
      <c r="G60" s="46"/>
      <c r="H60" s="46"/>
      <c r="I60" s="55"/>
      <c r="J60" s="45" t="str">
        <f t="shared" si="9"/>
        <v/>
      </c>
      <c r="K60" s="45" t="str">
        <f t="shared" si="10"/>
        <v/>
      </c>
      <c r="L60" s="55"/>
      <c r="M60" s="45" t="str">
        <f t="shared" si="5"/>
        <v/>
      </c>
      <c r="N60" s="45" t="str">
        <f t="shared" si="6"/>
        <v/>
      </c>
      <c r="O60" s="55"/>
      <c r="P60" s="45" t="str">
        <f t="shared" si="11"/>
        <v/>
      </c>
      <c r="Q60" s="44" t="str">
        <f t="shared" si="12"/>
        <v/>
      </c>
      <c r="S60" s="45" t="str">
        <f t="shared" si="7"/>
        <v/>
      </c>
      <c r="T60" s="44" t="str">
        <f t="shared" si="8"/>
        <v/>
      </c>
    </row>
    <row r="61" spans="1:44" x14ac:dyDescent="0.25">
      <c r="D61" t="str">
        <f t="shared" si="4"/>
        <v/>
      </c>
      <c r="F61" s="46"/>
      <c r="G61" s="46"/>
      <c r="H61" s="46"/>
      <c r="I61" s="55"/>
      <c r="J61" s="45" t="str">
        <f t="shared" si="9"/>
        <v/>
      </c>
      <c r="K61" s="45" t="str">
        <f t="shared" si="10"/>
        <v/>
      </c>
      <c r="L61" s="55"/>
      <c r="M61" s="45" t="str">
        <f t="shared" si="5"/>
        <v/>
      </c>
      <c r="N61" s="45" t="str">
        <f t="shared" si="6"/>
        <v/>
      </c>
      <c r="O61" s="55"/>
      <c r="P61" s="45" t="str">
        <f t="shared" si="11"/>
        <v/>
      </c>
      <c r="Q61" s="44" t="str">
        <f t="shared" si="12"/>
        <v/>
      </c>
      <c r="S61" s="45" t="str">
        <f t="shared" si="7"/>
        <v/>
      </c>
      <c r="T61" s="44" t="str">
        <f t="shared" si="8"/>
        <v/>
      </c>
      <c r="AJ61" t="s">
        <v>131</v>
      </c>
      <c r="AK61" t="s">
        <v>132</v>
      </c>
      <c r="AL61" t="s">
        <v>77</v>
      </c>
      <c r="AP61" t="s">
        <v>62</v>
      </c>
    </row>
    <row r="62" spans="1:44" x14ac:dyDescent="0.25">
      <c r="A62">
        <v>8</v>
      </c>
      <c r="B62" t="s">
        <v>132</v>
      </c>
      <c r="C62" t="s">
        <v>30</v>
      </c>
      <c r="D62" t="str">
        <f t="shared" si="4"/>
        <v>vs</v>
      </c>
      <c r="E62" t="s">
        <v>26</v>
      </c>
      <c r="F62" s="51"/>
      <c r="G62" s="51"/>
      <c r="H62" s="51"/>
      <c r="I62" s="55"/>
      <c r="J62" s="45" t="str">
        <f t="shared" si="9"/>
        <v/>
      </c>
      <c r="K62" s="45" t="str">
        <f t="shared" si="10"/>
        <v/>
      </c>
      <c r="L62" s="55"/>
      <c r="M62" s="45" t="str">
        <f t="shared" si="5"/>
        <v/>
      </c>
      <c r="N62" s="45" t="str">
        <f t="shared" si="6"/>
        <v/>
      </c>
      <c r="O62" s="55"/>
      <c r="P62" s="45" t="str">
        <f t="shared" si="11"/>
        <v/>
      </c>
      <c r="Q62" s="44" t="str">
        <f t="shared" si="12"/>
        <v/>
      </c>
      <c r="S62" s="45" t="str">
        <f t="shared" si="7"/>
        <v/>
      </c>
      <c r="T62" s="44" t="str">
        <f t="shared" si="8"/>
        <v/>
      </c>
      <c r="AJ62" t="s">
        <v>131</v>
      </c>
      <c r="AK62" t="s">
        <v>132</v>
      </c>
      <c r="AL62" t="s">
        <v>75</v>
      </c>
      <c r="AP62" t="s">
        <v>71</v>
      </c>
    </row>
    <row r="63" spans="1:44" x14ac:dyDescent="0.25">
      <c r="A63">
        <v>8</v>
      </c>
      <c r="B63" t="s">
        <v>132</v>
      </c>
      <c r="C63" t="s">
        <v>29</v>
      </c>
      <c r="D63" t="str">
        <f t="shared" si="4"/>
        <v>vs</v>
      </c>
      <c r="E63" t="s">
        <v>32</v>
      </c>
      <c r="F63" s="51"/>
      <c r="G63" s="51"/>
      <c r="H63" s="51"/>
      <c r="I63" s="55"/>
      <c r="J63" s="45" t="str">
        <f t="shared" si="9"/>
        <v/>
      </c>
      <c r="K63" s="45" t="str">
        <f t="shared" si="10"/>
        <v/>
      </c>
      <c r="L63" s="55"/>
      <c r="M63" s="45" t="str">
        <f t="shared" si="5"/>
        <v/>
      </c>
      <c r="N63" s="45" t="str">
        <f t="shared" si="6"/>
        <v/>
      </c>
      <c r="O63" s="55"/>
      <c r="P63" s="45" t="str">
        <f t="shared" si="11"/>
        <v/>
      </c>
      <c r="Q63" s="44" t="str">
        <f t="shared" si="12"/>
        <v/>
      </c>
      <c r="S63" s="45" t="str">
        <f t="shared" si="7"/>
        <v/>
      </c>
      <c r="T63" s="44" t="str">
        <f t="shared" si="8"/>
        <v/>
      </c>
      <c r="AJ63" t="s">
        <v>131</v>
      </c>
      <c r="AK63" t="s">
        <v>132</v>
      </c>
      <c r="AL63" t="s">
        <v>69</v>
      </c>
      <c r="AP63" t="s">
        <v>64</v>
      </c>
    </row>
    <row r="64" spans="1:44" x14ac:dyDescent="0.25">
      <c r="A64">
        <v>8</v>
      </c>
      <c r="B64" t="s">
        <v>132</v>
      </c>
      <c r="C64" t="s">
        <v>79</v>
      </c>
      <c r="D64" t="str">
        <f t="shared" si="4"/>
        <v>vs</v>
      </c>
      <c r="E64" t="s">
        <v>27</v>
      </c>
      <c r="F64" s="51"/>
      <c r="G64" s="51"/>
      <c r="H64" s="51"/>
      <c r="I64" s="55"/>
      <c r="J64" s="45" t="str">
        <f t="shared" si="9"/>
        <v/>
      </c>
      <c r="K64" s="45" t="str">
        <f t="shared" si="10"/>
        <v/>
      </c>
      <c r="L64" s="55"/>
      <c r="M64" s="45" t="str">
        <f t="shared" si="5"/>
        <v/>
      </c>
      <c r="N64" s="45" t="str">
        <f t="shared" si="6"/>
        <v/>
      </c>
      <c r="O64" s="55"/>
      <c r="P64" s="45" t="str">
        <f t="shared" si="11"/>
        <v/>
      </c>
      <c r="Q64" s="44" t="str">
        <f t="shared" si="12"/>
        <v/>
      </c>
      <c r="S64" s="45" t="str">
        <f t="shared" si="7"/>
        <v/>
      </c>
      <c r="T64" s="44" t="str">
        <f t="shared" si="8"/>
        <v/>
      </c>
    </row>
    <row r="65" spans="1:42" x14ac:dyDescent="0.25">
      <c r="A65">
        <v>8</v>
      </c>
      <c r="B65" t="s">
        <v>132</v>
      </c>
      <c r="C65" t="s">
        <v>34</v>
      </c>
      <c r="D65" t="str">
        <f t="shared" si="4"/>
        <v>vs</v>
      </c>
      <c r="E65" t="s">
        <v>33</v>
      </c>
      <c r="F65" s="51"/>
      <c r="G65" s="51"/>
      <c r="H65" s="51"/>
      <c r="I65" s="55"/>
      <c r="J65" s="45" t="str">
        <f t="shared" si="9"/>
        <v/>
      </c>
      <c r="K65" s="45" t="str">
        <f t="shared" si="10"/>
        <v/>
      </c>
      <c r="L65" s="55"/>
      <c r="M65" s="45" t="str">
        <f t="shared" si="5"/>
        <v/>
      </c>
      <c r="N65" s="45" t="str">
        <f t="shared" si="6"/>
        <v/>
      </c>
      <c r="O65" s="55"/>
      <c r="P65" s="45" t="str">
        <f t="shared" si="11"/>
        <v/>
      </c>
      <c r="Q65" s="44" t="str">
        <f t="shared" si="12"/>
        <v/>
      </c>
      <c r="S65" s="45" t="str">
        <f t="shared" si="7"/>
        <v/>
      </c>
      <c r="T65" s="44" t="str">
        <f t="shared" si="8"/>
        <v/>
      </c>
    </row>
    <row r="66" spans="1:42" x14ac:dyDescent="0.25">
      <c r="A66">
        <v>8</v>
      </c>
      <c r="B66" t="s">
        <v>132</v>
      </c>
      <c r="C66" t="s">
        <v>31</v>
      </c>
      <c r="D66" t="str">
        <f t="shared" si="4"/>
        <v>vs</v>
      </c>
      <c r="E66" t="s">
        <v>28</v>
      </c>
      <c r="F66" s="51"/>
      <c r="G66" s="51"/>
      <c r="H66" s="51"/>
      <c r="I66" s="55"/>
      <c r="J66" s="45" t="str">
        <f t="shared" si="9"/>
        <v/>
      </c>
      <c r="K66" s="45" t="str">
        <f t="shared" si="10"/>
        <v/>
      </c>
      <c r="L66" s="55"/>
      <c r="M66" s="45" t="str">
        <f t="shared" si="5"/>
        <v/>
      </c>
      <c r="N66" s="45" t="str">
        <f t="shared" si="6"/>
        <v/>
      </c>
      <c r="O66" s="55"/>
      <c r="P66" s="45" t="str">
        <f t="shared" si="11"/>
        <v/>
      </c>
      <c r="Q66" s="44" t="str">
        <f t="shared" si="12"/>
        <v/>
      </c>
      <c r="S66" s="45" t="str">
        <f t="shared" si="7"/>
        <v/>
      </c>
      <c r="T66" s="44" t="str">
        <f t="shared" si="8"/>
        <v/>
      </c>
    </row>
    <row r="67" spans="1:42" x14ac:dyDescent="0.25">
      <c r="D67" t="str">
        <f t="shared" si="4"/>
        <v/>
      </c>
      <c r="F67" s="46"/>
      <c r="G67" s="46"/>
      <c r="H67" s="46"/>
      <c r="I67" s="55"/>
      <c r="J67" s="45" t="str">
        <f t="shared" si="9"/>
        <v/>
      </c>
      <c r="K67" s="45" t="str">
        <f t="shared" si="10"/>
        <v/>
      </c>
      <c r="L67" s="55"/>
      <c r="M67" s="45" t="str">
        <f t="shared" si="5"/>
        <v/>
      </c>
      <c r="N67" s="45" t="str">
        <f t="shared" si="6"/>
        <v/>
      </c>
      <c r="O67" s="55"/>
      <c r="P67" s="45" t="str">
        <f t="shared" si="11"/>
        <v/>
      </c>
      <c r="Q67" s="44" t="str">
        <f t="shared" si="12"/>
        <v/>
      </c>
      <c r="S67" s="45" t="str">
        <f t="shared" si="7"/>
        <v/>
      </c>
      <c r="T67" s="44" t="str">
        <f t="shared" si="8"/>
        <v/>
      </c>
      <c r="AJ67" t="s">
        <v>120</v>
      </c>
    </row>
    <row r="68" spans="1:42" x14ac:dyDescent="0.25">
      <c r="B68" t="s">
        <v>120</v>
      </c>
      <c r="D68" t="str">
        <f t="shared" si="4"/>
        <v/>
      </c>
      <c r="F68" s="46"/>
      <c r="G68" s="46"/>
      <c r="H68" s="46"/>
      <c r="I68" s="55"/>
      <c r="J68" s="45" t="str">
        <f t="shared" si="9"/>
        <v/>
      </c>
      <c r="K68" s="45" t="str">
        <f t="shared" si="10"/>
        <v/>
      </c>
      <c r="L68" s="55"/>
      <c r="M68" s="45" t="str">
        <f t="shared" si="5"/>
        <v/>
      </c>
      <c r="N68" s="45" t="str">
        <f t="shared" si="6"/>
        <v/>
      </c>
      <c r="O68" s="55"/>
      <c r="P68" s="45" t="str">
        <f t="shared" si="11"/>
        <v/>
      </c>
      <c r="Q68" s="44" t="str">
        <f t="shared" si="12"/>
        <v/>
      </c>
      <c r="S68" s="45" t="str">
        <f t="shared" si="7"/>
        <v/>
      </c>
      <c r="T68" s="44" t="str">
        <f t="shared" si="8"/>
        <v/>
      </c>
    </row>
    <row r="69" spans="1:42" x14ac:dyDescent="0.25">
      <c r="D69" t="str">
        <f t="shared" si="4"/>
        <v/>
      </c>
      <c r="F69" s="46"/>
      <c r="G69" s="46"/>
      <c r="H69" s="46"/>
      <c r="I69" s="55"/>
      <c r="J69" s="45" t="str">
        <f t="shared" si="9"/>
        <v/>
      </c>
      <c r="K69" s="45" t="str">
        <f t="shared" si="10"/>
        <v/>
      </c>
      <c r="L69" s="55"/>
      <c r="M69" s="45" t="str">
        <f t="shared" si="5"/>
        <v/>
      </c>
      <c r="N69" s="45" t="str">
        <f t="shared" si="6"/>
        <v/>
      </c>
      <c r="O69" s="55"/>
      <c r="P69" s="45" t="str">
        <f t="shared" si="11"/>
        <v/>
      </c>
      <c r="Q69" s="44" t="str">
        <f t="shared" si="12"/>
        <v/>
      </c>
      <c r="S69" s="45" t="str">
        <f t="shared" si="7"/>
        <v/>
      </c>
      <c r="T69" s="44" t="str">
        <f t="shared" si="8"/>
        <v/>
      </c>
      <c r="AP69" t="s">
        <v>46</v>
      </c>
    </row>
    <row r="70" spans="1:42" x14ac:dyDescent="0.25">
      <c r="A70">
        <v>9</v>
      </c>
      <c r="B70" t="s">
        <v>133</v>
      </c>
      <c r="C70" t="s">
        <v>29</v>
      </c>
      <c r="D70" t="str">
        <f t="shared" si="4"/>
        <v>vs</v>
      </c>
      <c r="E70" t="s">
        <v>26</v>
      </c>
      <c r="F70" s="51"/>
      <c r="G70" s="51"/>
      <c r="H70" s="51"/>
      <c r="I70" s="55"/>
      <c r="J70" s="45" t="str">
        <f t="shared" si="9"/>
        <v/>
      </c>
      <c r="K70" s="45" t="str">
        <f t="shared" si="10"/>
        <v/>
      </c>
      <c r="L70" s="55"/>
      <c r="M70" s="45" t="str">
        <f t="shared" si="5"/>
        <v/>
      </c>
      <c r="N70" s="45" t="str">
        <f t="shared" si="6"/>
        <v/>
      </c>
      <c r="O70" s="55"/>
      <c r="P70" s="45" t="str">
        <f t="shared" si="11"/>
        <v/>
      </c>
      <c r="Q70" s="44" t="str">
        <f t="shared" si="12"/>
        <v/>
      </c>
      <c r="S70" s="45" t="str">
        <f t="shared" si="7"/>
        <v/>
      </c>
      <c r="T70" s="44" t="str">
        <f t="shared" si="8"/>
        <v/>
      </c>
      <c r="AJ70" t="s">
        <v>134</v>
      </c>
      <c r="AK70" t="s">
        <v>133</v>
      </c>
      <c r="AL70" t="s">
        <v>75</v>
      </c>
      <c r="AP70" t="s">
        <v>62</v>
      </c>
    </row>
    <row r="71" spans="1:42" x14ac:dyDescent="0.25">
      <c r="A71">
        <v>9</v>
      </c>
      <c r="B71" t="s">
        <v>133</v>
      </c>
      <c r="C71" t="s">
        <v>79</v>
      </c>
      <c r="D71" t="str">
        <f t="shared" ref="D71:D74" si="13">IF(C71&lt;&gt;"","vs","")</f>
        <v>vs</v>
      </c>
      <c r="E71" t="s">
        <v>30</v>
      </c>
      <c r="F71" s="51"/>
      <c r="G71" s="51"/>
      <c r="H71" s="51"/>
      <c r="I71" s="55"/>
      <c r="J71" s="45" t="str">
        <f t="shared" si="9"/>
        <v/>
      </c>
      <c r="K71" s="45" t="str">
        <f t="shared" si="10"/>
        <v/>
      </c>
      <c r="L71" s="55"/>
      <c r="M71" s="45" t="str">
        <f t="shared" ref="M71:M74" si="14">IF(F71="","",IF(J71&gt;K71,1,0))</f>
        <v/>
      </c>
      <c r="N71" s="45" t="str">
        <f t="shared" ref="N71:N74" si="15">IF(F71="","",IF(J71&lt;K71,1,0))</f>
        <v/>
      </c>
      <c r="O71" s="55"/>
      <c r="P71" s="45" t="str">
        <f t="shared" si="11"/>
        <v/>
      </c>
      <c r="Q71" s="44" t="str">
        <f t="shared" si="12"/>
        <v/>
      </c>
      <c r="S71" s="45" t="str">
        <f t="shared" ref="S71:S74" si="16">IFERROR(LEFT(F71,1)+LEFT(G71,1)+IFERROR(IF(_xlfn.NUMBERVALUE(LEFT(H71,FIND("-",H71)-1))&gt;_xlfn.NUMBERVALUE(RIGHT(H71,LEN(H71)-FIND("-",H71))),1,0),0),"")</f>
        <v/>
      </c>
      <c r="T71" s="44" t="str">
        <f t="shared" ref="T71:T74" si="17">IFERROR(RIGHT(F71,1)+RIGHT(G71,1)+IFERROR(IF(_xlfn.NUMBERVALUE(LEFT(H71,FIND("-",H71)-1))&lt;_xlfn.NUMBERVALUE(RIGHT(H71,LEN(H71)-FIND("-",H71))),1,0),0),"")</f>
        <v/>
      </c>
      <c r="AJ71" t="s">
        <v>134</v>
      </c>
      <c r="AK71" t="s">
        <v>133</v>
      </c>
      <c r="AL71" t="s">
        <v>69</v>
      </c>
      <c r="AP71" t="s">
        <v>77</v>
      </c>
    </row>
    <row r="72" spans="1:42" x14ac:dyDescent="0.25">
      <c r="A72">
        <v>9</v>
      </c>
      <c r="B72" t="s">
        <v>133</v>
      </c>
      <c r="C72" t="s">
        <v>34</v>
      </c>
      <c r="D72" t="str">
        <f t="shared" si="13"/>
        <v>vs</v>
      </c>
      <c r="E72" t="s">
        <v>32</v>
      </c>
      <c r="F72" s="51"/>
      <c r="G72" s="51"/>
      <c r="H72" s="51"/>
      <c r="I72" s="55"/>
      <c r="J72" s="45" t="str">
        <f t="shared" si="9"/>
        <v/>
      </c>
      <c r="K72" s="45" t="str">
        <f t="shared" si="10"/>
        <v/>
      </c>
      <c r="L72" s="55"/>
      <c r="M72" s="45" t="str">
        <f t="shared" si="14"/>
        <v/>
      </c>
      <c r="N72" s="45" t="str">
        <f t="shared" si="15"/>
        <v/>
      </c>
      <c r="O72" s="55"/>
      <c r="P72" s="45" t="str">
        <f t="shared" si="11"/>
        <v/>
      </c>
      <c r="Q72" s="44" t="str">
        <f t="shared" si="12"/>
        <v/>
      </c>
      <c r="S72" s="45" t="str">
        <f t="shared" si="16"/>
        <v/>
      </c>
      <c r="T72" s="44" t="str">
        <f t="shared" si="17"/>
        <v/>
      </c>
      <c r="AJ72" t="s">
        <v>134</v>
      </c>
      <c r="AK72" t="s">
        <v>133</v>
      </c>
      <c r="AL72" t="s">
        <v>64</v>
      </c>
      <c r="AP72" t="s">
        <v>71</v>
      </c>
    </row>
    <row r="73" spans="1:42" x14ac:dyDescent="0.25">
      <c r="A73">
        <v>9</v>
      </c>
      <c r="B73" t="s">
        <v>133</v>
      </c>
      <c r="C73" t="s">
        <v>31</v>
      </c>
      <c r="D73" t="str">
        <f t="shared" si="13"/>
        <v>vs</v>
      </c>
      <c r="E73" t="s">
        <v>27</v>
      </c>
      <c r="F73" s="51"/>
      <c r="G73" s="51"/>
      <c r="H73" s="51"/>
      <c r="I73" s="55"/>
      <c r="J73" s="45" t="str">
        <f t="shared" si="9"/>
        <v/>
      </c>
      <c r="K73" s="45" t="str">
        <f t="shared" si="10"/>
        <v/>
      </c>
      <c r="L73" s="55"/>
      <c r="M73" s="45" t="str">
        <f t="shared" si="14"/>
        <v/>
      </c>
      <c r="N73" s="45" t="str">
        <f t="shared" si="15"/>
        <v/>
      </c>
      <c r="O73" s="55"/>
      <c r="P73" s="45" t="str">
        <f t="shared" si="11"/>
        <v/>
      </c>
      <c r="Q73" s="44" t="str">
        <f t="shared" si="12"/>
        <v/>
      </c>
      <c r="S73" s="45" t="str">
        <f t="shared" si="16"/>
        <v/>
      </c>
      <c r="T73" s="44" t="str">
        <f t="shared" si="17"/>
        <v/>
      </c>
    </row>
    <row r="74" spans="1:42" x14ac:dyDescent="0.25">
      <c r="A74">
        <v>9</v>
      </c>
      <c r="B74" t="s">
        <v>133</v>
      </c>
      <c r="C74" t="s">
        <v>28</v>
      </c>
      <c r="D74" t="str">
        <f t="shared" si="13"/>
        <v>vs</v>
      </c>
      <c r="E74" t="s">
        <v>33</v>
      </c>
      <c r="F74" s="51"/>
      <c r="G74" s="51"/>
      <c r="H74" s="51"/>
      <c r="I74" s="55"/>
      <c r="J74" s="45" t="str">
        <f t="shared" si="9"/>
        <v/>
      </c>
      <c r="K74" s="45" t="str">
        <f t="shared" si="10"/>
        <v/>
      </c>
      <c r="L74" s="55"/>
      <c r="M74" s="45" t="str">
        <f t="shared" si="14"/>
        <v/>
      </c>
      <c r="N74" s="45" t="str">
        <f t="shared" si="15"/>
        <v/>
      </c>
      <c r="O74" s="55"/>
      <c r="P74" s="45" t="str">
        <f t="shared" si="11"/>
        <v/>
      </c>
      <c r="Q74" s="44" t="str">
        <f t="shared" si="12"/>
        <v/>
      </c>
      <c r="S74" s="45" t="str">
        <f t="shared" si="16"/>
        <v/>
      </c>
      <c r="T74" s="44" t="str">
        <f t="shared" si="17"/>
        <v/>
      </c>
      <c r="AJ74" t="s">
        <v>125</v>
      </c>
    </row>
    <row r="75" spans="1:42" x14ac:dyDescent="0.25">
      <c r="F75" s="46"/>
      <c r="G75" s="46"/>
      <c r="H75" s="46"/>
      <c r="AP75" t="s">
        <v>46</v>
      </c>
    </row>
    <row r="76" spans="1:42" x14ac:dyDescent="0.25">
      <c r="A76" t="s">
        <v>135</v>
      </c>
      <c r="F76" s="46"/>
      <c r="G76" s="46"/>
      <c r="H76" s="46"/>
      <c r="AA76" t="s">
        <v>136</v>
      </c>
      <c r="AJ76" t="s">
        <v>137</v>
      </c>
      <c r="AK76" t="s">
        <v>138</v>
      </c>
      <c r="AL76" t="s">
        <v>69</v>
      </c>
      <c r="AP76" t="s">
        <v>62</v>
      </c>
    </row>
    <row r="77" spans="1:42" x14ac:dyDescent="0.25">
      <c r="A77" t="s">
        <v>139</v>
      </c>
      <c r="F77" s="46"/>
      <c r="G77" s="46"/>
      <c r="H77" s="46"/>
      <c r="AA77" t="s">
        <v>140</v>
      </c>
      <c r="AJ77" t="s">
        <v>137</v>
      </c>
      <c r="AK77" t="s">
        <v>138</v>
      </c>
      <c r="AL77" t="s">
        <v>64</v>
      </c>
      <c r="AP77" t="s">
        <v>75</v>
      </c>
    </row>
    <row r="78" spans="1:42" x14ac:dyDescent="0.25">
      <c r="A78" t="s">
        <v>141</v>
      </c>
      <c r="F78" s="46"/>
      <c r="G78" s="46"/>
      <c r="H78" s="46"/>
      <c r="AA78" t="s">
        <v>142</v>
      </c>
      <c r="AJ78" t="s">
        <v>137</v>
      </c>
      <c r="AK78" t="s">
        <v>138</v>
      </c>
      <c r="AL78" t="s">
        <v>71</v>
      </c>
      <c r="AP78" t="s">
        <v>77</v>
      </c>
    </row>
    <row r="79" spans="1:42" x14ac:dyDescent="0.25">
      <c r="A79" t="s">
        <v>143</v>
      </c>
      <c r="F79" s="46"/>
      <c r="G79" s="46"/>
      <c r="H79" s="46"/>
      <c r="AA79" t="s">
        <v>144</v>
      </c>
    </row>
    <row r="80" spans="1:42" x14ac:dyDescent="0.25">
      <c r="A80" t="s">
        <v>145</v>
      </c>
      <c r="F80" s="46"/>
      <c r="G80" s="46"/>
      <c r="H80" s="46"/>
      <c r="AA80" t="s">
        <v>146</v>
      </c>
    </row>
    <row r="81" spans="1:36" x14ac:dyDescent="0.25">
      <c r="A81" t="s">
        <v>147</v>
      </c>
      <c r="F81" s="46"/>
      <c r="G81" s="46"/>
      <c r="H81" s="46"/>
      <c r="AA81" t="s">
        <v>148</v>
      </c>
    </row>
    <row r="82" spans="1:36" x14ac:dyDescent="0.25">
      <c r="A82" t="s">
        <v>149</v>
      </c>
      <c r="F82" s="46"/>
      <c r="G82" s="46"/>
      <c r="H82" s="46"/>
      <c r="AA82" t="s">
        <v>150</v>
      </c>
      <c r="AJ82" t="s">
        <v>151</v>
      </c>
    </row>
    <row r="83" spans="1:36" x14ac:dyDescent="0.25">
      <c r="A83" t="s">
        <v>152</v>
      </c>
      <c r="F83" s="46"/>
      <c r="G83" s="46"/>
      <c r="H83" s="46"/>
      <c r="AA83" t="s">
        <v>153</v>
      </c>
      <c r="AJ83" t="s">
        <v>154</v>
      </c>
    </row>
    <row r="84" spans="1:36" x14ac:dyDescent="0.25">
      <c r="A84" t="s">
        <v>155</v>
      </c>
      <c r="F84" s="46"/>
      <c r="G84" s="46"/>
      <c r="H84" s="46"/>
      <c r="AJ84" t="s">
        <v>156</v>
      </c>
    </row>
    <row r="85" spans="1:36" x14ac:dyDescent="0.25">
      <c r="F85" s="46"/>
      <c r="G85" s="46"/>
      <c r="H85" s="46"/>
      <c r="AJ85" t="s">
        <v>157</v>
      </c>
    </row>
    <row r="86" spans="1:36" x14ac:dyDescent="0.25">
      <c r="F86" s="46"/>
      <c r="G86" s="46"/>
      <c r="H86" s="46"/>
      <c r="AJ86" t="s">
        <v>158</v>
      </c>
    </row>
    <row r="87" spans="1:36" x14ac:dyDescent="0.25">
      <c r="F87" s="46"/>
      <c r="G87" s="46"/>
      <c r="H87" s="46"/>
      <c r="AJ87" t="s">
        <v>159</v>
      </c>
    </row>
    <row r="88" spans="1:36" x14ac:dyDescent="0.25">
      <c r="F88" s="46"/>
      <c r="G88" s="46"/>
      <c r="H88" s="46"/>
    </row>
    <row r="89" spans="1:36" x14ac:dyDescent="0.25">
      <c r="F89" s="46"/>
      <c r="G89" s="46"/>
      <c r="H89" s="46"/>
    </row>
    <row r="90" spans="1:36" x14ac:dyDescent="0.25">
      <c r="F90" s="46"/>
      <c r="G90" s="46"/>
      <c r="H90" s="46"/>
    </row>
    <row r="91" spans="1:36" x14ac:dyDescent="0.25">
      <c r="F91" s="46"/>
      <c r="G91" s="46"/>
      <c r="H91" s="46"/>
    </row>
    <row r="92" spans="1:36" x14ac:dyDescent="0.25">
      <c r="F92" s="46"/>
      <c r="G92" s="46"/>
      <c r="H92" s="46"/>
    </row>
    <row r="93" spans="1:36" x14ac:dyDescent="0.25">
      <c r="F93" s="46"/>
      <c r="G93" s="46"/>
      <c r="H93" s="46"/>
    </row>
    <row r="94" spans="1:36" x14ac:dyDescent="0.25">
      <c r="F94" s="46"/>
      <c r="G94" s="46"/>
      <c r="H94" s="46"/>
    </row>
    <row r="95" spans="1:36" x14ac:dyDescent="0.25">
      <c r="F95" s="46"/>
      <c r="G95" s="46"/>
      <c r="H95" s="46"/>
    </row>
    <row r="96" spans="1:36" x14ac:dyDescent="0.25">
      <c r="F96" s="46"/>
      <c r="G96" s="46"/>
      <c r="H96" s="46"/>
    </row>
    <row r="97" spans="6:8" x14ac:dyDescent="0.25">
      <c r="F97" s="46"/>
      <c r="G97" s="46"/>
      <c r="H97" s="46"/>
    </row>
    <row r="98" spans="6:8" x14ac:dyDescent="0.25">
      <c r="F98" s="46"/>
      <c r="G98" s="46"/>
      <c r="H98" s="46"/>
    </row>
    <row r="99" spans="6:8" x14ac:dyDescent="0.25">
      <c r="F99" s="46"/>
      <c r="G99" s="46"/>
      <c r="H99" s="46"/>
    </row>
    <row r="100" spans="6:8" x14ac:dyDescent="0.25">
      <c r="F100" s="46"/>
      <c r="G100" s="46"/>
      <c r="H100" s="46"/>
    </row>
    <row r="101" spans="6:8" x14ac:dyDescent="0.25">
      <c r="F101" s="46"/>
      <c r="G101" s="46"/>
      <c r="H101" s="46"/>
    </row>
    <row r="102" spans="6:8" x14ac:dyDescent="0.25">
      <c r="F102" s="46"/>
      <c r="G102" s="46"/>
      <c r="H102" s="46"/>
    </row>
    <row r="103" spans="6:8" x14ac:dyDescent="0.25">
      <c r="F103" s="46"/>
      <c r="G103" s="46"/>
      <c r="H103" s="46"/>
    </row>
    <row r="104" spans="6:8" x14ac:dyDescent="0.25">
      <c r="F104" s="46"/>
      <c r="G104" s="46"/>
      <c r="H104" s="46"/>
    </row>
    <row r="105" spans="6:8" x14ac:dyDescent="0.25">
      <c r="F105" s="46"/>
      <c r="G105" s="46"/>
      <c r="H105" s="46"/>
    </row>
    <row r="106" spans="6:8" x14ac:dyDescent="0.25">
      <c r="F106" s="46"/>
      <c r="G106" s="46"/>
      <c r="H106" s="46"/>
    </row>
    <row r="107" spans="6:8" x14ac:dyDescent="0.25">
      <c r="F107" s="46"/>
      <c r="G107" s="46"/>
      <c r="H107" s="46"/>
    </row>
    <row r="108" spans="6:8" x14ac:dyDescent="0.25">
      <c r="F108" s="46"/>
      <c r="G108" s="46"/>
      <c r="H108" s="46"/>
    </row>
    <row r="109" spans="6:8" x14ac:dyDescent="0.25">
      <c r="F109" s="46"/>
      <c r="G109" s="46"/>
      <c r="H109" s="46"/>
    </row>
    <row r="110" spans="6:8" x14ac:dyDescent="0.25">
      <c r="F110" s="46"/>
      <c r="G110" s="46"/>
      <c r="H110" s="46"/>
    </row>
    <row r="111" spans="6:8" x14ac:dyDescent="0.25">
      <c r="F111" s="46"/>
      <c r="G111" s="46"/>
      <c r="H111" s="46"/>
    </row>
    <row r="112" spans="6:8" x14ac:dyDescent="0.25">
      <c r="F112" s="46"/>
      <c r="G112" s="46"/>
      <c r="H112" s="46"/>
    </row>
    <row r="113" spans="1:8" x14ac:dyDescent="0.25">
      <c r="F113" s="46"/>
      <c r="G113" s="46"/>
      <c r="H113" s="46"/>
    </row>
    <row r="114" spans="1:8" x14ac:dyDescent="0.25">
      <c r="F114" s="46"/>
      <c r="G114" s="46"/>
      <c r="H114" s="46"/>
    </row>
    <row r="115" spans="1:8" x14ac:dyDescent="0.25">
      <c r="F115" s="46"/>
      <c r="G115" s="46"/>
      <c r="H115" s="46"/>
    </row>
    <row r="116" spans="1:8" x14ac:dyDescent="0.25">
      <c r="A116" t="s">
        <v>160</v>
      </c>
      <c r="F116" s="46"/>
      <c r="G116" s="46"/>
      <c r="H116" s="46"/>
    </row>
    <row r="117" spans="1:8" x14ac:dyDescent="0.25">
      <c r="F117" s="46"/>
      <c r="G117" s="46"/>
      <c r="H117" s="46"/>
    </row>
    <row r="118" spans="1:8" x14ac:dyDescent="0.25">
      <c r="F118" s="46"/>
      <c r="G118" s="46"/>
      <c r="H118" s="46"/>
    </row>
    <row r="119" spans="1:8" x14ac:dyDescent="0.25">
      <c r="F119" s="46"/>
      <c r="G119" s="46"/>
      <c r="H119" s="46"/>
    </row>
    <row r="120" spans="1:8" x14ac:dyDescent="0.25">
      <c r="F120" s="46"/>
      <c r="G120" s="46"/>
      <c r="H120" s="46"/>
    </row>
    <row r="121" spans="1:8" x14ac:dyDescent="0.25">
      <c r="F121" s="46"/>
      <c r="G121" s="46"/>
      <c r="H121" s="46"/>
    </row>
    <row r="122" spans="1:8" x14ac:dyDescent="0.25">
      <c r="F122" s="46"/>
      <c r="G122" s="46"/>
      <c r="H122" s="46"/>
    </row>
    <row r="123" spans="1:8" x14ac:dyDescent="0.25">
      <c r="F123" s="46"/>
      <c r="G123" s="46"/>
      <c r="H123" s="46"/>
    </row>
    <row r="124" spans="1:8" x14ac:dyDescent="0.25">
      <c r="F124" s="46"/>
      <c r="G124" s="46"/>
      <c r="H124" s="46"/>
    </row>
    <row r="125" spans="1:8" x14ac:dyDescent="0.25">
      <c r="F125" s="46"/>
      <c r="G125" s="46"/>
      <c r="H125" s="46"/>
    </row>
    <row r="126" spans="1:8" x14ac:dyDescent="0.25">
      <c r="F126" s="46"/>
      <c r="G126" s="46"/>
      <c r="H126" s="46"/>
    </row>
    <row r="127" spans="1:8" x14ac:dyDescent="0.25">
      <c r="F127" s="46"/>
      <c r="G127" s="46"/>
      <c r="H127" s="46"/>
    </row>
    <row r="128" spans="1:8" x14ac:dyDescent="0.25">
      <c r="F128" s="46"/>
      <c r="G128" s="46"/>
      <c r="H128" s="46"/>
    </row>
  </sheetData>
  <pageMargins left="0.7" right="0.7" top="0.75" bottom="0.75" header="0.3" footer="0.3"/>
  <ignoredErrors>
    <ignoredError sqref="F10:G10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A9BA-84E5-4AAE-8D4A-C18911C248F3}">
  <sheetPr>
    <tabColor theme="1"/>
  </sheetPr>
  <dimension ref="A1"/>
  <sheetViews>
    <sheetView showGridLines="0" workbookViewId="0">
      <selection activeCell="H46" sqref="H46"/>
    </sheetView>
  </sheetViews>
  <sheetFormatPr baseColWidth="10" defaultColWidth="8.88671875" defaultRowHeight="13.2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F0584-ADE5-4836-AC05-22235153B9A8}">
  <dimension ref="A1:AY25"/>
  <sheetViews>
    <sheetView showGridLines="0" zoomScale="82" zoomScaleNormal="82" workbookViewId="0">
      <selection activeCell="H12" sqref="H12"/>
    </sheetView>
  </sheetViews>
  <sheetFormatPr baseColWidth="10" defaultColWidth="10" defaultRowHeight="13.2" outlineLevelRow="1" x14ac:dyDescent="0.25"/>
  <cols>
    <col min="1" max="1" width="4.88671875" customWidth="1"/>
    <col min="2" max="2" width="9.109375" customWidth="1"/>
    <col min="4" max="4" width="6" customWidth="1"/>
    <col min="5" max="5" width="8.88671875" bestFit="1" customWidth="1"/>
    <col min="6" max="6" width="9.33203125" bestFit="1" customWidth="1"/>
    <col min="7" max="7" width="9.109375" bestFit="1" customWidth="1"/>
    <col min="8" max="8" width="9.33203125" bestFit="1" customWidth="1"/>
    <col min="9" max="9" width="9.109375" bestFit="1" customWidth="1"/>
    <col min="10" max="10" width="9" bestFit="1" customWidth="1"/>
    <col min="11" max="11" width="8.88671875" bestFit="1" customWidth="1"/>
    <col min="12" max="12" width="9" bestFit="1" customWidth="1"/>
    <col min="15" max="23" width="11.6640625" customWidth="1"/>
  </cols>
  <sheetData>
    <row r="1" spans="1:51" ht="20.399999999999999" x14ac:dyDescent="0.25">
      <c r="A1" s="75" t="s">
        <v>15</v>
      </c>
      <c r="B1" s="203" t="s">
        <v>16</v>
      </c>
      <c r="C1" s="77" t="s">
        <v>17</v>
      </c>
      <c r="D1" s="203" t="s">
        <v>18</v>
      </c>
      <c r="E1" s="203" t="s">
        <v>19</v>
      </c>
      <c r="F1" s="203" t="s">
        <v>20</v>
      </c>
      <c r="G1" s="203" t="s">
        <v>21</v>
      </c>
      <c r="H1" s="203" t="s">
        <v>22</v>
      </c>
      <c r="I1" s="203" t="s">
        <v>23</v>
      </c>
      <c r="J1" s="203" t="s">
        <v>24</v>
      </c>
      <c r="K1" s="203" t="s">
        <v>25</v>
      </c>
      <c r="O1" s="158"/>
      <c r="P1" s="159" t="s">
        <v>68</v>
      </c>
      <c r="Q1" s="160" t="s">
        <v>66</v>
      </c>
      <c r="R1" s="160" t="s">
        <v>60</v>
      </c>
      <c r="S1" s="160" t="s">
        <v>73</v>
      </c>
      <c r="T1" s="160" t="s">
        <v>80</v>
      </c>
      <c r="U1" s="161" t="s">
        <v>61</v>
      </c>
      <c r="V1" s="160" t="s">
        <v>82</v>
      </c>
      <c r="W1" s="162" t="s">
        <v>74</v>
      </c>
    </row>
    <row r="2" spans="1:51" ht="30" customHeight="1" x14ac:dyDescent="0.25">
      <c r="A2" s="79">
        <v>1</v>
      </c>
      <c r="B2" s="80" t="str">
        <f t="shared" ref="B2:K2" si="0">_xlfn.XLOOKUP($A2,$B$18:$B$26,C$18:C$26)</f>
        <v>Domenec Ramadan</v>
      </c>
      <c r="C2" s="204">
        <f t="shared" si="0"/>
        <v>3</v>
      </c>
      <c r="D2" s="205">
        <f t="shared" si="0"/>
        <v>1</v>
      </c>
      <c r="E2" s="205">
        <f t="shared" si="0"/>
        <v>1</v>
      </c>
      <c r="F2" s="205">
        <f t="shared" si="0"/>
        <v>0</v>
      </c>
      <c r="G2" s="205">
        <f t="shared" si="0"/>
        <v>2</v>
      </c>
      <c r="H2" s="205">
        <f t="shared" si="0"/>
        <v>0</v>
      </c>
      <c r="I2" s="205">
        <f t="shared" si="0"/>
        <v>13</v>
      </c>
      <c r="J2" s="205">
        <f t="shared" si="0"/>
        <v>9</v>
      </c>
      <c r="K2" s="205">
        <f t="shared" si="0"/>
        <v>4</v>
      </c>
      <c r="M2" s="5"/>
      <c r="N2" s="57"/>
      <c r="O2" s="163" t="s">
        <v>68</v>
      </c>
      <c r="P2" s="164"/>
      <c r="Q2" s="165"/>
      <c r="R2" s="165"/>
      <c r="S2" s="165"/>
      <c r="T2" s="165"/>
      <c r="U2" s="166"/>
      <c r="V2" s="165"/>
      <c r="W2" s="167"/>
      <c r="X2" s="57"/>
      <c r="AA2" s="78"/>
      <c r="AB2" s="6"/>
      <c r="AC2" s="78"/>
      <c r="AD2" s="6"/>
      <c r="AE2" s="6"/>
      <c r="AF2" s="6"/>
      <c r="AG2" s="6"/>
      <c r="AH2" s="6"/>
      <c r="AI2" s="6"/>
      <c r="AJ2" s="6"/>
      <c r="AK2" s="6"/>
      <c r="AL2" s="5"/>
      <c r="AN2" s="14"/>
      <c r="AO2" s="6"/>
      <c r="AP2" s="78"/>
      <c r="AQ2" s="6"/>
      <c r="AR2" s="6"/>
      <c r="AS2" s="6"/>
      <c r="AT2" s="6"/>
      <c r="AU2" s="6"/>
      <c r="AV2" s="6"/>
      <c r="AW2" s="6"/>
      <c r="AX2" s="6"/>
      <c r="AY2" s="5"/>
    </row>
    <row r="3" spans="1:51" ht="30" customHeight="1" x14ac:dyDescent="0.25">
      <c r="A3" s="79">
        <v>2</v>
      </c>
      <c r="B3" s="80" t="str">
        <f t="shared" ref="B3:K3" si="1">_xlfn.XLOOKUP($A3,$B$18:$B$26,C$18:C$26)</f>
        <v>Daniel Álvarez</v>
      </c>
      <c r="C3" s="204">
        <f t="shared" si="1"/>
        <v>1</v>
      </c>
      <c r="D3" s="205">
        <f t="shared" si="1"/>
        <v>1</v>
      </c>
      <c r="E3" s="205">
        <f t="shared" si="1"/>
        <v>0</v>
      </c>
      <c r="F3" s="205">
        <f t="shared" si="1"/>
        <v>1</v>
      </c>
      <c r="G3" s="205">
        <f t="shared" si="1"/>
        <v>0</v>
      </c>
      <c r="H3" s="205">
        <f t="shared" si="1"/>
        <v>2</v>
      </c>
      <c r="I3" s="205">
        <f t="shared" si="1"/>
        <v>9</v>
      </c>
      <c r="J3" s="205">
        <f t="shared" si="1"/>
        <v>13</v>
      </c>
      <c r="K3" s="205">
        <f t="shared" si="1"/>
        <v>-4</v>
      </c>
      <c r="M3" s="5"/>
      <c r="N3" s="57"/>
      <c r="O3" s="168" t="s">
        <v>66</v>
      </c>
      <c r="P3" s="169"/>
      <c r="Q3" s="170"/>
      <c r="R3" s="165"/>
      <c r="S3" s="165"/>
      <c r="T3" s="165"/>
      <c r="U3" s="166"/>
      <c r="V3" s="165"/>
      <c r="W3" s="167"/>
      <c r="X3" s="57"/>
      <c r="Y3" s="57"/>
      <c r="AA3" s="15"/>
      <c r="AB3" s="21"/>
      <c r="AC3" s="6"/>
      <c r="AD3" s="6"/>
      <c r="AE3" s="6"/>
      <c r="AF3" s="6"/>
      <c r="AG3" s="6"/>
      <c r="AH3" s="6"/>
      <c r="AI3" s="6"/>
      <c r="AJ3" s="6"/>
      <c r="AK3" s="6"/>
      <c r="AL3" s="5"/>
      <c r="AN3" s="15"/>
      <c r="AO3" s="16"/>
      <c r="AP3" s="6"/>
      <c r="AQ3" s="6"/>
      <c r="AR3" s="6"/>
      <c r="AS3" s="6"/>
      <c r="AT3" s="6"/>
      <c r="AU3" s="6"/>
      <c r="AV3" s="6"/>
      <c r="AW3" s="6"/>
      <c r="AX3" s="6"/>
      <c r="AY3" s="5"/>
    </row>
    <row r="4" spans="1:51" ht="30" customHeight="1" x14ac:dyDescent="0.25">
      <c r="A4" s="79">
        <v>3</v>
      </c>
      <c r="B4" s="80" t="str">
        <f t="shared" ref="B4:K4" si="2">_xlfn.XLOOKUP($A4,$B$18:$B$26,C$18:C$26)</f>
        <v>Alberto Díaz</v>
      </c>
      <c r="C4" s="204">
        <f t="shared" si="2"/>
        <v>0</v>
      </c>
      <c r="D4" s="205">
        <f t="shared" si="2"/>
        <v>0</v>
      </c>
      <c r="E4" s="205">
        <f t="shared" si="2"/>
        <v>0</v>
      </c>
      <c r="F4" s="205">
        <f t="shared" si="2"/>
        <v>0</v>
      </c>
      <c r="G4" s="205">
        <f t="shared" si="2"/>
        <v>0</v>
      </c>
      <c r="H4" s="205">
        <f t="shared" si="2"/>
        <v>0</v>
      </c>
      <c r="I4" s="205">
        <f t="shared" si="2"/>
        <v>0</v>
      </c>
      <c r="J4" s="205">
        <f t="shared" si="2"/>
        <v>0</v>
      </c>
      <c r="K4" s="205">
        <f t="shared" si="2"/>
        <v>0</v>
      </c>
      <c r="M4" s="5"/>
      <c r="N4" s="57"/>
      <c r="O4" s="168" t="s">
        <v>60</v>
      </c>
      <c r="P4" s="169"/>
      <c r="Q4" s="171"/>
      <c r="R4" s="172"/>
      <c r="S4" s="165"/>
      <c r="T4" s="165"/>
      <c r="U4" s="166"/>
      <c r="V4" s="165"/>
      <c r="W4" s="167"/>
      <c r="X4" s="57"/>
      <c r="Y4" s="57"/>
      <c r="AA4" s="15"/>
      <c r="AB4" s="21"/>
      <c r="AC4" s="6"/>
      <c r="AD4" s="6"/>
      <c r="AE4" s="6"/>
      <c r="AF4" s="6"/>
      <c r="AG4" s="6"/>
      <c r="AH4" s="6"/>
      <c r="AI4" s="6"/>
      <c r="AJ4" s="6"/>
      <c r="AK4" s="6"/>
      <c r="AL4" s="5"/>
      <c r="AN4" s="15"/>
      <c r="AO4" s="16"/>
      <c r="AP4" s="6"/>
      <c r="AQ4" s="6"/>
      <c r="AR4" s="6"/>
      <c r="AS4" s="6"/>
      <c r="AT4" s="6"/>
      <c r="AU4" s="6"/>
      <c r="AV4" s="6"/>
      <c r="AW4" s="6"/>
      <c r="AX4" s="6"/>
      <c r="AY4" s="5"/>
    </row>
    <row r="5" spans="1:51" ht="30" customHeight="1" x14ac:dyDescent="0.25">
      <c r="A5" s="79">
        <v>4</v>
      </c>
      <c r="B5" s="80" t="str">
        <f t="shared" ref="B5:K5" si="3">_xlfn.XLOOKUP($A5,$B$18:$B$26,C$18:C$26)</f>
        <v>Alberto Cerceda</v>
      </c>
      <c r="C5" s="204">
        <f t="shared" si="3"/>
        <v>0</v>
      </c>
      <c r="D5" s="205">
        <f t="shared" si="3"/>
        <v>0</v>
      </c>
      <c r="E5" s="205">
        <f t="shared" si="3"/>
        <v>0</v>
      </c>
      <c r="F5" s="205">
        <f t="shared" si="3"/>
        <v>0</v>
      </c>
      <c r="G5" s="205">
        <f t="shared" si="3"/>
        <v>0</v>
      </c>
      <c r="H5" s="205">
        <f t="shared" si="3"/>
        <v>0</v>
      </c>
      <c r="I5" s="205">
        <f t="shared" si="3"/>
        <v>0</v>
      </c>
      <c r="J5" s="205">
        <f t="shared" si="3"/>
        <v>0</v>
      </c>
      <c r="K5" s="205">
        <f t="shared" si="3"/>
        <v>0</v>
      </c>
      <c r="M5" s="5"/>
      <c r="N5" s="57"/>
      <c r="O5" s="168" t="s">
        <v>73</v>
      </c>
      <c r="P5" s="169"/>
      <c r="Q5" s="171"/>
      <c r="R5" s="165"/>
      <c r="S5" s="172"/>
      <c r="T5" s="165"/>
      <c r="U5" s="166"/>
      <c r="V5" s="165"/>
      <c r="W5" s="167"/>
      <c r="X5" s="57"/>
      <c r="Y5" s="57"/>
      <c r="AA5" s="15"/>
      <c r="AB5" s="21"/>
      <c r="AC5" s="6"/>
      <c r="AD5" s="6"/>
      <c r="AE5" s="6"/>
      <c r="AF5" s="6"/>
      <c r="AG5" s="6"/>
      <c r="AH5" s="6"/>
      <c r="AI5" s="6"/>
      <c r="AJ5" s="6"/>
      <c r="AK5" s="6"/>
      <c r="AL5" s="5"/>
      <c r="AN5" s="15"/>
      <c r="AO5" s="16"/>
      <c r="AP5" s="6"/>
      <c r="AQ5" s="6"/>
      <c r="AR5" s="6"/>
      <c r="AS5" s="6"/>
      <c r="AT5" s="6"/>
      <c r="AU5" s="6"/>
      <c r="AV5" s="6"/>
      <c r="AW5" s="6"/>
      <c r="AX5" s="6"/>
      <c r="AY5" s="5"/>
    </row>
    <row r="6" spans="1:51" ht="30" customHeight="1" x14ac:dyDescent="0.25">
      <c r="A6" s="79">
        <v>5</v>
      </c>
      <c r="B6" s="80" t="str">
        <f t="shared" ref="B6:K6" si="4">_xlfn.XLOOKUP($A6,$B$18:$B$26,C$18:C$26)</f>
        <v>Jose Luis</v>
      </c>
      <c r="C6" s="204">
        <f t="shared" si="4"/>
        <v>0</v>
      </c>
      <c r="D6" s="205">
        <f t="shared" si="4"/>
        <v>0</v>
      </c>
      <c r="E6" s="205">
        <f t="shared" si="4"/>
        <v>0</v>
      </c>
      <c r="F6" s="205">
        <f t="shared" si="4"/>
        <v>0</v>
      </c>
      <c r="G6" s="205">
        <f t="shared" si="4"/>
        <v>0</v>
      </c>
      <c r="H6" s="205">
        <f t="shared" si="4"/>
        <v>0</v>
      </c>
      <c r="I6" s="205">
        <f t="shared" si="4"/>
        <v>0</v>
      </c>
      <c r="J6" s="205">
        <f t="shared" si="4"/>
        <v>0</v>
      </c>
      <c r="K6" s="205">
        <f t="shared" si="4"/>
        <v>0</v>
      </c>
      <c r="M6" s="5"/>
      <c r="N6" s="57"/>
      <c r="O6" s="168" t="s">
        <v>80</v>
      </c>
      <c r="P6" s="169"/>
      <c r="Q6" s="171"/>
      <c r="R6" s="165"/>
      <c r="S6" s="165"/>
      <c r="T6" s="172"/>
      <c r="U6" s="166"/>
      <c r="V6" s="165"/>
      <c r="W6" s="167"/>
      <c r="X6" s="57"/>
      <c r="Y6" s="57"/>
      <c r="AA6" s="15"/>
      <c r="AB6" s="21"/>
      <c r="AC6" s="6"/>
      <c r="AD6" s="6"/>
      <c r="AE6" s="6"/>
      <c r="AF6" s="6"/>
      <c r="AG6" s="6"/>
      <c r="AH6" s="6"/>
      <c r="AI6" s="6"/>
      <c r="AJ6" s="6"/>
      <c r="AK6" s="6"/>
      <c r="AL6" s="5"/>
      <c r="AN6" s="15"/>
      <c r="AO6" s="16"/>
      <c r="AP6" s="6"/>
      <c r="AQ6" s="6"/>
      <c r="AR6" s="6"/>
      <c r="AS6" s="6"/>
      <c r="AT6" s="6"/>
      <c r="AU6" s="6"/>
      <c r="AV6" s="6"/>
      <c r="AW6" s="6"/>
      <c r="AX6" s="6"/>
      <c r="AY6" s="5"/>
    </row>
    <row r="7" spans="1:51" ht="30" customHeight="1" x14ac:dyDescent="0.25">
      <c r="A7" s="79">
        <v>6</v>
      </c>
      <c r="B7" s="80" t="str">
        <f t="shared" ref="B7:K7" si="5">_xlfn.XLOOKUP($A7,$B$18:$B$26,C$18:C$26)</f>
        <v>Sergi Déu déu</v>
      </c>
      <c r="C7" s="204">
        <f t="shared" si="5"/>
        <v>0</v>
      </c>
      <c r="D7" s="205">
        <f t="shared" si="5"/>
        <v>0</v>
      </c>
      <c r="E7" s="205">
        <f t="shared" si="5"/>
        <v>0</v>
      </c>
      <c r="F7" s="205">
        <f t="shared" si="5"/>
        <v>0</v>
      </c>
      <c r="G7" s="205">
        <f t="shared" si="5"/>
        <v>0</v>
      </c>
      <c r="H7" s="205">
        <f t="shared" si="5"/>
        <v>0</v>
      </c>
      <c r="I7" s="205">
        <f t="shared" si="5"/>
        <v>0</v>
      </c>
      <c r="J7" s="205">
        <f t="shared" si="5"/>
        <v>0</v>
      </c>
      <c r="K7" s="205">
        <f t="shared" si="5"/>
        <v>0</v>
      </c>
      <c r="M7" s="5"/>
      <c r="N7" s="57"/>
      <c r="O7" s="168" t="s">
        <v>61</v>
      </c>
      <c r="P7" s="169"/>
      <c r="Q7" s="171"/>
      <c r="R7" s="165"/>
      <c r="S7" s="165"/>
      <c r="T7" s="165"/>
      <c r="U7" s="173"/>
      <c r="V7" s="165"/>
      <c r="W7" s="167"/>
      <c r="X7" s="57"/>
      <c r="Y7" s="57"/>
      <c r="AA7" s="15"/>
      <c r="AB7" s="21"/>
      <c r="AC7" s="6"/>
      <c r="AD7" s="6"/>
      <c r="AE7" s="6"/>
      <c r="AF7" s="6"/>
      <c r="AG7" s="6"/>
      <c r="AH7" s="6"/>
      <c r="AI7" s="6"/>
      <c r="AJ7" s="6"/>
      <c r="AK7" s="6"/>
      <c r="AL7" s="5"/>
      <c r="AN7" s="15"/>
      <c r="AO7" s="16"/>
      <c r="AP7" s="6"/>
      <c r="AQ7" s="6"/>
      <c r="AR7" s="6"/>
      <c r="AS7" s="6"/>
      <c r="AT7" s="6"/>
      <c r="AU7" s="6"/>
      <c r="AV7" s="6"/>
      <c r="AW7" s="6"/>
      <c r="AX7" s="6"/>
      <c r="AY7" s="5"/>
    </row>
    <row r="8" spans="1:51" ht="30" customHeight="1" x14ac:dyDescent="0.25">
      <c r="A8" s="79">
        <v>7</v>
      </c>
      <c r="B8" s="80" t="str">
        <f t="shared" ref="B8:K8" si="6">_xlfn.XLOOKUP($A8,$B$18:$B$26,C$18:C$26)</f>
        <v>Aurelio Calvo</v>
      </c>
      <c r="C8" s="204">
        <f t="shared" si="6"/>
        <v>0</v>
      </c>
      <c r="D8" s="205">
        <f t="shared" si="6"/>
        <v>0</v>
      </c>
      <c r="E8" s="205">
        <f t="shared" si="6"/>
        <v>0</v>
      </c>
      <c r="F8" s="205">
        <f t="shared" si="6"/>
        <v>0</v>
      </c>
      <c r="G8" s="205">
        <f t="shared" si="6"/>
        <v>0</v>
      </c>
      <c r="H8" s="205">
        <f t="shared" si="6"/>
        <v>0</v>
      </c>
      <c r="I8" s="205">
        <f t="shared" si="6"/>
        <v>0</v>
      </c>
      <c r="J8" s="205">
        <f t="shared" si="6"/>
        <v>0</v>
      </c>
      <c r="K8" s="205">
        <f t="shared" si="6"/>
        <v>0</v>
      </c>
      <c r="M8" s="5"/>
      <c r="N8" s="57"/>
      <c r="O8" s="174" t="s">
        <v>82</v>
      </c>
      <c r="P8" s="175"/>
      <c r="Q8" s="176"/>
      <c r="R8" s="177"/>
      <c r="S8" s="177"/>
      <c r="T8" s="177"/>
      <c r="U8" s="178"/>
      <c r="V8" s="179"/>
      <c r="W8" s="180"/>
      <c r="X8" s="57"/>
      <c r="Y8" s="57"/>
      <c r="AA8" s="15"/>
      <c r="AB8" s="21"/>
      <c r="AC8" s="6"/>
      <c r="AD8" s="6"/>
      <c r="AE8" s="6"/>
      <c r="AF8" s="6"/>
      <c r="AG8" s="6"/>
      <c r="AH8" s="6"/>
      <c r="AI8" s="6"/>
      <c r="AJ8" s="6"/>
      <c r="AK8" s="6"/>
      <c r="AL8" s="5"/>
    </row>
    <row r="9" spans="1:51" ht="30" customHeight="1" thickBot="1" x14ac:dyDescent="0.3">
      <c r="A9" s="79">
        <v>8</v>
      </c>
      <c r="B9" s="80" t="str">
        <f t="shared" ref="B9:K9" si="7">_xlfn.XLOOKUP($A9,$B$18:$B$26,C$18:C$26)</f>
        <v>Antonio Ruiz</v>
      </c>
      <c r="C9" s="204">
        <f t="shared" si="7"/>
        <v>0</v>
      </c>
      <c r="D9" s="205">
        <f t="shared" si="7"/>
        <v>0</v>
      </c>
      <c r="E9" s="205">
        <f t="shared" si="7"/>
        <v>0</v>
      </c>
      <c r="F9" s="205">
        <f t="shared" si="7"/>
        <v>0</v>
      </c>
      <c r="G9" s="205">
        <f t="shared" si="7"/>
        <v>0</v>
      </c>
      <c r="H9" s="205">
        <f t="shared" si="7"/>
        <v>0</v>
      </c>
      <c r="I9" s="205">
        <f t="shared" si="7"/>
        <v>0</v>
      </c>
      <c r="J9" s="205">
        <f t="shared" si="7"/>
        <v>0</v>
      </c>
      <c r="K9" s="205">
        <f t="shared" si="7"/>
        <v>0</v>
      </c>
      <c r="M9" s="5"/>
      <c r="N9" s="57"/>
      <c r="O9" s="181" t="s">
        <v>74</v>
      </c>
      <c r="P9" s="182"/>
      <c r="Q9" s="183"/>
      <c r="R9" s="184"/>
      <c r="S9" s="184"/>
      <c r="T9" s="184"/>
      <c r="U9" s="185"/>
      <c r="V9" s="184"/>
      <c r="W9" s="186"/>
      <c r="X9" s="57"/>
      <c r="Y9" s="57"/>
    </row>
    <row r="10" spans="1:51" ht="30" customHeight="1" x14ac:dyDescent="0.25">
      <c r="M10" s="5"/>
      <c r="N10" s="57"/>
      <c r="X10" s="57"/>
      <c r="Y10" s="57"/>
    </row>
    <row r="11" spans="1:51" ht="30" customHeight="1" x14ac:dyDescent="0.25">
      <c r="M11" s="5"/>
      <c r="N11" s="57"/>
      <c r="O11" s="121"/>
      <c r="P11" s="120"/>
      <c r="Q11" s="121"/>
      <c r="R11" s="121"/>
      <c r="S11" s="121"/>
      <c r="T11" s="121"/>
      <c r="U11" s="121"/>
      <c r="V11" s="121"/>
      <c r="W11" s="121"/>
      <c r="X11" s="57"/>
      <c r="Y11" s="57"/>
    </row>
    <row r="12" spans="1:51" x14ac:dyDescent="0.25">
      <c r="O12" s="57"/>
      <c r="P12" s="57"/>
      <c r="Q12" s="57"/>
      <c r="R12" s="57"/>
      <c r="S12" s="57"/>
      <c r="T12" s="57"/>
      <c r="U12" s="57"/>
      <c r="V12" s="57"/>
      <c r="W12" s="57"/>
      <c r="Y12" s="57"/>
    </row>
    <row r="13" spans="1:51" x14ac:dyDescent="0.25">
      <c r="P13" s="57"/>
      <c r="Q13" s="57"/>
      <c r="R13" s="57"/>
      <c r="S13" s="57"/>
      <c r="T13" s="57"/>
      <c r="U13" s="57"/>
      <c r="V13" s="57"/>
      <c r="W13" s="57"/>
      <c r="X13" s="57"/>
    </row>
    <row r="17" spans="2:13" ht="31.5" customHeight="1" outlineLevel="1" x14ac:dyDescent="0.25">
      <c r="B17" s="75" t="s">
        <v>15</v>
      </c>
      <c r="C17" s="76" t="s">
        <v>16</v>
      </c>
      <c r="D17" s="77" t="s">
        <v>17</v>
      </c>
      <c r="E17" s="76" t="s">
        <v>18</v>
      </c>
      <c r="F17" s="76" t="s">
        <v>19</v>
      </c>
      <c r="G17" s="76" t="s">
        <v>20</v>
      </c>
      <c r="H17" s="76" t="s">
        <v>21</v>
      </c>
      <c r="I17" s="76" t="s">
        <v>22</v>
      </c>
      <c r="J17" s="76" t="s">
        <v>23</v>
      </c>
      <c r="K17" s="76" t="s">
        <v>24</v>
      </c>
      <c r="L17" s="76" t="s">
        <v>25</v>
      </c>
      <c r="M17" s="5"/>
    </row>
    <row r="18" spans="2:13" ht="26.4" outlineLevel="1" x14ac:dyDescent="0.25">
      <c r="B18" s="79">
        <f>_xlfn.RANK.EQ(M18,$M$18:$M$26,0) + COUNTIF($M$18:M18,M18) -1</f>
        <v>3</v>
      </c>
      <c r="C18" s="80" t="s">
        <v>60</v>
      </c>
      <c r="D18" s="81">
        <f>SUMIFS('Resultados 2A'!J:J,'Resultados 2A'!C:C,'Sumario 2A'!C18)+SUMIFS('Resultados 2A'!K:K,'Resultados 2A'!E:E,'Sumario 2A'!C18)</f>
        <v>0</v>
      </c>
      <c r="E18" s="82">
        <f>COUNTIFS('Resultados 2A'!C:C,'Sumario 2A'!C18,'Resultados 2A'!J:J,"&gt;0")+COUNTIFS('Resultados 2A'!E:E,'Sumario 2A'!C18,'Resultados 2A'!K:K,"&gt;0")</f>
        <v>0</v>
      </c>
      <c r="F18" s="82">
        <f>SUMIFS('Resultados 2A'!M:M,'Resultados 2A'!C:C,'Sumario 2A'!C18)+SUMIFS('Resultados 2A'!N:N,'Resultados 2A'!E:E,'Sumario 2A'!C18)</f>
        <v>0</v>
      </c>
      <c r="G18" s="82">
        <f t="shared" ref="G18:G25" si="8">E18-F18</f>
        <v>0</v>
      </c>
      <c r="H18" s="82">
        <f>SUMIFS('Resultados 2A'!P:P,'Resultados 2A'!C:C,'Sumario 2A'!C18)+SUMIFS('Resultados 2A'!Q:Q,'Resultados 2A'!E:E,'Sumario 2A'!C18)</f>
        <v>0</v>
      </c>
      <c r="I18" s="82">
        <f>SUMIFS('Resultados 2A'!Q:Q,'Resultados 2A'!C:C,'Sumario 2A'!C18)+SUMIFS('Resultados 2A'!P:P,'Resultados 2A'!E:E,'Sumario 2A'!C18)</f>
        <v>0</v>
      </c>
      <c r="J18" s="82">
        <f>SUMIFS('Resultados 2A'!S:S,'Resultados 2A'!C:C,'Sumario 2A'!C18)+SUMIFS('Resultados 2A'!T:T,'Resultados 2A'!E:E,'Sumario 2A'!C18)</f>
        <v>0</v>
      </c>
      <c r="K18" s="82">
        <f>SUMIFS('Resultados 2A'!T:T,'Resultados 2A'!C:C,'Sumario 2A'!C18)+SUMIFS('Resultados 2A'!S:S,'Resultados 2A'!E:E,'Sumario 2A'!C18)</f>
        <v>0</v>
      </c>
      <c r="L18" s="82">
        <f t="shared" ref="L18:L25" si="9">J18-K18</f>
        <v>0</v>
      </c>
      <c r="M18" s="5">
        <f t="shared" ref="M18:M25" si="10">D18+L18/1000</f>
        <v>0</v>
      </c>
    </row>
    <row r="19" spans="2:13" ht="26.4" outlineLevel="1" x14ac:dyDescent="0.25">
      <c r="B19" s="79">
        <f>_xlfn.RANK.EQ(M19,$M$18:$M$26,0) + COUNTIF($M$18:M19,M19) -1</f>
        <v>2</v>
      </c>
      <c r="C19" s="80" t="s">
        <v>66</v>
      </c>
      <c r="D19" s="81">
        <f>SUMIFS('Resultados 2A'!J:J,'Resultados 2A'!C:C,'Sumario 2A'!C19)+SUMIFS('Resultados 2A'!K:K,'Resultados 2A'!E:E,'Sumario 2A'!C19)</f>
        <v>1</v>
      </c>
      <c r="E19" s="82">
        <f>COUNTIFS('Resultados 2A'!C:C,'Sumario 2A'!C19,'Resultados 2A'!J:J,"&gt;0")+COUNTIFS('Resultados 2A'!E:E,'Sumario 2A'!C19,'Resultados 2A'!K:K,"&gt;0")</f>
        <v>1</v>
      </c>
      <c r="F19" s="82">
        <f>SUMIFS('Resultados 2A'!M:M,'Resultados 2A'!C:C,'Sumario 2A'!C19)+SUMIFS('Resultados 2A'!N:N,'Resultados 2A'!E:E,'Sumario 2A'!C19)</f>
        <v>0</v>
      </c>
      <c r="G19" s="82">
        <f t="shared" si="8"/>
        <v>1</v>
      </c>
      <c r="H19" s="82">
        <f>SUMIFS('Resultados 2A'!P:P,'Resultados 2A'!C:C,'Sumario 2A'!C19)+SUMIFS('Resultados 2A'!Q:Q,'Resultados 2A'!E:E,'Sumario 2A'!C19)</f>
        <v>0</v>
      </c>
      <c r="I19" s="82">
        <f>SUMIFS('Resultados 2A'!Q:Q,'Resultados 2A'!C:C,'Sumario 2A'!C19)+SUMIFS('Resultados 2A'!P:P,'Resultados 2A'!E:E,'Sumario 2A'!C19)</f>
        <v>2</v>
      </c>
      <c r="J19" s="82">
        <f>SUMIFS('Resultados 2A'!S:S,'Resultados 2A'!C:C,'Sumario 2A'!C19)+SUMIFS('Resultados 2A'!T:T,'Resultados 2A'!E:E,'Sumario 2A'!C19)</f>
        <v>9</v>
      </c>
      <c r="K19" s="82">
        <f>SUMIFS('Resultados 2A'!T:T,'Resultados 2A'!C:C,'Sumario 2A'!C19)+SUMIFS('Resultados 2A'!S:S,'Resultados 2A'!E:E,'Sumario 2A'!C19)</f>
        <v>13</v>
      </c>
      <c r="L19" s="82">
        <f t="shared" si="9"/>
        <v>-4</v>
      </c>
      <c r="M19" s="5">
        <f t="shared" si="10"/>
        <v>0.996</v>
      </c>
    </row>
    <row r="20" spans="2:13" ht="26.4" outlineLevel="1" x14ac:dyDescent="0.25">
      <c r="B20" s="79">
        <f>_xlfn.RANK.EQ(M20,$M$18:$M$26,0) + COUNTIF($M$18:M20,M20) -1</f>
        <v>4</v>
      </c>
      <c r="C20" s="80" t="s">
        <v>73</v>
      </c>
      <c r="D20" s="81">
        <f>SUMIFS('Resultados 2A'!J:J,'Resultados 2A'!C:C,'Sumario 2A'!C20)+SUMIFS('Resultados 2A'!K:K,'Resultados 2A'!E:E,'Sumario 2A'!C20)</f>
        <v>0</v>
      </c>
      <c r="E20" s="82">
        <f>COUNTIFS('Resultados 2A'!C:C,'Sumario 2A'!C20,'Resultados 2A'!J:J,"&gt;0")+COUNTIFS('Resultados 2A'!E:E,'Sumario 2A'!C20,'Resultados 2A'!K:K,"&gt;0")</f>
        <v>0</v>
      </c>
      <c r="F20" s="82">
        <f>SUMIFS('Resultados 2A'!M:M,'Resultados 2A'!C:C,'Sumario 2A'!C20)+SUMIFS('Resultados 2A'!N:N,'Resultados 2A'!E:E,'Sumario 2A'!C20)</f>
        <v>0</v>
      </c>
      <c r="G20" s="82">
        <f t="shared" si="8"/>
        <v>0</v>
      </c>
      <c r="H20" s="82">
        <f>SUMIFS('Resultados 2A'!P:P,'Resultados 2A'!C:C,'Sumario 2A'!C20)+SUMIFS('Resultados 2A'!Q:Q,'Resultados 2A'!E:E,'Sumario 2A'!C20)</f>
        <v>0</v>
      </c>
      <c r="I20" s="82">
        <f>SUMIFS('Resultados 2A'!Q:Q,'Resultados 2A'!C:C,'Sumario 2A'!C20)+SUMIFS('Resultados 2A'!P:P,'Resultados 2A'!E:E,'Sumario 2A'!C20)</f>
        <v>0</v>
      </c>
      <c r="J20" s="82">
        <f>SUMIFS('Resultados 2A'!S:S,'Resultados 2A'!C:C,'Sumario 2A'!C20)+SUMIFS('Resultados 2A'!T:T,'Resultados 2A'!E:E,'Sumario 2A'!C20)</f>
        <v>0</v>
      </c>
      <c r="K20" s="82">
        <f>SUMIFS('Resultados 2A'!T:T,'Resultados 2A'!C:C,'Sumario 2A'!C20)+SUMIFS('Resultados 2A'!S:S,'Resultados 2A'!E:E,'Sumario 2A'!C20)</f>
        <v>0</v>
      </c>
      <c r="L20" s="82">
        <f t="shared" si="9"/>
        <v>0</v>
      </c>
      <c r="M20" s="5">
        <f t="shared" si="10"/>
        <v>0</v>
      </c>
    </row>
    <row r="21" spans="2:13" ht="25.5" customHeight="1" outlineLevel="1" x14ac:dyDescent="0.25">
      <c r="B21" s="79">
        <f>_xlfn.RANK.EQ(M21,$M$18:$M$26,0) + COUNTIF($M$18:M21,M21) -1</f>
        <v>5</v>
      </c>
      <c r="C21" s="80" t="s">
        <v>80</v>
      </c>
      <c r="D21" s="81">
        <f>SUMIFS('Resultados 2A'!J:J,'Resultados 2A'!C:C,'Sumario 2A'!C21)+SUMIFS('Resultados 2A'!K:K,'Resultados 2A'!E:E,'Sumario 2A'!C21)</f>
        <v>0</v>
      </c>
      <c r="E21" s="82">
        <f>COUNTIFS('Resultados 2A'!C:C,'Sumario 2A'!C21,'Resultados 2A'!J:J,"&gt;0")+COUNTIFS('Resultados 2A'!E:E,'Sumario 2A'!C21,'Resultados 2A'!K:K,"&gt;0")</f>
        <v>0</v>
      </c>
      <c r="F21" s="82">
        <f>SUMIFS('Resultados 2A'!M:M,'Resultados 2A'!C:C,'Sumario 2A'!C21)+SUMIFS('Resultados 2A'!N:N,'Resultados 2A'!E:E,'Sumario 2A'!C21)</f>
        <v>0</v>
      </c>
      <c r="G21" s="82">
        <f t="shared" si="8"/>
        <v>0</v>
      </c>
      <c r="H21" s="82">
        <f>SUMIFS('Resultados 2A'!P:P,'Resultados 2A'!C:C,'Sumario 2A'!C21)+SUMIFS('Resultados 2A'!Q:Q,'Resultados 2A'!E:E,'Sumario 2A'!C21)</f>
        <v>0</v>
      </c>
      <c r="I21" s="82">
        <f>SUMIFS('Resultados 2A'!Q:Q,'Resultados 2A'!C:C,'Sumario 2A'!C21)+SUMIFS('Resultados 2A'!P:P,'Resultados 2A'!E:E,'Sumario 2A'!C21)</f>
        <v>0</v>
      </c>
      <c r="J21" s="82">
        <f>SUMIFS('Resultados 2A'!S:S,'Resultados 2A'!C:C,'Sumario 2A'!C21)+SUMIFS('Resultados 2A'!T:T,'Resultados 2A'!E:E,'Sumario 2A'!C21)</f>
        <v>0</v>
      </c>
      <c r="K21" s="82">
        <f>SUMIFS('Resultados 2A'!T:T,'Resultados 2A'!C:C,'Sumario 2A'!C21)+SUMIFS('Resultados 2A'!S:S,'Resultados 2A'!E:E,'Sumario 2A'!C21)</f>
        <v>0</v>
      </c>
      <c r="L21" s="82">
        <f t="shared" si="9"/>
        <v>0</v>
      </c>
      <c r="M21" s="5">
        <f t="shared" si="10"/>
        <v>0</v>
      </c>
    </row>
    <row r="22" spans="2:13" ht="26.4" outlineLevel="1" x14ac:dyDescent="0.25">
      <c r="B22" s="79">
        <f>_xlfn.RANK.EQ(M22,$M$18:$M$26,0) + COUNTIF($M$18:M22,M22) -1</f>
        <v>6</v>
      </c>
      <c r="C22" s="80" t="s">
        <v>61</v>
      </c>
      <c r="D22" s="81">
        <f>SUMIFS('Resultados 2A'!J:J,'Resultados 2A'!C:C,'Sumario 2A'!C22)+SUMIFS('Resultados 2A'!K:K,'Resultados 2A'!E:E,'Sumario 2A'!C22)</f>
        <v>0</v>
      </c>
      <c r="E22" s="82">
        <f>COUNTIFS('Resultados 2A'!C:C,'Sumario 2A'!C22,'Resultados 2A'!J:J,"&gt;0")+COUNTIFS('Resultados 2A'!E:E,'Sumario 2A'!C22,'Resultados 2A'!K:K,"&gt;0")</f>
        <v>0</v>
      </c>
      <c r="F22" s="82">
        <f>SUMIFS('Resultados 2A'!M:M,'Resultados 2A'!C:C,'Sumario 2A'!C22)+SUMIFS('Resultados 2A'!N:N,'Resultados 2A'!E:E,'Sumario 2A'!C22)</f>
        <v>0</v>
      </c>
      <c r="G22" s="82">
        <f t="shared" si="8"/>
        <v>0</v>
      </c>
      <c r="H22" s="82">
        <f>SUMIFS('Resultados 2A'!P:P,'Resultados 2A'!C:C,'Sumario 2A'!C22)+SUMIFS('Resultados 2A'!Q:Q,'Resultados 2A'!E:E,'Sumario 2A'!C22)</f>
        <v>0</v>
      </c>
      <c r="I22" s="82">
        <f>SUMIFS('Resultados 2A'!Q:Q,'Resultados 2A'!C:C,'Sumario 2A'!C22)+SUMIFS('Resultados 2A'!P:P,'Resultados 2A'!E:E,'Sumario 2A'!C22)</f>
        <v>0</v>
      </c>
      <c r="J22" s="82">
        <f>SUMIFS('Resultados 2A'!S:S,'Resultados 2A'!C:C,'Sumario 2A'!C22)+SUMIFS('Resultados 2A'!T:T,'Resultados 2A'!E:E,'Sumario 2A'!C22)</f>
        <v>0</v>
      </c>
      <c r="K22" s="82">
        <f>SUMIFS('Resultados 2A'!T:T,'Resultados 2A'!C:C,'Sumario 2A'!C22)+SUMIFS('Resultados 2A'!S:S,'Resultados 2A'!E:E,'Sumario 2A'!C22)</f>
        <v>0</v>
      </c>
      <c r="L22" s="82">
        <f t="shared" si="9"/>
        <v>0</v>
      </c>
      <c r="M22" s="5">
        <f t="shared" si="10"/>
        <v>0</v>
      </c>
    </row>
    <row r="23" spans="2:13" ht="26.4" outlineLevel="1" x14ac:dyDescent="0.25">
      <c r="B23" s="79">
        <f>_xlfn.RANK.EQ(M23,$M$18:$M$26,0) + COUNTIF($M$18:M23,M23) -1</f>
        <v>1</v>
      </c>
      <c r="C23" s="80" t="s">
        <v>68</v>
      </c>
      <c r="D23" s="81">
        <f>SUMIFS('Resultados 2A'!J:J,'Resultados 2A'!C:C,'Sumario 2A'!C23)+SUMIFS('Resultados 2A'!K:K,'Resultados 2A'!E:E,'Sumario 2A'!C23)</f>
        <v>3</v>
      </c>
      <c r="E23" s="82">
        <f>COUNTIFS('Resultados 2A'!C:C,'Sumario 2A'!C23,'Resultados 2A'!J:J,"&gt;0")+COUNTIFS('Resultados 2A'!E:E,'Sumario 2A'!C23,'Resultados 2A'!K:K,"&gt;0")</f>
        <v>1</v>
      </c>
      <c r="F23" s="82">
        <f>SUMIFS('Resultados 2A'!M:M,'Resultados 2A'!C:C,'Sumario 2A'!C23)+SUMIFS('Resultados 2A'!N:N,'Resultados 2A'!E:E,'Sumario 2A'!C23)</f>
        <v>1</v>
      </c>
      <c r="G23" s="82">
        <f t="shared" si="8"/>
        <v>0</v>
      </c>
      <c r="H23" s="82">
        <f>SUMIFS('Resultados 2A'!P:P,'Resultados 2A'!C:C,'Sumario 2A'!C23)+SUMIFS('Resultados 2A'!Q:Q,'Resultados 2A'!E:E,'Sumario 2A'!C23)</f>
        <v>2</v>
      </c>
      <c r="I23" s="82">
        <f>SUMIFS('Resultados 2A'!Q:Q,'Resultados 2A'!C:C,'Sumario 2A'!C23)+SUMIFS('Resultados 2A'!P:P,'Resultados 2A'!E:E,'Sumario 2A'!C23)</f>
        <v>0</v>
      </c>
      <c r="J23" s="82">
        <f>SUMIFS('Resultados 2A'!S:S,'Resultados 2A'!C:C,'Sumario 2A'!C23)+SUMIFS('Resultados 2A'!T:T,'Resultados 2A'!E:E,'Sumario 2A'!C23)</f>
        <v>13</v>
      </c>
      <c r="K23" s="82">
        <f>SUMIFS('Resultados 2A'!T:T,'Resultados 2A'!C:C,'Sumario 2A'!C23)+SUMIFS('Resultados 2A'!S:S,'Resultados 2A'!E:E,'Sumario 2A'!C23)</f>
        <v>9</v>
      </c>
      <c r="L23" s="82">
        <f t="shared" si="9"/>
        <v>4</v>
      </c>
      <c r="M23" s="5">
        <f t="shared" si="10"/>
        <v>3.004</v>
      </c>
    </row>
    <row r="24" spans="2:13" ht="26.4" outlineLevel="1" x14ac:dyDescent="0.25">
      <c r="B24" s="79">
        <f>_xlfn.RANK.EQ(M24,$M$18:$M$26,0) + COUNTIF($M$18:M24,M24) -1</f>
        <v>7</v>
      </c>
      <c r="C24" s="80" t="s">
        <v>82</v>
      </c>
      <c r="D24" s="81">
        <f>SUMIFS('Resultados 2A'!J:J,'Resultados 2A'!C:C,'Sumario 2A'!C24)+SUMIFS('Resultados 2A'!K:K,'Resultados 2A'!E:E,'Sumario 2A'!C24)</f>
        <v>0</v>
      </c>
      <c r="E24" s="82">
        <f>COUNTIFS('Resultados 2A'!C:C,'Sumario 2A'!C24,'Resultados 2A'!J:J,"&gt;0")+COUNTIFS('Resultados 2A'!E:E,'Sumario 2A'!C24,'Resultados 2A'!K:K,"&gt;0")</f>
        <v>0</v>
      </c>
      <c r="F24" s="82">
        <f>SUMIFS('Resultados 2A'!M:M,'Resultados 2A'!C:C,'Sumario 2A'!C24)+SUMIFS('Resultados 2A'!N:N,'Resultados 2A'!E:E,'Sumario 2A'!C24)</f>
        <v>0</v>
      </c>
      <c r="G24" s="82">
        <f t="shared" si="8"/>
        <v>0</v>
      </c>
      <c r="H24" s="82">
        <f>SUMIFS('Resultados 2A'!P:P,'Resultados 2A'!C:C,'Sumario 2A'!C24)+SUMIFS('Resultados 2A'!Q:Q,'Resultados 2A'!E:E,'Sumario 2A'!C24)</f>
        <v>0</v>
      </c>
      <c r="I24" s="82">
        <f>SUMIFS('Resultados 2A'!Q:Q,'Resultados 2A'!C:C,'Sumario 2A'!C24)+SUMIFS('Resultados 2A'!P:P,'Resultados 2A'!E:E,'Sumario 2A'!C24)</f>
        <v>0</v>
      </c>
      <c r="J24" s="82">
        <f>SUMIFS('Resultados 2A'!S:S,'Resultados 2A'!C:C,'Sumario 2A'!C24)+SUMIFS('Resultados 2A'!T:T,'Resultados 2A'!E:E,'Sumario 2A'!C24)</f>
        <v>0</v>
      </c>
      <c r="K24" s="82">
        <f>SUMIFS('Resultados 2A'!T:T,'Resultados 2A'!C:C,'Sumario 2A'!C24)+SUMIFS('Resultados 2A'!S:S,'Resultados 2A'!E:E,'Sumario 2A'!C24)</f>
        <v>0</v>
      </c>
      <c r="L24" s="82">
        <f t="shared" si="9"/>
        <v>0</v>
      </c>
      <c r="M24" s="5">
        <f t="shared" si="10"/>
        <v>0</v>
      </c>
    </row>
    <row r="25" spans="2:13" ht="26.4" outlineLevel="1" x14ac:dyDescent="0.25">
      <c r="B25" s="79">
        <f>_xlfn.RANK.EQ(M25,$M$18:$M$26,0) + COUNTIF($M$18:M25,M25) -1</f>
        <v>8</v>
      </c>
      <c r="C25" s="80" t="s">
        <v>74</v>
      </c>
      <c r="D25" s="81">
        <f>SUMIFS('Resultados 2A'!J:J,'Resultados 2A'!C:C,'Sumario 2A'!C25)+SUMIFS('Resultados 2A'!K:K,'Resultados 2A'!E:E,'Sumario 2A'!C25)</f>
        <v>0</v>
      </c>
      <c r="E25" s="82">
        <f>COUNTIFS('Resultados 2A'!C:C,'Sumario 2A'!C25,'Resultados 2A'!J:J,"&gt;0")+COUNTIFS('Resultados 2A'!E:E,'Sumario 2A'!C25,'Resultados 2A'!K:K,"&gt;0")</f>
        <v>0</v>
      </c>
      <c r="F25" s="82">
        <f>SUMIFS('Resultados 2A'!M:M,'Resultados 2A'!C:C,'Sumario 2A'!C25)+SUMIFS('Resultados 2A'!N:N,'Resultados 2A'!E:E,'Sumario 2A'!C25)</f>
        <v>0</v>
      </c>
      <c r="G25" s="82">
        <f t="shared" si="8"/>
        <v>0</v>
      </c>
      <c r="H25" s="82">
        <f>SUMIFS('Resultados 2A'!P:P,'Resultados 2A'!C:C,'Sumario 2A'!C25)+SUMIFS('Resultados 2A'!Q:Q,'Resultados 2A'!E:E,'Sumario 2A'!C25)</f>
        <v>0</v>
      </c>
      <c r="I25" s="82">
        <f>SUMIFS('Resultados 2A'!Q:Q,'Resultados 2A'!C:C,'Sumario 2A'!C25)+SUMIFS('Resultados 2A'!P:P,'Resultados 2A'!E:E,'Sumario 2A'!C25)</f>
        <v>0</v>
      </c>
      <c r="J25" s="82">
        <f>SUMIFS('Resultados 2A'!S:S,'Resultados 2A'!C:C,'Sumario 2A'!C25)+SUMIFS('Resultados 2A'!T:T,'Resultados 2A'!E:E,'Sumario 2A'!C25)</f>
        <v>0</v>
      </c>
      <c r="K25" s="82">
        <f>SUMIFS('Resultados 2A'!T:T,'Resultados 2A'!C:C,'Sumario 2A'!C25)+SUMIFS('Resultados 2A'!S:S,'Resultados 2A'!E:E,'Sumario 2A'!C25)</f>
        <v>0</v>
      </c>
      <c r="L25" s="82">
        <f t="shared" si="9"/>
        <v>0</v>
      </c>
      <c r="M25" s="5">
        <f t="shared" si="10"/>
        <v>0</v>
      </c>
    </row>
  </sheetData>
  <pageMargins left="0.78749999999999998" right="0.78749999999999998" top="0.78749999999999998" bottom="0.78749999999999998" header="0.39374999999999999" footer="0.39374999999999999"/>
  <pageSetup paperSize="9" fitToWidth="0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DF1F-0B67-4D6C-8495-AF15F2A9127A}">
  <dimension ref="A1:AR128"/>
  <sheetViews>
    <sheetView showGridLines="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I3" sqref="I3"/>
    </sheetView>
  </sheetViews>
  <sheetFormatPr baseColWidth="10" defaultColWidth="8.88671875" defaultRowHeight="13.2" x14ac:dyDescent="0.25"/>
  <cols>
    <col min="2" max="2" width="25.88671875" bestFit="1" customWidth="1"/>
    <col min="3" max="3" width="15.88671875" bestFit="1" customWidth="1"/>
    <col min="4" max="4" width="3.88671875" customWidth="1"/>
    <col min="5" max="5" width="16.33203125" customWidth="1"/>
    <col min="6" max="8" width="9.109375" style="44"/>
    <col min="9" max="9" width="3" style="53" customWidth="1"/>
    <col min="10" max="11" width="16.5546875" style="44" customWidth="1"/>
    <col min="12" max="12" width="2.5546875" style="53" customWidth="1"/>
    <col min="13" max="13" width="19.6640625" style="44" bestFit="1" customWidth="1"/>
    <col min="14" max="14" width="21.6640625" style="44" bestFit="1" customWidth="1"/>
    <col min="15" max="15" width="2.88671875" style="53" customWidth="1"/>
    <col min="16" max="17" width="16.5546875" style="44" customWidth="1"/>
    <col min="18" max="18" width="2.33203125" style="53" customWidth="1"/>
    <col min="19" max="19" width="14.6640625" style="44" customWidth="1"/>
    <col min="20" max="20" width="16.5546875" style="44" customWidth="1"/>
    <col min="21" max="21" width="2.33203125" style="53" customWidth="1"/>
    <col min="22" max="23" width="28.88671875" bestFit="1" customWidth="1"/>
  </cols>
  <sheetData>
    <row r="1" spans="1:44" x14ac:dyDescent="0.25">
      <c r="J1" s="56" t="s">
        <v>17</v>
      </c>
      <c r="K1" s="52"/>
      <c r="M1" s="56" t="s">
        <v>40</v>
      </c>
      <c r="N1" s="52"/>
      <c r="P1" s="56" t="s">
        <v>41</v>
      </c>
      <c r="Q1" s="52"/>
      <c r="S1" s="56" t="s">
        <v>42</v>
      </c>
      <c r="T1" s="52"/>
    </row>
    <row r="2" spans="1:44" x14ac:dyDescent="0.25">
      <c r="A2" t="s">
        <v>43</v>
      </c>
      <c r="B2" s="47" t="s">
        <v>50</v>
      </c>
      <c r="C2" s="47" t="s">
        <v>45</v>
      </c>
      <c r="D2" s="47"/>
      <c r="E2" t="s">
        <v>46</v>
      </c>
      <c r="F2" s="48" t="s">
        <v>47</v>
      </c>
      <c r="G2" s="48" t="s">
        <v>48</v>
      </c>
      <c r="H2" s="48" t="s">
        <v>49</v>
      </c>
      <c r="I2" s="54"/>
      <c r="J2" s="48" t="s">
        <v>45</v>
      </c>
      <c r="K2" s="48" t="s">
        <v>46</v>
      </c>
      <c r="L2" s="54"/>
      <c r="M2" s="48" t="s">
        <v>45</v>
      </c>
      <c r="N2" s="48" t="s">
        <v>46</v>
      </c>
      <c r="O2" s="54"/>
      <c r="P2" s="48" t="s">
        <v>45</v>
      </c>
      <c r="Q2" s="48" t="s">
        <v>46</v>
      </c>
      <c r="R2" s="54"/>
      <c r="S2" s="48" t="s">
        <v>45</v>
      </c>
      <c r="T2" s="48" t="s">
        <v>46</v>
      </c>
      <c r="U2" s="54"/>
      <c r="AA2" t="s">
        <v>43</v>
      </c>
      <c r="AB2" t="s">
        <v>50</v>
      </c>
      <c r="AC2" t="s">
        <v>45</v>
      </c>
      <c r="AD2" t="s">
        <v>51</v>
      </c>
      <c r="AF2" t="s">
        <v>51</v>
      </c>
      <c r="AG2" t="s">
        <v>46</v>
      </c>
      <c r="AJ2" t="s">
        <v>43</v>
      </c>
      <c r="AK2" t="s">
        <v>52</v>
      </c>
      <c r="AL2" t="s">
        <v>45</v>
      </c>
      <c r="AM2" t="s">
        <v>51</v>
      </c>
      <c r="AO2" t="s">
        <v>51</v>
      </c>
      <c r="AP2" t="s">
        <v>46</v>
      </c>
      <c r="AR2" t="s">
        <v>53</v>
      </c>
    </row>
    <row r="3" spans="1:44" x14ac:dyDescent="0.25">
      <c r="AR3" t="s">
        <v>54</v>
      </c>
    </row>
    <row r="4" spans="1:44" x14ac:dyDescent="0.25">
      <c r="B4" t="s">
        <v>54</v>
      </c>
      <c r="S4" s="44" t="s">
        <v>55</v>
      </c>
      <c r="AB4" t="s">
        <v>54</v>
      </c>
      <c r="AK4" t="s">
        <v>54</v>
      </c>
      <c r="AR4" t="s">
        <v>56</v>
      </c>
    </row>
    <row r="5" spans="1:44" x14ac:dyDescent="0.25">
      <c r="AR5" t="s">
        <v>57</v>
      </c>
    </row>
    <row r="6" spans="1:44" ht="12.75" customHeight="1" x14ac:dyDescent="0.25">
      <c r="A6">
        <v>1</v>
      </c>
      <c r="B6" t="s">
        <v>58</v>
      </c>
      <c r="C6" t="s">
        <v>60</v>
      </c>
      <c r="D6" t="str">
        <f>IF(C6&lt;&gt;"","vs","")</f>
        <v>vs</v>
      </c>
      <c r="E6" t="s">
        <v>61</v>
      </c>
      <c r="F6" s="50"/>
      <c r="G6" s="50"/>
      <c r="H6" s="50"/>
      <c r="I6" s="55"/>
      <c r="J6" s="45" t="str">
        <f t="shared" ref="J6:J37" si="0">IF(F6="","",P6+1)</f>
        <v/>
      </c>
      <c r="K6" s="45" t="str">
        <f t="shared" ref="K6:K37" si="1">IF(F6="","",Q6+1)</f>
        <v/>
      </c>
      <c r="L6" s="55"/>
      <c r="M6" s="45" t="str">
        <f>IF(F6="","",IF(J6&gt;K6,1,0))</f>
        <v/>
      </c>
      <c r="N6" s="45" t="str">
        <f>IF(F6="","",IF(J6&lt;K6,1,0))</f>
        <v/>
      </c>
      <c r="O6" s="55"/>
      <c r="P6" s="45" t="str">
        <f t="shared" ref="P6:P37" si="2">IF(F6="","",IFERROR(IF(_xlfn.NUMBERVALUE(LEFT(F6,FIND("-",F6)-1))&gt;_xlfn.NUMBERVALUE(RIGHT(F6,LEN(F6)-FIND("-",F6))),1,0),0)+
IFERROR(IF(_xlfn.NUMBERVALUE(LEFT(G6,FIND("-",G6)-1))&gt;_xlfn.NUMBERVALUE(RIGHT(G6,LEN(G6)-FIND("-",G6))),1,0),0)+
IFERROR(IF(_xlfn.NUMBERVALUE(LEFT(H6,FIND("-",H6)-1))&gt;_xlfn.NUMBERVALUE(RIGHT(H6,LEN(H6)-FIND("-",H6))),1,0),0))</f>
        <v/>
      </c>
      <c r="Q6" s="44" t="str">
        <f t="shared" ref="Q6:Q37" si="3">IF(F6="","",IFERROR(IF(_xlfn.NUMBERVALUE(LEFT(F6,FIND("-",F6)-1))&lt;_xlfn.NUMBERVALUE(RIGHT(F6,LEN(F6)-FIND("-",F6))),1,0),0)+
IFERROR(IF(_xlfn.NUMBERVALUE(LEFT(G6,FIND("-",G6)-1))&lt;_xlfn.NUMBERVALUE(RIGHT(G6,LEN(G6)-FIND("-",G6))),1,0),0)+
IFERROR(IF(_xlfn.NUMBERVALUE(LEFT(H6,FIND("-",H6)-1))&lt;_xlfn.NUMBERVALUE(RIGHT(H6,LEN(H6)-FIND("-",H6))),1,0),0))</f>
        <v/>
      </c>
      <c r="S6" s="45" t="str">
        <f>IFERROR(LEFT(F6,1)+LEFT(G6,1)+IFERROR(IF(_xlfn.NUMBERVALUE(LEFT(H6,FIND("-",H6)-1))&gt;_xlfn.NUMBERVALUE(RIGHT(H6,LEN(H6)-FIND("-",H6))),1,0),0),"")</f>
        <v/>
      </c>
      <c r="T6" s="44" t="str">
        <f>IFERROR(RIGHT(F6,1)+RIGHT(G6,1)+IFERROR(IF(_xlfn.NUMBERVALUE(LEFT(H6,FIND("-",H6)-1))&lt;_xlfn.NUMBERVALUE(RIGHT(H6,LEN(H6)-FIND("-",H6))),1,0),0),"")</f>
        <v/>
      </c>
      <c r="AA6">
        <v>1</v>
      </c>
      <c r="AB6" t="s">
        <v>58</v>
      </c>
      <c r="AC6" t="s">
        <v>60</v>
      </c>
      <c r="AG6" t="s">
        <v>61</v>
      </c>
      <c r="AJ6">
        <v>1</v>
      </c>
      <c r="AK6" t="s">
        <v>58</v>
      </c>
      <c r="AL6" t="s">
        <v>62</v>
      </c>
      <c r="AN6" t="s">
        <v>63</v>
      </c>
      <c r="AP6" t="s">
        <v>64</v>
      </c>
      <c r="AR6" t="s">
        <v>65</v>
      </c>
    </row>
    <row r="7" spans="1:44" x14ac:dyDescent="0.25">
      <c r="A7">
        <v>1</v>
      </c>
      <c r="B7" t="s">
        <v>58</v>
      </c>
      <c r="C7" t="s">
        <v>66</v>
      </c>
      <c r="D7" t="str">
        <f t="shared" ref="D7:D70" si="4">IF(C7&lt;&gt;"","vs","")</f>
        <v>vs</v>
      </c>
      <c r="E7" t="s">
        <v>68</v>
      </c>
      <c r="F7" s="50" t="s">
        <v>161</v>
      </c>
      <c r="G7" s="50" t="s">
        <v>59</v>
      </c>
      <c r="H7" s="50"/>
      <c r="I7" s="55"/>
      <c r="J7" s="45">
        <f t="shared" si="0"/>
        <v>1</v>
      </c>
      <c r="K7" s="45">
        <f t="shared" si="1"/>
        <v>3</v>
      </c>
      <c r="L7" s="55"/>
      <c r="M7" s="45">
        <f t="shared" ref="M7:M70" si="5">IF(F7="","",IF(J7&gt;K7,1,0))</f>
        <v>0</v>
      </c>
      <c r="N7" s="45">
        <f t="shared" ref="N7:N70" si="6">IF(F7="","",IF(J7&lt;K7,1,0))</f>
        <v>1</v>
      </c>
      <c r="O7" s="55"/>
      <c r="P7" s="45">
        <f t="shared" si="2"/>
        <v>0</v>
      </c>
      <c r="Q7" s="44">
        <f t="shared" si="3"/>
        <v>2</v>
      </c>
      <c r="S7" s="45">
        <f t="shared" ref="S7:S70" si="7">IFERROR(LEFT(F7,1)+LEFT(G7,1)+IFERROR(IF(_xlfn.NUMBERVALUE(LEFT(H7,FIND("-",H7)-1))&gt;_xlfn.NUMBERVALUE(RIGHT(H7,LEN(H7)-FIND("-",H7))),1,0),0),"")</f>
        <v>9</v>
      </c>
      <c r="T7" s="44">
        <f t="shared" ref="T7:T70" si="8">IFERROR(RIGHT(F7,1)+RIGHT(G7,1)+IFERROR(IF(_xlfn.NUMBERVALUE(LEFT(H7,FIND("-",H7)-1))&lt;_xlfn.NUMBERVALUE(RIGHT(H7,LEN(H7)-FIND("-",H7))),1,0),0),"")</f>
        <v>13</v>
      </c>
      <c r="AA7">
        <v>1</v>
      </c>
      <c r="AB7" t="s">
        <v>58</v>
      </c>
      <c r="AC7" t="s">
        <v>66</v>
      </c>
      <c r="AE7" t="s">
        <v>67</v>
      </c>
      <c r="AG7" t="s">
        <v>68</v>
      </c>
      <c r="AJ7">
        <v>1</v>
      </c>
      <c r="AK7" t="s">
        <v>58</v>
      </c>
      <c r="AL7" t="s">
        <v>69</v>
      </c>
      <c r="AN7" t="s">
        <v>70</v>
      </c>
      <c r="AP7" t="s">
        <v>71</v>
      </c>
      <c r="AR7" t="s">
        <v>72</v>
      </c>
    </row>
    <row r="8" spans="1:44" x14ac:dyDescent="0.25">
      <c r="A8">
        <v>1</v>
      </c>
      <c r="B8" t="s">
        <v>58</v>
      </c>
      <c r="C8" t="s">
        <v>73</v>
      </c>
      <c r="D8" t="str">
        <f t="shared" si="4"/>
        <v>vs</v>
      </c>
      <c r="E8" t="s">
        <v>74</v>
      </c>
      <c r="F8" s="50"/>
      <c r="G8" s="50"/>
      <c r="H8" s="50"/>
      <c r="I8" s="55"/>
      <c r="J8" s="45" t="str">
        <f t="shared" si="0"/>
        <v/>
      </c>
      <c r="K8" s="45" t="str">
        <f t="shared" si="1"/>
        <v/>
      </c>
      <c r="L8" s="55"/>
      <c r="M8" s="45" t="str">
        <f t="shared" si="5"/>
        <v/>
      </c>
      <c r="N8" s="45" t="str">
        <f t="shared" si="6"/>
        <v/>
      </c>
      <c r="O8" s="55"/>
      <c r="P8" s="45" t="str">
        <f t="shared" si="2"/>
        <v/>
      </c>
      <c r="Q8" s="44" t="str">
        <f t="shared" si="3"/>
        <v/>
      </c>
      <c r="S8" s="45" t="str">
        <f t="shared" si="7"/>
        <v/>
      </c>
      <c r="T8" s="44" t="str">
        <f t="shared" si="8"/>
        <v/>
      </c>
      <c r="AA8">
        <v>1</v>
      </c>
      <c r="AB8" t="s">
        <v>58</v>
      </c>
      <c r="AC8" t="s">
        <v>73</v>
      </c>
      <c r="AG8" t="s">
        <v>74</v>
      </c>
      <c r="AJ8">
        <v>1</v>
      </c>
      <c r="AK8" t="s">
        <v>58</v>
      </c>
      <c r="AL8" t="s">
        <v>75</v>
      </c>
      <c r="AN8" t="s">
        <v>76</v>
      </c>
      <c r="AP8" t="s">
        <v>77</v>
      </c>
      <c r="AR8" t="s">
        <v>78</v>
      </c>
    </row>
    <row r="9" spans="1:44" x14ac:dyDescent="0.25">
      <c r="A9">
        <v>1</v>
      </c>
      <c r="B9" t="s">
        <v>58</v>
      </c>
      <c r="C9" t="s">
        <v>80</v>
      </c>
      <c r="D9" t="str">
        <f t="shared" si="4"/>
        <v>vs</v>
      </c>
      <c r="E9" t="s">
        <v>82</v>
      </c>
      <c r="F9" s="50"/>
      <c r="G9" s="50"/>
      <c r="H9" s="50"/>
      <c r="I9" s="55"/>
      <c r="J9" s="45" t="str">
        <f t="shared" si="0"/>
        <v/>
      </c>
      <c r="K9" s="45" t="str">
        <f t="shared" si="1"/>
        <v/>
      </c>
      <c r="L9" s="55"/>
      <c r="M9" s="45" t="str">
        <f t="shared" si="5"/>
        <v/>
      </c>
      <c r="N9" s="45" t="str">
        <f t="shared" si="6"/>
        <v/>
      </c>
      <c r="O9" s="55"/>
      <c r="P9" s="45" t="str">
        <f t="shared" si="2"/>
        <v/>
      </c>
      <c r="Q9" s="44" t="str">
        <f t="shared" si="3"/>
        <v/>
      </c>
      <c r="S9" s="45" t="str">
        <f t="shared" si="7"/>
        <v/>
      </c>
      <c r="T9" s="44" t="str">
        <f t="shared" si="8"/>
        <v/>
      </c>
      <c r="AA9">
        <v>1</v>
      </c>
      <c r="AB9" t="s">
        <v>58</v>
      </c>
      <c r="AC9" t="s">
        <v>80</v>
      </c>
      <c r="AD9">
        <v>12</v>
      </c>
      <c r="AE9" t="s">
        <v>37</v>
      </c>
      <c r="AF9" t="s">
        <v>81</v>
      </c>
      <c r="AG9" t="s">
        <v>82</v>
      </c>
      <c r="AR9" t="s">
        <v>56</v>
      </c>
    </row>
    <row r="10" spans="1:44" x14ac:dyDescent="0.25">
      <c r="D10" t="str">
        <f t="shared" si="4"/>
        <v/>
      </c>
      <c r="E10" s="7"/>
      <c r="F10" s="49"/>
      <c r="G10" s="49"/>
      <c r="H10" s="49"/>
      <c r="I10" s="55"/>
      <c r="J10" s="45" t="str">
        <f t="shared" si="0"/>
        <v/>
      </c>
      <c r="K10" s="45" t="str">
        <f t="shared" si="1"/>
        <v/>
      </c>
      <c r="L10" s="55"/>
      <c r="M10" s="45" t="str">
        <f t="shared" si="5"/>
        <v/>
      </c>
      <c r="N10" s="45" t="str">
        <f t="shared" si="6"/>
        <v/>
      </c>
      <c r="O10" s="55"/>
      <c r="P10" s="45" t="str">
        <f t="shared" si="2"/>
        <v/>
      </c>
      <c r="Q10" s="44" t="str">
        <f t="shared" si="3"/>
        <v/>
      </c>
      <c r="S10" s="45" t="str">
        <f t="shared" si="7"/>
        <v/>
      </c>
      <c r="T10" s="44" t="str">
        <f t="shared" si="8"/>
        <v/>
      </c>
      <c r="AR10" t="s">
        <v>84</v>
      </c>
    </row>
    <row r="11" spans="1:44" ht="17.399999999999999" x14ac:dyDescent="0.3">
      <c r="B11" t="s">
        <v>78</v>
      </c>
      <c r="D11" t="str">
        <f t="shared" si="4"/>
        <v/>
      </c>
      <c r="E11" s="3"/>
      <c r="F11" s="49"/>
      <c r="G11" s="49"/>
      <c r="H11" s="49"/>
      <c r="I11" s="55"/>
      <c r="J11" s="45" t="str">
        <f t="shared" si="0"/>
        <v/>
      </c>
      <c r="K11" s="45" t="str">
        <f t="shared" si="1"/>
        <v/>
      </c>
      <c r="L11" s="55"/>
      <c r="M11" s="45" t="str">
        <f t="shared" si="5"/>
        <v/>
      </c>
      <c r="N11" s="45" t="str">
        <f t="shared" si="6"/>
        <v/>
      </c>
      <c r="O11" s="55"/>
      <c r="P11" s="45" t="str">
        <f t="shared" si="2"/>
        <v/>
      </c>
      <c r="Q11" s="44" t="str">
        <f t="shared" si="3"/>
        <v/>
      </c>
      <c r="S11" s="45" t="str">
        <f t="shared" si="7"/>
        <v/>
      </c>
      <c r="T11" s="44" t="str">
        <f t="shared" si="8"/>
        <v/>
      </c>
      <c r="AB11" t="s">
        <v>78</v>
      </c>
      <c r="AK11" t="s">
        <v>78</v>
      </c>
      <c r="AR11" t="s">
        <v>85</v>
      </c>
    </row>
    <row r="12" spans="1:44" x14ac:dyDescent="0.25">
      <c r="D12" t="str">
        <f t="shared" si="4"/>
        <v/>
      </c>
      <c r="F12" s="49"/>
      <c r="G12" s="49"/>
      <c r="H12" s="49"/>
      <c r="I12" s="55"/>
      <c r="J12" s="45" t="str">
        <f t="shared" si="0"/>
        <v/>
      </c>
      <c r="K12" s="45" t="str">
        <f t="shared" si="1"/>
        <v/>
      </c>
      <c r="L12" s="55"/>
      <c r="M12" s="45" t="str">
        <f t="shared" si="5"/>
        <v/>
      </c>
      <c r="N12" s="45" t="str">
        <f t="shared" si="6"/>
        <v/>
      </c>
      <c r="O12" s="55"/>
      <c r="P12" s="45" t="str">
        <f t="shared" si="2"/>
        <v/>
      </c>
      <c r="Q12" s="44" t="str">
        <f t="shared" si="3"/>
        <v/>
      </c>
      <c r="S12" s="45" t="str">
        <f t="shared" si="7"/>
        <v/>
      </c>
      <c r="T12" s="44" t="str">
        <f t="shared" si="8"/>
        <v/>
      </c>
      <c r="AR12" t="s">
        <v>86</v>
      </c>
    </row>
    <row r="13" spans="1:44" x14ac:dyDescent="0.25">
      <c r="A13">
        <v>2</v>
      </c>
      <c r="B13" t="s">
        <v>87</v>
      </c>
      <c r="C13" t="s">
        <v>60</v>
      </c>
      <c r="D13" t="str">
        <f t="shared" si="4"/>
        <v>vs</v>
      </c>
      <c r="E13" t="s">
        <v>68</v>
      </c>
      <c r="F13" s="50"/>
      <c r="G13" s="50"/>
      <c r="H13" s="50"/>
      <c r="I13" s="55"/>
      <c r="J13" s="45" t="str">
        <f t="shared" si="0"/>
        <v/>
      </c>
      <c r="K13" s="45" t="str">
        <f t="shared" si="1"/>
        <v/>
      </c>
      <c r="L13" s="55"/>
      <c r="M13" s="45" t="str">
        <f t="shared" si="5"/>
        <v/>
      </c>
      <c r="N13" s="45" t="str">
        <f t="shared" si="6"/>
        <v/>
      </c>
      <c r="O13" s="55"/>
      <c r="P13" s="45" t="str">
        <f t="shared" si="2"/>
        <v/>
      </c>
      <c r="Q13" s="44" t="str">
        <f t="shared" si="3"/>
        <v/>
      </c>
      <c r="S13" s="45" t="str">
        <f t="shared" si="7"/>
        <v/>
      </c>
      <c r="T13" s="44" t="str">
        <f t="shared" si="8"/>
        <v/>
      </c>
      <c r="AA13">
        <v>2</v>
      </c>
      <c r="AB13" t="s">
        <v>87</v>
      </c>
      <c r="AC13" t="s">
        <v>60</v>
      </c>
      <c r="AG13" t="s">
        <v>68</v>
      </c>
      <c r="AJ13">
        <v>2</v>
      </c>
      <c r="AK13" t="s">
        <v>87</v>
      </c>
      <c r="AL13" t="s">
        <v>62</v>
      </c>
      <c r="AN13" t="s">
        <v>88</v>
      </c>
      <c r="AP13" t="s">
        <v>71</v>
      </c>
      <c r="AR13" t="s">
        <v>89</v>
      </c>
    </row>
    <row r="14" spans="1:44" x14ac:dyDescent="0.25">
      <c r="A14">
        <v>2</v>
      </c>
      <c r="B14" t="s">
        <v>87</v>
      </c>
      <c r="C14" t="s">
        <v>61</v>
      </c>
      <c r="D14" t="str">
        <f t="shared" si="4"/>
        <v>vs</v>
      </c>
      <c r="E14" t="s">
        <v>74</v>
      </c>
      <c r="F14" s="50"/>
      <c r="G14" s="50"/>
      <c r="H14" s="50"/>
      <c r="I14" s="55"/>
      <c r="J14" s="45" t="str">
        <f t="shared" si="0"/>
        <v/>
      </c>
      <c r="K14" s="45" t="str">
        <f t="shared" si="1"/>
        <v/>
      </c>
      <c r="L14" s="55"/>
      <c r="M14" s="45" t="str">
        <f t="shared" si="5"/>
        <v/>
      </c>
      <c r="N14" s="45" t="str">
        <f t="shared" si="6"/>
        <v/>
      </c>
      <c r="O14" s="55"/>
      <c r="P14" s="45" t="str">
        <f t="shared" si="2"/>
        <v/>
      </c>
      <c r="Q14" s="44" t="str">
        <f t="shared" si="3"/>
        <v/>
      </c>
      <c r="S14" s="45" t="str">
        <f t="shared" si="7"/>
        <v/>
      </c>
      <c r="T14" s="44" t="str">
        <f t="shared" si="8"/>
        <v/>
      </c>
      <c r="AA14">
        <v>2</v>
      </c>
      <c r="AB14" t="s">
        <v>87</v>
      </c>
      <c r="AC14" t="s">
        <v>61</v>
      </c>
      <c r="AG14" t="s">
        <v>74</v>
      </c>
      <c r="AJ14">
        <v>2</v>
      </c>
      <c r="AK14" t="s">
        <v>87</v>
      </c>
      <c r="AL14" t="s">
        <v>64</v>
      </c>
      <c r="AN14" t="s">
        <v>92</v>
      </c>
      <c r="AP14" t="s">
        <v>77</v>
      </c>
      <c r="AR14" t="s">
        <v>56</v>
      </c>
    </row>
    <row r="15" spans="1:44" x14ac:dyDescent="0.25">
      <c r="A15">
        <v>2</v>
      </c>
      <c r="B15" t="s">
        <v>87</v>
      </c>
      <c r="C15" t="s">
        <v>66</v>
      </c>
      <c r="D15" t="str">
        <f t="shared" si="4"/>
        <v>vs</v>
      </c>
      <c r="E15" t="s">
        <v>82</v>
      </c>
      <c r="F15" s="50"/>
      <c r="G15" s="50"/>
      <c r="H15" s="50"/>
      <c r="I15" s="55"/>
      <c r="J15" s="45" t="str">
        <f t="shared" si="0"/>
        <v/>
      </c>
      <c r="K15" s="45" t="str">
        <f t="shared" si="1"/>
        <v/>
      </c>
      <c r="L15" s="55"/>
      <c r="M15" s="45" t="str">
        <f t="shared" si="5"/>
        <v/>
      </c>
      <c r="N15" s="45" t="str">
        <f t="shared" si="6"/>
        <v/>
      </c>
      <c r="O15" s="55"/>
      <c r="P15" s="45" t="str">
        <f t="shared" si="2"/>
        <v/>
      </c>
      <c r="Q15" s="44" t="str">
        <f t="shared" si="3"/>
        <v/>
      </c>
      <c r="S15" s="45" t="str">
        <f t="shared" si="7"/>
        <v/>
      </c>
      <c r="T15" s="44" t="str">
        <f t="shared" si="8"/>
        <v/>
      </c>
      <c r="AA15">
        <v>2</v>
      </c>
      <c r="AB15" t="s">
        <v>87</v>
      </c>
      <c r="AC15" t="s">
        <v>66</v>
      </c>
      <c r="AG15" t="s">
        <v>82</v>
      </c>
      <c r="AJ15">
        <v>2</v>
      </c>
      <c r="AK15" t="s">
        <v>87</v>
      </c>
      <c r="AL15" t="s">
        <v>69</v>
      </c>
      <c r="AN15" t="s">
        <v>93</v>
      </c>
      <c r="AP15" t="s">
        <v>75</v>
      </c>
      <c r="AR15" t="s">
        <v>94</v>
      </c>
    </row>
    <row r="16" spans="1:44" x14ac:dyDescent="0.25">
      <c r="A16">
        <v>2</v>
      </c>
      <c r="B16" t="s">
        <v>87</v>
      </c>
      <c r="C16" t="s">
        <v>73</v>
      </c>
      <c r="D16" t="str">
        <f t="shared" si="4"/>
        <v>vs</v>
      </c>
      <c r="E16" t="s">
        <v>80</v>
      </c>
      <c r="F16" s="50"/>
      <c r="G16" s="50"/>
      <c r="H16" s="50"/>
      <c r="I16" s="55"/>
      <c r="J16" s="45" t="str">
        <f t="shared" si="0"/>
        <v/>
      </c>
      <c r="K16" s="45" t="str">
        <f t="shared" si="1"/>
        <v/>
      </c>
      <c r="L16" s="55"/>
      <c r="M16" s="45" t="str">
        <f t="shared" si="5"/>
        <v/>
      </c>
      <c r="N16" s="45" t="str">
        <f t="shared" si="6"/>
        <v/>
      </c>
      <c r="O16" s="55"/>
      <c r="P16" s="45" t="str">
        <f t="shared" si="2"/>
        <v/>
      </c>
      <c r="Q16" s="44" t="str">
        <f t="shared" si="3"/>
        <v/>
      </c>
      <c r="S16" s="45" t="str">
        <f t="shared" si="7"/>
        <v/>
      </c>
      <c r="T16" s="44" t="str">
        <f t="shared" si="8"/>
        <v/>
      </c>
      <c r="AA16">
        <v>2</v>
      </c>
      <c r="AB16" t="s">
        <v>87</v>
      </c>
      <c r="AC16" t="s">
        <v>73</v>
      </c>
      <c r="AE16" t="s">
        <v>92</v>
      </c>
      <c r="AG16" t="s">
        <v>80</v>
      </c>
      <c r="AR16" t="s">
        <v>95</v>
      </c>
    </row>
    <row r="17" spans="1:44" x14ac:dyDescent="0.25">
      <c r="D17" t="str">
        <f t="shared" si="4"/>
        <v/>
      </c>
      <c r="F17" s="49"/>
      <c r="G17" s="49"/>
      <c r="H17" s="49"/>
      <c r="I17" s="55"/>
      <c r="J17" s="45" t="str">
        <f t="shared" si="0"/>
        <v/>
      </c>
      <c r="K17" s="45" t="str">
        <f t="shared" si="1"/>
        <v/>
      </c>
      <c r="L17" s="55"/>
      <c r="M17" s="45" t="str">
        <f t="shared" si="5"/>
        <v/>
      </c>
      <c r="N17" s="45" t="str">
        <f t="shared" si="6"/>
        <v/>
      </c>
      <c r="O17" s="55"/>
      <c r="P17" s="45" t="str">
        <f t="shared" si="2"/>
        <v/>
      </c>
      <c r="Q17" s="44" t="str">
        <f t="shared" si="3"/>
        <v/>
      </c>
      <c r="S17" s="45" t="str">
        <f t="shared" si="7"/>
        <v/>
      </c>
      <c r="T17" s="44" t="str">
        <f t="shared" si="8"/>
        <v/>
      </c>
      <c r="AR17" t="s">
        <v>96</v>
      </c>
    </row>
    <row r="18" spans="1:44" x14ac:dyDescent="0.25">
      <c r="D18" t="str">
        <f t="shared" si="4"/>
        <v/>
      </c>
      <c r="F18" s="49"/>
      <c r="G18" s="49"/>
      <c r="H18" s="49"/>
      <c r="I18" s="55"/>
      <c r="J18" s="45" t="str">
        <f t="shared" si="0"/>
        <v/>
      </c>
      <c r="K18" s="45" t="str">
        <f t="shared" si="1"/>
        <v/>
      </c>
      <c r="L18" s="55"/>
      <c r="M18" s="45" t="str">
        <f t="shared" si="5"/>
        <v/>
      </c>
      <c r="N18" s="45" t="str">
        <f t="shared" si="6"/>
        <v/>
      </c>
      <c r="O18" s="55"/>
      <c r="P18" s="45" t="str">
        <f t="shared" si="2"/>
        <v/>
      </c>
      <c r="Q18" s="44" t="str">
        <f t="shared" si="3"/>
        <v/>
      </c>
      <c r="S18" s="45" t="str">
        <f t="shared" si="7"/>
        <v/>
      </c>
      <c r="T18" s="44" t="str">
        <f t="shared" si="8"/>
        <v/>
      </c>
      <c r="AR18" t="s">
        <v>97</v>
      </c>
    </row>
    <row r="19" spans="1:44" ht="17.399999999999999" x14ac:dyDescent="0.3">
      <c r="B19" t="s">
        <v>89</v>
      </c>
      <c r="D19" t="str">
        <f t="shared" si="4"/>
        <v/>
      </c>
      <c r="E19" s="3"/>
      <c r="F19" s="49"/>
      <c r="G19" s="49"/>
      <c r="H19" s="49"/>
      <c r="I19" s="55"/>
      <c r="J19" s="45" t="str">
        <f t="shared" si="0"/>
        <v/>
      </c>
      <c r="K19" s="45" t="str">
        <f t="shared" si="1"/>
        <v/>
      </c>
      <c r="L19" s="55"/>
      <c r="M19" s="45" t="str">
        <f t="shared" si="5"/>
        <v/>
      </c>
      <c r="N19" s="45" t="str">
        <f t="shared" si="6"/>
        <v/>
      </c>
      <c r="O19" s="55"/>
      <c r="P19" s="45" t="str">
        <f t="shared" si="2"/>
        <v/>
      </c>
      <c r="Q19" s="44" t="str">
        <f t="shared" si="3"/>
        <v/>
      </c>
      <c r="S19" s="45" t="str">
        <f t="shared" si="7"/>
        <v/>
      </c>
      <c r="T19" s="44" t="str">
        <f t="shared" si="8"/>
        <v/>
      </c>
      <c r="AB19" t="s">
        <v>89</v>
      </c>
      <c r="AK19" t="s">
        <v>89</v>
      </c>
      <c r="AR19" t="s">
        <v>56</v>
      </c>
    </row>
    <row r="20" spans="1:44" ht="17.399999999999999" x14ac:dyDescent="0.3">
      <c r="D20" t="str">
        <f t="shared" si="4"/>
        <v/>
      </c>
      <c r="E20" s="3"/>
      <c r="F20" s="46"/>
      <c r="G20" s="46"/>
      <c r="H20" s="46"/>
      <c r="I20" s="55"/>
      <c r="J20" s="45" t="str">
        <f t="shared" si="0"/>
        <v/>
      </c>
      <c r="K20" s="45" t="str">
        <f t="shared" si="1"/>
        <v/>
      </c>
      <c r="L20" s="55"/>
      <c r="M20" s="45" t="str">
        <f t="shared" si="5"/>
        <v/>
      </c>
      <c r="N20" s="45" t="str">
        <f t="shared" si="6"/>
        <v/>
      </c>
      <c r="O20" s="55"/>
      <c r="P20" s="45" t="str">
        <f t="shared" si="2"/>
        <v/>
      </c>
      <c r="Q20" s="44" t="str">
        <f t="shared" si="3"/>
        <v/>
      </c>
      <c r="S20" s="45" t="str">
        <f t="shared" si="7"/>
        <v/>
      </c>
      <c r="T20" s="44" t="str">
        <f t="shared" si="8"/>
        <v/>
      </c>
      <c r="AR20" t="s">
        <v>98</v>
      </c>
    </row>
    <row r="21" spans="1:44" x14ac:dyDescent="0.25">
      <c r="A21">
        <v>3</v>
      </c>
      <c r="B21" t="s">
        <v>99</v>
      </c>
      <c r="C21" t="s">
        <v>60</v>
      </c>
      <c r="D21" t="str">
        <f t="shared" si="4"/>
        <v>vs</v>
      </c>
      <c r="E21" t="s">
        <v>74</v>
      </c>
      <c r="F21" s="50"/>
      <c r="G21" s="50"/>
      <c r="H21" s="50"/>
      <c r="I21" s="55"/>
      <c r="J21" s="45" t="str">
        <f t="shared" si="0"/>
        <v/>
      </c>
      <c r="K21" s="45" t="str">
        <f t="shared" si="1"/>
        <v/>
      </c>
      <c r="L21" s="55"/>
      <c r="M21" s="45" t="str">
        <f t="shared" si="5"/>
        <v/>
      </c>
      <c r="N21" s="45" t="str">
        <f t="shared" si="6"/>
        <v/>
      </c>
      <c r="O21" s="55"/>
      <c r="P21" s="45" t="str">
        <f t="shared" si="2"/>
        <v/>
      </c>
      <c r="Q21" s="44" t="str">
        <f t="shared" si="3"/>
        <v/>
      </c>
      <c r="S21" s="45" t="str">
        <f t="shared" si="7"/>
        <v/>
      </c>
      <c r="T21" s="44" t="str">
        <f t="shared" si="8"/>
        <v/>
      </c>
      <c r="AA21">
        <v>3</v>
      </c>
      <c r="AB21" t="s">
        <v>99</v>
      </c>
      <c r="AC21" t="s">
        <v>60</v>
      </c>
      <c r="AG21" t="s">
        <v>74</v>
      </c>
      <c r="AJ21">
        <v>3</v>
      </c>
      <c r="AK21" t="s">
        <v>99</v>
      </c>
      <c r="AL21" t="s">
        <v>62</v>
      </c>
      <c r="AP21" t="s">
        <v>77</v>
      </c>
      <c r="AR21" t="s">
        <v>100</v>
      </c>
    </row>
    <row r="22" spans="1:44" x14ac:dyDescent="0.25">
      <c r="A22">
        <v>3</v>
      </c>
      <c r="B22" t="s">
        <v>99</v>
      </c>
      <c r="C22" t="s">
        <v>68</v>
      </c>
      <c r="D22" t="str">
        <f t="shared" si="4"/>
        <v>vs</v>
      </c>
      <c r="E22" t="s">
        <v>82</v>
      </c>
      <c r="F22" s="50"/>
      <c r="G22" s="50"/>
      <c r="H22" s="50"/>
      <c r="I22" s="55"/>
      <c r="J22" s="45" t="str">
        <f t="shared" si="0"/>
        <v/>
      </c>
      <c r="K22" s="45" t="str">
        <f t="shared" si="1"/>
        <v/>
      </c>
      <c r="L22" s="55"/>
      <c r="M22" s="45" t="str">
        <f t="shared" si="5"/>
        <v/>
      </c>
      <c r="N22" s="45" t="str">
        <f t="shared" si="6"/>
        <v/>
      </c>
      <c r="O22" s="55"/>
      <c r="P22" s="45" t="str">
        <f t="shared" si="2"/>
        <v/>
      </c>
      <c r="Q22" s="44" t="str">
        <f t="shared" si="3"/>
        <v/>
      </c>
      <c r="S22" s="45" t="str">
        <f t="shared" si="7"/>
        <v/>
      </c>
      <c r="T22" s="44" t="str">
        <f t="shared" si="8"/>
        <v/>
      </c>
      <c r="AA22">
        <v>3</v>
      </c>
      <c r="AB22" t="s">
        <v>99</v>
      </c>
      <c r="AC22" t="s">
        <v>68</v>
      </c>
      <c r="AG22" t="s">
        <v>82</v>
      </c>
      <c r="AJ22">
        <v>3</v>
      </c>
      <c r="AK22" t="s">
        <v>99</v>
      </c>
      <c r="AL22" t="s">
        <v>71</v>
      </c>
      <c r="AP22" t="s">
        <v>75</v>
      </c>
      <c r="AR22" t="s">
        <v>101</v>
      </c>
    </row>
    <row r="23" spans="1:44" x14ac:dyDescent="0.25">
      <c r="A23">
        <v>3</v>
      </c>
      <c r="B23" t="s">
        <v>99</v>
      </c>
      <c r="C23" t="s">
        <v>61</v>
      </c>
      <c r="D23" t="str">
        <f t="shared" si="4"/>
        <v>vs</v>
      </c>
      <c r="E23" t="s">
        <v>80</v>
      </c>
      <c r="F23" s="50"/>
      <c r="G23" s="50"/>
      <c r="H23" s="50"/>
      <c r="I23" s="55"/>
      <c r="J23" s="45" t="str">
        <f t="shared" si="0"/>
        <v/>
      </c>
      <c r="K23" s="45" t="str">
        <f t="shared" si="1"/>
        <v/>
      </c>
      <c r="L23" s="55"/>
      <c r="M23" s="45" t="str">
        <f t="shared" si="5"/>
        <v/>
      </c>
      <c r="N23" s="45" t="str">
        <f t="shared" si="6"/>
        <v/>
      </c>
      <c r="O23" s="55"/>
      <c r="P23" s="45" t="str">
        <f t="shared" si="2"/>
        <v/>
      </c>
      <c r="Q23" s="44" t="str">
        <f t="shared" si="3"/>
        <v/>
      </c>
      <c r="S23" s="45" t="str">
        <f t="shared" si="7"/>
        <v/>
      </c>
      <c r="T23" s="44" t="str">
        <f t="shared" si="8"/>
        <v/>
      </c>
      <c r="AA23">
        <v>3</v>
      </c>
      <c r="AB23" t="s">
        <v>99</v>
      </c>
      <c r="AC23" t="s">
        <v>61</v>
      </c>
      <c r="AG23" t="s">
        <v>80</v>
      </c>
      <c r="AJ23">
        <v>3</v>
      </c>
      <c r="AK23" t="s">
        <v>99</v>
      </c>
      <c r="AL23" t="s">
        <v>64</v>
      </c>
      <c r="AP23" t="s">
        <v>69</v>
      </c>
      <c r="AR23" t="s">
        <v>102</v>
      </c>
    </row>
    <row r="24" spans="1:44" x14ac:dyDescent="0.25">
      <c r="A24">
        <v>3</v>
      </c>
      <c r="B24" t="s">
        <v>99</v>
      </c>
      <c r="C24" t="s">
        <v>66</v>
      </c>
      <c r="D24" t="str">
        <f t="shared" si="4"/>
        <v>vs</v>
      </c>
      <c r="E24" t="s">
        <v>73</v>
      </c>
      <c r="F24" s="50"/>
      <c r="G24" s="50"/>
      <c r="H24" s="50"/>
      <c r="I24" s="55"/>
      <c r="J24" s="45" t="str">
        <f t="shared" si="0"/>
        <v/>
      </c>
      <c r="K24" s="45" t="str">
        <f t="shared" si="1"/>
        <v/>
      </c>
      <c r="L24" s="55"/>
      <c r="M24" s="45" t="str">
        <f t="shared" si="5"/>
        <v/>
      </c>
      <c r="N24" s="45" t="str">
        <f t="shared" si="6"/>
        <v/>
      </c>
      <c r="O24" s="55"/>
      <c r="P24" s="45" t="str">
        <f t="shared" si="2"/>
        <v/>
      </c>
      <c r="Q24" s="44" t="str">
        <f t="shared" si="3"/>
        <v/>
      </c>
      <c r="S24" s="45" t="str">
        <f t="shared" si="7"/>
        <v/>
      </c>
      <c r="T24" s="44" t="str">
        <f t="shared" si="8"/>
        <v/>
      </c>
      <c r="AA24">
        <v>3</v>
      </c>
      <c r="AB24" t="s">
        <v>99</v>
      </c>
      <c r="AC24" t="s">
        <v>66</v>
      </c>
      <c r="AG24" t="s">
        <v>73</v>
      </c>
      <c r="AR24" t="s">
        <v>56</v>
      </c>
    </row>
    <row r="25" spans="1:44" x14ac:dyDescent="0.25">
      <c r="D25" t="str">
        <f t="shared" si="4"/>
        <v/>
      </c>
      <c r="F25" s="49"/>
      <c r="G25" s="49"/>
      <c r="H25" s="49"/>
      <c r="I25" s="55"/>
      <c r="J25" s="45" t="str">
        <f t="shared" si="0"/>
        <v/>
      </c>
      <c r="K25" s="45" t="str">
        <f t="shared" si="1"/>
        <v/>
      </c>
      <c r="L25" s="55"/>
      <c r="M25" s="45" t="str">
        <f t="shared" si="5"/>
        <v/>
      </c>
      <c r="N25" s="45" t="str">
        <f t="shared" si="6"/>
        <v/>
      </c>
      <c r="O25" s="55"/>
      <c r="P25" s="45" t="str">
        <f t="shared" si="2"/>
        <v/>
      </c>
      <c r="Q25" s="44" t="str">
        <f t="shared" si="3"/>
        <v/>
      </c>
      <c r="S25" s="45" t="str">
        <f t="shared" si="7"/>
        <v/>
      </c>
      <c r="T25" s="44" t="str">
        <f t="shared" si="8"/>
        <v/>
      </c>
      <c r="AR25" t="s">
        <v>103</v>
      </c>
    </row>
    <row r="26" spans="1:44" x14ac:dyDescent="0.25">
      <c r="D26" t="str">
        <f t="shared" si="4"/>
        <v/>
      </c>
      <c r="F26" s="49"/>
      <c r="G26" s="49"/>
      <c r="H26" s="49"/>
      <c r="I26" s="55"/>
      <c r="J26" s="45" t="str">
        <f t="shared" si="0"/>
        <v/>
      </c>
      <c r="K26" s="45" t="str">
        <f t="shared" si="1"/>
        <v/>
      </c>
      <c r="L26" s="55"/>
      <c r="M26" s="45" t="str">
        <f t="shared" si="5"/>
        <v/>
      </c>
      <c r="N26" s="45" t="str">
        <f t="shared" si="6"/>
        <v/>
      </c>
      <c r="O26" s="55"/>
      <c r="P26" s="45" t="str">
        <f t="shared" si="2"/>
        <v/>
      </c>
      <c r="Q26" s="44" t="str">
        <f t="shared" si="3"/>
        <v/>
      </c>
      <c r="S26" s="45" t="str">
        <f t="shared" si="7"/>
        <v/>
      </c>
      <c r="T26" s="44" t="str">
        <f t="shared" si="8"/>
        <v/>
      </c>
      <c r="AR26" t="s">
        <v>104</v>
      </c>
    </row>
    <row r="27" spans="1:44" ht="17.399999999999999" x14ac:dyDescent="0.3">
      <c r="B27" t="s">
        <v>97</v>
      </c>
      <c r="D27" t="str">
        <f t="shared" si="4"/>
        <v/>
      </c>
      <c r="E27" s="3"/>
      <c r="F27" s="49"/>
      <c r="G27" s="49"/>
      <c r="H27" s="49"/>
      <c r="I27" s="55"/>
      <c r="J27" s="45" t="str">
        <f t="shared" si="0"/>
        <v/>
      </c>
      <c r="K27" s="45" t="str">
        <f t="shared" si="1"/>
        <v/>
      </c>
      <c r="L27" s="55"/>
      <c r="M27" s="45" t="str">
        <f t="shared" si="5"/>
        <v/>
      </c>
      <c r="N27" s="45" t="str">
        <f t="shared" si="6"/>
        <v/>
      </c>
      <c r="O27" s="55"/>
      <c r="P27" s="45" t="str">
        <f t="shared" si="2"/>
        <v/>
      </c>
      <c r="Q27" s="44" t="str">
        <f t="shared" si="3"/>
        <v/>
      </c>
      <c r="S27" s="45" t="str">
        <f t="shared" si="7"/>
        <v/>
      </c>
      <c r="T27" s="44" t="str">
        <f t="shared" si="8"/>
        <v/>
      </c>
      <c r="AB27" t="s">
        <v>97</v>
      </c>
      <c r="AK27" t="s">
        <v>97</v>
      </c>
      <c r="AR27" t="s">
        <v>105</v>
      </c>
    </row>
    <row r="28" spans="1:44" x14ac:dyDescent="0.25">
      <c r="D28" t="str">
        <f t="shared" si="4"/>
        <v/>
      </c>
      <c r="F28" s="46"/>
      <c r="G28" s="46"/>
      <c r="H28" s="46"/>
      <c r="I28" s="55"/>
      <c r="J28" s="45" t="str">
        <f t="shared" si="0"/>
        <v/>
      </c>
      <c r="K28" s="45" t="str">
        <f t="shared" si="1"/>
        <v/>
      </c>
      <c r="L28" s="55"/>
      <c r="M28" s="45" t="str">
        <f t="shared" si="5"/>
        <v/>
      </c>
      <c r="N28" s="45" t="str">
        <f t="shared" si="6"/>
        <v/>
      </c>
      <c r="O28" s="55"/>
      <c r="P28" s="45" t="str">
        <f t="shared" si="2"/>
        <v/>
      </c>
      <c r="Q28" s="44" t="str">
        <f t="shared" si="3"/>
        <v/>
      </c>
      <c r="S28" s="45" t="str">
        <f t="shared" si="7"/>
        <v/>
      </c>
      <c r="T28" s="44" t="str">
        <f t="shared" si="8"/>
        <v/>
      </c>
      <c r="AR28" t="s">
        <v>106</v>
      </c>
    </row>
    <row r="29" spans="1:44" x14ac:dyDescent="0.25">
      <c r="A29">
        <v>4</v>
      </c>
      <c r="B29" t="s">
        <v>107</v>
      </c>
      <c r="C29" t="s">
        <v>82</v>
      </c>
      <c r="D29" t="str">
        <f t="shared" si="4"/>
        <v>vs</v>
      </c>
      <c r="E29" t="s">
        <v>60</v>
      </c>
      <c r="F29" s="50"/>
      <c r="G29" s="50"/>
      <c r="H29" s="50"/>
      <c r="I29" s="55"/>
      <c r="J29" s="45" t="str">
        <f t="shared" si="0"/>
        <v/>
      </c>
      <c r="K29" s="45" t="str">
        <f t="shared" si="1"/>
        <v/>
      </c>
      <c r="L29" s="55"/>
      <c r="M29" s="45" t="str">
        <f t="shared" si="5"/>
        <v/>
      </c>
      <c r="N29" s="45" t="str">
        <f t="shared" si="6"/>
        <v/>
      </c>
      <c r="O29" s="55"/>
      <c r="P29" s="45" t="str">
        <f t="shared" si="2"/>
        <v/>
      </c>
      <c r="Q29" s="44" t="str">
        <f t="shared" si="3"/>
        <v/>
      </c>
      <c r="S29" s="45" t="str">
        <f t="shared" si="7"/>
        <v/>
      </c>
      <c r="T29" s="44" t="str">
        <f t="shared" si="8"/>
        <v/>
      </c>
      <c r="AA29">
        <v>4</v>
      </c>
      <c r="AB29" t="s">
        <v>107</v>
      </c>
      <c r="AC29" t="s">
        <v>82</v>
      </c>
      <c r="AG29" t="s">
        <v>60</v>
      </c>
      <c r="AJ29">
        <v>4</v>
      </c>
      <c r="AK29" t="s">
        <v>107</v>
      </c>
      <c r="AL29" t="s">
        <v>62</v>
      </c>
      <c r="AP29" t="s">
        <v>75</v>
      </c>
      <c r="AR29" t="s">
        <v>56</v>
      </c>
    </row>
    <row r="30" spans="1:44" x14ac:dyDescent="0.25">
      <c r="A30">
        <v>4</v>
      </c>
      <c r="B30" t="s">
        <v>107</v>
      </c>
      <c r="C30" t="s">
        <v>80</v>
      </c>
      <c r="D30" t="str">
        <f t="shared" si="4"/>
        <v>vs</v>
      </c>
      <c r="E30" t="s">
        <v>74</v>
      </c>
      <c r="F30" s="50"/>
      <c r="G30" s="50"/>
      <c r="H30" s="50"/>
      <c r="I30" s="55"/>
      <c r="J30" s="45" t="str">
        <f t="shared" si="0"/>
        <v/>
      </c>
      <c r="K30" s="45" t="str">
        <f t="shared" si="1"/>
        <v/>
      </c>
      <c r="L30" s="55"/>
      <c r="M30" s="45" t="str">
        <f t="shared" si="5"/>
        <v/>
      </c>
      <c r="N30" s="45" t="str">
        <f t="shared" si="6"/>
        <v/>
      </c>
      <c r="O30" s="55"/>
      <c r="P30" s="45" t="str">
        <f t="shared" si="2"/>
        <v/>
      </c>
      <c r="Q30" s="44" t="str">
        <f t="shared" si="3"/>
        <v/>
      </c>
      <c r="S30" s="45" t="str">
        <f t="shared" si="7"/>
        <v/>
      </c>
      <c r="T30" s="44" t="str">
        <f t="shared" si="8"/>
        <v/>
      </c>
      <c r="AA30">
        <v>4</v>
      </c>
      <c r="AB30" t="s">
        <v>107</v>
      </c>
      <c r="AC30" t="s">
        <v>80</v>
      </c>
      <c r="AG30" t="s">
        <v>74</v>
      </c>
      <c r="AJ30">
        <v>4</v>
      </c>
      <c r="AK30" t="s">
        <v>107</v>
      </c>
      <c r="AL30" t="s">
        <v>77</v>
      </c>
      <c r="AP30" t="s">
        <v>69</v>
      </c>
      <c r="AR30" t="s">
        <v>108</v>
      </c>
    </row>
    <row r="31" spans="1:44" x14ac:dyDescent="0.25">
      <c r="A31">
        <v>4</v>
      </c>
      <c r="B31" t="s">
        <v>107</v>
      </c>
      <c r="C31" t="s">
        <v>73</v>
      </c>
      <c r="D31" t="str">
        <f t="shared" si="4"/>
        <v>vs</v>
      </c>
      <c r="E31" t="s">
        <v>68</v>
      </c>
      <c r="F31" s="50"/>
      <c r="G31" s="50"/>
      <c r="H31" s="50"/>
      <c r="I31" s="55"/>
      <c r="J31" s="45" t="str">
        <f t="shared" si="0"/>
        <v/>
      </c>
      <c r="K31" s="45" t="str">
        <f t="shared" si="1"/>
        <v/>
      </c>
      <c r="L31" s="55"/>
      <c r="M31" s="45" t="str">
        <f t="shared" si="5"/>
        <v/>
      </c>
      <c r="N31" s="45" t="str">
        <f t="shared" si="6"/>
        <v/>
      </c>
      <c r="O31" s="55"/>
      <c r="P31" s="45" t="str">
        <f t="shared" si="2"/>
        <v/>
      </c>
      <c r="Q31" s="44" t="str">
        <f t="shared" si="3"/>
        <v/>
      </c>
      <c r="S31" s="45" t="str">
        <f t="shared" si="7"/>
        <v/>
      </c>
      <c r="T31" s="44" t="str">
        <f t="shared" si="8"/>
        <v/>
      </c>
      <c r="AA31">
        <v>4</v>
      </c>
      <c r="AB31" t="s">
        <v>107</v>
      </c>
      <c r="AC31" t="s">
        <v>73</v>
      </c>
      <c r="AG31" t="s">
        <v>68</v>
      </c>
      <c r="AJ31">
        <v>4</v>
      </c>
      <c r="AK31" t="s">
        <v>107</v>
      </c>
      <c r="AL31" t="s">
        <v>71</v>
      </c>
      <c r="AP31" t="s">
        <v>64</v>
      </c>
      <c r="AR31" t="s">
        <v>109</v>
      </c>
    </row>
    <row r="32" spans="1:44" x14ac:dyDescent="0.25">
      <c r="A32">
        <v>4</v>
      </c>
      <c r="B32" t="s">
        <v>107</v>
      </c>
      <c r="C32" t="s">
        <v>66</v>
      </c>
      <c r="D32" t="str">
        <f t="shared" si="4"/>
        <v>vs</v>
      </c>
      <c r="E32" t="s">
        <v>61</v>
      </c>
      <c r="F32" s="50"/>
      <c r="G32" s="50"/>
      <c r="H32" s="50"/>
      <c r="I32" s="55"/>
      <c r="J32" s="45" t="str">
        <f t="shared" si="0"/>
        <v/>
      </c>
      <c r="K32" s="45" t="str">
        <f t="shared" si="1"/>
        <v/>
      </c>
      <c r="L32" s="55"/>
      <c r="M32" s="45" t="str">
        <f t="shared" si="5"/>
        <v/>
      </c>
      <c r="N32" s="45" t="str">
        <f t="shared" si="6"/>
        <v/>
      </c>
      <c r="O32" s="55"/>
      <c r="P32" s="45" t="str">
        <f t="shared" si="2"/>
        <v/>
      </c>
      <c r="Q32" s="44" t="str">
        <f t="shared" si="3"/>
        <v/>
      </c>
      <c r="S32" s="45" t="str">
        <f t="shared" si="7"/>
        <v/>
      </c>
      <c r="T32" s="44" t="str">
        <f t="shared" si="8"/>
        <v/>
      </c>
      <c r="AA32">
        <v>4</v>
      </c>
      <c r="AB32" t="s">
        <v>107</v>
      </c>
      <c r="AC32" t="s">
        <v>66</v>
      </c>
      <c r="AG32" t="s">
        <v>61</v>
      </c>
      <c r="AR32" t="s">
        <v>110</v>
      </c>
    </row>
    <row r="33" spans="1:44" x14ac:dyDescent="0.25">
      <c r="D33" t="str">
        <f t="shared" si="4"/>
        <v/>
      </c>
      <c r="F33" s="49"/>
      <c r="G33" s="49"/>
      <c r="H33" s="49"/>
      <c r="I33" s="55"/>
      <c r="J33" s="45" t="str">
        <f t="shared" si="0"/>
        <v/>
      </c>
      <c r="K33" s="45" t="str">
        <f t="shared" si="1"/>
        <v/>
      </c>
      <c r="L33" s="55"/>
      <c r="M33" s="45" t="str">
        <f t="shared" si="5"/>
        <v/>
      </c>
      <c r="N33" s="45" t="str">
        <f t="shared" si="6"/>
        <v/>
      </c>
      <c r="O33" s="55"/>
      <c r="P33" s="45" t="str">
        <f t="shared" si="2"/>
        <v/>
      </c>
      <c r="Q33" s="44" t="str">
        <f t="shared" si="3"/>
        <v/>
      </c>
      <c r="S33" s="45" t="str">
        <f t="shared" si="7"/>
        <v/>
      </c>
      <c r="T33" s="44" t="str">
        <f t="shared" si="8"/>
        <v/>
      </c>
      <c r="AR33" t="s">
        <v>111</v>
      </c>
    </row>
    <row r="34" spans="1:44" x14ac:dyDescent="0.25">
      <c r="D34" t="str">
        <f t="shared" si="4"/>
        <v/>
      </c>
      <c r="F34" s="49"/>
      <c r="G34" s="49"/>
      <c r="H34" s="49"/>
      <c r="I34" s="55"/>
      <c r="J34" s="45" t="str">
        <f t="shared" si="0"/>
        <v/>
      </c>
      <c r="K34" s="45" t="str">
        <f t="shared" si="1"/>
        <v/>
      </c>
      <c r="L34" s="55"/>
      <c r="M34" s="45" t="str">
        <f t="shared" si="5"/>
        <v/>
      </c>
      <c r="N34" s="45" t="str">
        <f t="shared" si="6"/>
        <v/>
      </c>
      <c r="O34" s="55"/>
      <c r="P34" s="45" t="str">
        <f t="shared" si="2"/>
        <v/>
      </c>
      <c r="Q34" s="44" t="str">
        <f t="shared" si="3"/>
        <v/>
      </c>
      <c r="S34" s="45" t="str">
        <f t="shared" si="7"/>
        <v/>
      </c>
      <c r="T34" s="44" t="str">
        <f t="shared" si="8"/>
        <v/>
      </c>
      <c r="AR34" t="s">
        <v>56</v>
      </c>
    </row>
    <row r="35" spans="1:44" ht="17.399999999999999" x14ac:dyDescent="0.3">
      <c r="B35" t="s">
        <v>102</v>
      </c>
      <c r="D35" t="str">
        <f t="shared" si="4"/>
        <v/>
      </c>
      <c r="E35" s="3"/>
      <c r="F35" s="49"/>
      <c r="G35" s="49"/>
      <c r="H35" s="49"/>
      <c r="I35" s="55"/>
      <c r="J35" s="45" t="str">
        <f t="shared" si="0"/>
        <v/>
      </c>
      <c r="K35" s="45" t="str">
        <f t="shared" si="1"/>
        <v/>
      </c>
      <c r="L35" s="55"/>
      <c r="M35" s="45" t="str">
        <f t="shared" si="5"/>
        <v/>
      </c>
      <c r="N35" s="45" t="str">
        <f t="shared" si="6"/>
        <v/>
      </c>
      <c r="O35" s="55"/>
      <c r="P35" s="45" t="str">
        <f t="shared" si="2"/>
        <v/>
      </c>
      <c r="Q35" s="44" t="str">
        <f t="shared" si="3"/>
        <v/>
      </c>
      <c r="S35" s="45" t="str">
        <f t="shared" si="7"/>
        <v/>
      </c>
      <c r="T35" s="44" t="str">
        <f t="shared" si="8"/>
        <v/>
      </c>
      <c r="AB35" t="s">
        <v>102</v>
      </c>
      <c r="AK35" t="s">
        <v>102</v>
      </c>
      <c r="AR35" t="s">
        <v>112</v>
      </c>
    </row>
    <row r="36" spans="1:44" x14ac:dyDescent="0.25">
      <c r="D36" t="str">
        <f t="shared" si="4"/>
        <v/>
      </c>
      <c r="F36" s="46"/>
      <c r="G36" s="46"/>
      <c r="H36" s="46"/>
      <c r="I36" s="55"/>
      <c r="J36" s="45" t="str">
        <f t="shared" si="0"/>
        <v/>
      </c>
      <c r="K36" s="45" t="str">
        <f t="shared" si="1"/>
        <v/>
      </c>
      <c r="L36" s="55"/>
      <c r="M36" s="45" t="str">
        <f t="shared" si="5"/>
        <v/>
      </c>
      <c r="N36" s="45" t="str">
        <f t="shared" si="6"/>
        <v/>
      </c>
      <c r="O36" s="55"/>
      <c r="P36" s="45" t="str">
        <f t="shared" si="2"/>
        <v/>
      </c>
      <c r="Q36" s="44" t="str">
        <f t="shared" si="3"/>
        <v/>
      </c>
      <c r="S36" s="45" t="str">
        <f t="shared" si="7"/>
        <v/>
      </c>
      <c r="T36" s="44" t="str">
        <f t="shared" si="8"/>
        <v/>
      </c>
      <c r="AR36" t="s">
        <v>113</v>
      </c>
    </row>
    <row r="37" spans="1:44" x14ac:dyDescent="0.25">
      <c r="A37">
        <v>5</v>
      </c>
      <c r="B37" t="s">
        <v>114</v>
      </c>
      <c r="C37" t="s">
        <v>80</v>
      </c>
      <c r="D37" t="str">
        <f t="shared" si="4"/>
        <v>vs</v>
      </c>
      <c r="E37" t="s">
        <v>60</v>
      </c>
      <c r="F37" s="50"/>
      <c r="G37" s="50"/>
      <c r="H37" s="50"/>
      <c r="I37" s="55"/>
      <c r="J37" s="45" t="str">
        <f t="shared" si="0"/>
        <v/>
      </c>
      <c r="K37" s="45" t="str">
        <f t="shared" si="1"/>
        <v/>
      </c>
      <c r="L37" s="55"/>
      <c r="M37" s="45" t="str">
        <f t="shared" si="5"/>
        <v/>
      </c>
      <c r="N37" s="45" t="str">
        <f t="shared" si="6"/>
        <v/>
      </c>
      <c r="O37" s="55"/>
      <c r="P37" s="45" t="str">
        <f t="shared" si="2"/>
        <v/>
      </c>
      <c r="Q37" s="44" t="str">
        <f t="shared" si="3"/>
        <v/>
      </c>
      <c r="S37" s="45" t="str">
        <f t="shared" si="7"/>
        <v/>
      </c>
      <c r="T37" s="44" t="str">
        <f t="shared" si="8"/>
        <v/>
      </c>
      <c r="AA37">
        <v>5</v>
      </c>
      <c r="AB37" t="s">
        <v>114</v>
      </c>
      <c r="AC37" t="s">
        <v>80</v>
      </c>
      <c r="AG37" t="s">
        <v>60</v>
      </c>
      <c r="AJ37">
        <v>5</v>
      </c>
      <c r="AK37" t="s">
        <v>114</v>
      </c>
      <c r="AL37" t="s">
        <v>62</v>
      </c>
      <c r="AP37" t="s">
        <v>69</v>
      </c>
      <c r="AR37" t="s">
        <v>115</v>
      </c>
    </row>
    <row r="38" spans="1:44" x14ac:dyDescent="0.25">
      <c r="A38">
        <v>5</v>
      </c>
      <c r="B38" t="s">
        <v>114</v>
      </c>
      <c r="C38" t="s">
        <v>73</v>
      </c>
      <c r="D38" t="str">
        <f t="shared" si="4"/>
        <v>vs</v>
      </c>
      <c r="E38" t="s">
        <v>82</v>
      </c>
      <c r="F38" s="50"/>
      <c r="G38" s="50"/>
      <c r="H38" s="50"/>
      <c r="I38" s="55"/>
      <c r="J38" s="45" t="str">
        <f t="shared" ref="J38:J74" si="9">IF(F38="","",P38+1)</f>
        <v/>
      </c>
      <c r="K38" s="45" t="str">
        <f t="shared" ref="K38:K74" si="10">IF(F38="","",Q38+1)</f>
        <v/>
      </c>
      <c r="L38" s="55"/>
      <c r="M38" s="45" t="str">
        <f t="shared" si="5"/>
        <v/>
      </c>
      <c r="N38" s="45" t="str">
        <f t="shared" si="6"/>
        <v/>
      </c>
      <c r="O38" s="55"/>
      <c r="P38" s="45" t="str">
        <f t="shared" ref="P38:P74" si="11">IF(F38="","",IFERROR(IF(_xlfn.NUMBERVALUE(LEFT(F38,FIND("-",F38)-1))&gt;_xlfn.NUMBERVALUE(RIGHT(F38,LEN(F38)-FIND("-",F38))),1,0),0)+
IFERROR(IF(_xlfn.NUMBERVALUE(LEFT(G38,FIND("-",G38)-1))&gt;_xlfn.NUMBERVALUE(RIGHT(G38,LEN(G38)-FIND("-",G38))),1,0),0)+
IFERROR(IF(_xlfn.NUMBERVALUE(LEFT(H38,FIND("-",H38)-1))&gt;_xlfn.NUMBERVALUE(RIGHT(H38,LEN(H38)-FIND("-",H38))),1,0),0))</f>
        <v/>
      </c>
      <c r="Q38" s="44" t="str">
        <f t="shared" ref="Q38:Q74" si="12">IF(F38="","",IFERROR(IF(_xlfn.NUMBERVALUE(LEFT(F38,FIND("-",F38)-1))&lt;_xlfn.NUMBERVALUE(RIGHT(F38,LEN(F38)-FIND("-",F38))),1,0),0)+
IFERROR(IF(_xlfn.NUMBERVALUE(LEFT(G38,FIND("-",G38)-1))&lt;_xlfn.NUMBERVALUE(RIGHT(G38,LEN(G38)-FIND("-",G38))),1,0),0)+
IFERROR(IF(_xlfn.NUMBERVALUE(LEFT(H38,FIND("-",H38)-1))&lt;_xlfn.NUMBERVALUE(RIGHT(H38,LEN(H38)-FIND("-",H38))),1,0),0))</f>
        <v/>
      </c>
      <c r="S38" s="45" t="str">
        <f t="shared" si="7"/>
        <v/>
      </c>
      <c r="T38" s="44" t="str">
        <f t="shared" si="8"/>
        <v/>
      </c>
      <c r="AA38">
        <v>5</v>
      </c>
      <c r="AB38" t="s">
        <v>114</v>
      </c>
      <c r="AC38" t="s">
        <v>73</v>
      </c>
      <c r="AG38" t="s">
        <v>82</v>
      </c>
      <c r="AJ38">
        <v>5</v>
      </c>
      <c r="AK38" t="s">
        <v>114</v>
      </c>
      <c r="AL38" t="s">
        <v>75</v>
      </c>
      <c r="AP38" t="s">
        <v>64</v>
      </c>
      <c r="AR38" t="s">
        <v>116</v>
      </c>
    </row>
    <row r="39" spans="1:44" x14ac:dyDescent="0.25">
      <c r="A39">
        <v>5</v>
      </c>
      <c r="B39" t="s">
        <v>114</v>
      </c>
      <c r="C39" t="s">
        <v>66</v>
      </c>
      <c r="D39" t="str">
        <f t="shared" si="4"/>
        <v>vs</v>
      </c>
      <c r="E39" t="s">
        <v>74</v>
      </c>
      <c r="F39" s="50"/>
      <c r="G39" s="50"/>
      <c r="H39" s="50"/>
      <c r="I39" s="55"/>
      <c r="J39" s="45" t="str">
        <f t="shared" si="9"/>
        <v/>
      </c>
      <c r="K39" s="45" t="str">
        <f t="shared" si="10"/>
        <v/>
      </c>
      <c r="L39" s="55"/>
      <c r="M39" s="45" t="str">
        <f t="shared" si="5"/>
        <v/>
      </c>
      <c r="N39" s="45" t="str">
        <f t="shared" si="6"/>
        <v/>
      </c>
      <c r="O39" s="55"/>
      <c r="P39" s="45" t="str">
        <f t="shared" si="11"/>
        <v/>
      </c>
      <c r="Q39" s="44" t="str">
        <f t="shared" si="12"/>
        <v/>
      </c>
      <c r="S39" s="45" t="str">
        <f t="shared" si="7"/>
        <v/>
      </c>
      <c r="T39" s="44" t="str">
        <f t="shared" si="8"/>
        <v/>
      </c>
      <c r="AA39">
        <v>5</v>
      </c>
      <c r="AB39" t="s">
        <v>114</v>
      </c>
      <c r="AC39" t="s">
        <v>66</v>
      </c>
      <c r="AG39" t="s">
        <v>74</v>
      </c>
      <c r="AJ39">
        <v>5</v>
      </c>
      <c r="AK39" t="s">
        <v>114</v>
      </c>
      <c r="AL39" t="s">
        <v>77</v>
      </c>
      <c r="AP39" t="s">
        <v>71</v>
      </c>
      <c r="AR39" t="s">
        <v>56</v>
      </c>
    </row>
    <row r="40" spans="1:44" x14ac:dyDescent="0.25">
      <c r="A40">
        <v>5</v>
      </c>
      <c r="B40" t="s">
        <v>114</v>
      </c>
      <c r="C40" t="s">
        <v>61</v>
      </c>
      <c r="D40" t="str">
        <f t="shared" si="4"/>
        <v>vs</v>
      </c>
      <c r="E40" t="s">
        <v>68</v>
      </c>
      <c r="F40" s="50"/>
      <c r="G40" s="50"/>
      <c r="H40" s="50"/>
      <c r="I40" s="55"/>
      <c r="J40" s="45" t="str">
        <f t="shared" si="9"/>
        <v/>
      </c>
      <c r="K40" s="45" t="str">
        <f t="shared" si="10"/>
        <v/>
      </c>
      <c r="L40" s="55"/>
      <c r="M40" s="45" t="str">
        <f t="shared" si="5"/>
        <v/>
      </c>
      <c r="N40" s="45" t="str">
        <f t="shared" si="6"/>
        <v/>
      </c>
      <c r="O40" s="55"/>
      <c r="P40" s="45" t="str">
        <f t="shared" si="11"/>
        <v/>
      </c>
      <c r="Q40" s="44" t="str">
        <f t="shared" si="12"/>
        <v/>
      </c>
      <c r="S40" s="45" t="str">
        <f t="shared" si="7"/>
        <v/>
      </c>
      <c r="T40" s="44" t="str">
        <f t="shared" si="8"/>
        <v/>
      </c>
      <c r="AA40">
        <v>5</v>
      </c>
      <c r="AB40" t="s">
        <v>114</v>
      </c>
      <c r="AC40" t="s">
        <v>61</v>
      </c>
      <c r="AG40" t="s">
        <v>68</v>
      </c>
      <c r="AR40" t="s">
        <v>117</v>
      </c>
    </row>
    <row r="41" spans="1:44" x14ac:dyDescent="0.25">
      <c r="D41" t="str">
        <f t="shared" si="4"/>
        <v/>
      </c>
      <c r="E41" s="11"/>
      <c r="F41" s="49"/>
      <c r="G41" s="49"/>
      <c r="H41" s="49"/>
      <c r="I41" s="55"/>
      <c r="J41" s="45" t="str">
        <f t="shared" si="9"/>
        <v/>
      </c>
      <c r="K41" s="45" t="str">
        <f t="shared" si="10"/>
        <v/>
      </c>
      <c r="L41" s="55"/>
      <c r="M41" s="45" t="str">
        <f t="shared" si="5"/>
        <v/>
      </c>
      <c r="N41" s="45" t="str">
        <f t="shared" si="6"/>
        <v/>
      </c>
      <c r="O41" s="55"/>
      <c r="P41" s="45" t="str">
        <f t="shared" si="11"/>
        <v/>
      </c>
      <c r="Q41" s="44" t="str">
        <f t="shared" si="12"/>
        <v/>
      </c>
      <c r="S41" s="45" t="str">
        <f t="shared" si="7"/>
        <v/>
      </c>
      <c r="T41" s="44" t="str">
        <f t="shared" si="8"/>
        <v/>
      </c>
      <c r="AR41" t="s">
        <v>118</v>
      </c>
    </row>
    <row r="42" spans="1:44" x14ac:dyDescent="0.25">
      <c r="D42" t="str">
        <f t="shared" si="4"/>
        <v/>
      </c>
      <c r="F42" s="49"/>
      <c r="G42" s="49"/>
      <c r="H42" s="49"/>
      <c r="I42" s="55"/>
      <c r="J42" s="45" t="str">
        <f t="shared" si="9"/>
        <v/>
      </c>
      <c r="K42" s="45" t="str">
        <f t="shared" si="10"/>
        <v/>
      </c>
      <c r="L42" s="55"/>
      <c r="M42" s="45" t="str">
        <f t="shared" si="5"/>
        <v/>
      </c>
      <c r="N42" s="45" t="str">
        <f t="shared" si="6"/>
        <v/>
      </c>
      <c r="O42" s="55"/>
      <c r="P42" s="45" t="str">
        <f t="shared" si="11"/>
        <v/>
      </c>
      <c r="Q42" s="44" t="str">
        <f t="shared" si="12"/>
        <v/>
      </c>
      <c r="S42" s="45" t="str">
        <f t="shared" si="7"/>
        <v/>
      </c>
      <c r="T42" s="44" t="str">
        <f t="shared" si="8"/>
        <v/>
      </c>
      <c r="AR42" t="s">
        <v>119</v>
      </c>
    </row>
    <row r="43" spans="1:44" ht="17.399999999999999" x14ac:dyDescent="0.3">
      <c r="B43" t="s">
        <v>106</v>
      </c>
      <c r="D43" t="str">
        <f t="shared" si="4"/>
        <v/>
      </c>
      <c r="E43" s="3"/>
      <c r="F43" s="49"/>
      <c r="G43" s="49"/>
      <c r="H43" s="49"/>
      <c r="I43" s="55"/>
      <c r="J43" s="45" t="str">
        <f t="shared" si="9"/>
        <v/>
      </c>
      <c r="K43" s="45" t="str">
        <f t="shared" si="10"/>
        <v/>
      </c>
      <c r="L43" s="55"/>
      <c r="M43" s="45" t="str">
        <f t="shared" si="5"/>
        <v/>
      </c>
      <c r="N43" s="45" t="str">
        <f t="shared" si="6"/>
        <v/>
      </c>
      <c r="O43" s="55"/>
      <c r="P43" s="45" t="str">
        <f t="shared" si="11"/>
        <v/>
      </c>
      <c r="Q43" s="44" t="str">
        <f t="shared" si="12"/>
        <v/>
      </c>
      <c r="S43" s="45" t="str">
        <f t="shared" si="7"/>
        <v/>
      </c>
      <c r="T43" s="44" t="str">
        <f t="shared" si="8"/>
        <v/>
      </c>
      <c r="AB43" t="s">
        <v>106</v>
      </c>
      <c r="AK43" t="s">
        <v>106</v>
      </c>
      <c r="AR43" t="s">
        <v>120</v>
      </c>
    </row>
    <row r="44" spans="1:44" x14ac:dyDescent="0.25">
      <c r="D44" t="str">
        <f t="shared" si="4"/>
        <v/>
      </c>
      <c r="F44" s="46"/>
      <c r="G44" s="46"/>
      <c r="H44" s="46"/>
      <c r="I44" s="55"/>
      <c r="J44" s="45" t="str">
        <f t="shared" si="9"/>
        <v/>
      </c>
      <c r="K44" s="45" t="str">
        <f t="shared" si="10"/>
        <v/>
      </c>
      <c r="L44" s="55"/>
      <c r="M44" s="45" t="str">
        <f t="shared" si="5"/>
        <v/>
      </c>
      <c r="N44" s="45" t="str">
        <f t="shared" si="6"/>
        <v/>
      </c>
      <c r="O44" s="55"/>
      <c r="P44" s="45" t="str">
        <f t="shared" si="11"/>
        <v/>
      </c>
      <c r="Q44" s="44" t="str">
        <f t="shared" si="12"/>
        <v/>
      </c>
      <c r="S44" s="45" t="str">
        <f t="shared" si="7"/>
        <v/>
      </c>
      <c r="T44" s="44" t="str">
        <f t="shared" si="8"/>
        <v/>
      </c>
      <c r="AP44" t="s">
        <v>62</v>
      </c>
      <c r="AR44" t="s">
        <v>56</v>
      </c>
    </row>
    <row r="45" spans="1:44" x14ac:dyDescent="0.25">
      <c r="A45">
        <v>6</v>
      </c>
      <c r="B45" t="s">
        <v>121</v>
      </c>
      <c r="C45" t="s">
        <v>73</v>
      </c>
      <c r="D45" t="str">
        <f t="shared" si="4"/>
        <v>vs</v>
      </c>
      <c r="E45" t="s">
        <v>60</v>
      </c>
      <c r="F45" s="50"/>
      <c r="G45" s="50"/>
      <c r="H45" s="50"/>
      <c r="I45" s="55"/>
      <c r="J45" s="45" t="str">
        <f t="shared" si="9"/>
        <v/>
      </c>
      <c r="K45" s="45" t="str">
        <f t="shared" si="10"/>
        <v/>
      </c>
      <c r="L45" s="55"/>
      <c r="M45" s="45" t="str">
        <f t="shared" si="5"/>
        <v/>
      </c>
      <c r="N45" s="45" t="str">
        <f t="shared" si="6"/>
        <v/>
      </c>
      <c r="O45" s="55"/>
      <c r="P45" s="45" t="str">
        <f t="shared" si="11"/>
        <v/>
      </c>
      <c r="Q45" s="44" t="str">
        <f t="shared" si="12"/>
        <v/>
      </c>
      <c r="S45" s="45" t="str">
        <f t="shared" si="7"/>
        <v/>
      </c>
      <c r="T45" s="44" t="str">
        <f t="shared" si="8"/>
        <v/>
      </c>
      <c r="AA45">
        <v>6</v>
      </c>
      <c r="AB45" t="s">
        <v>121</v>
      </c>
      <c r="AC45" t="s">
        <v>73</v>
      </c>
      <c r="AG45" t="s">
        <v>60</v>
      </c>
      <c r="AJ45">
        <v>6</v>
      </c>
      <c r="AK45" t="s">
        <v>121</v>
      </c>
      <c r="AL45" t="s">
        <v>64</v>
      </c>
      <c r="AP45" t="s">
        <v>69</v>
      </c>
      <c r="AR45" t="s">
        <v>122</v>
      </c>
    </row>
    <row r="46" spans="1:44" x14ac:dyDescent="0.25">
      <c r="A46">
        <v>6</v>
      </c>
      <c r="B46" t="s">
        <v>121</v>
      </c>
      <c r="C46" t="s">
        <v>66</v>
      </c>
      <c r="D46" t="str">
        <f t="shared" si="4"/>
        <v>vs</v>
      </c>
      <c r="E46" t="s">
        <v>80</v>
      </c>
      <c r="F46" s="50"/>
      <c r="G46" s="50"/>
      <c r="H46" s="50"/>
      <c r="I46" s="55"/>
      <c r="J46" s="45" t="str">
        <f t="shared" si="9"/>
        <v/>
      </c>
      <c r="K46" s="45" t="str">
        <f t="shared" si="10"/>
        <v/>
      </c>
      <c r="L46" s="55"/>
      <c r="M46" s="45" t="str">
        <f t="shared" si="5"/>
        <v/>
      </c>
      <c r="N46" s="45" t="str">
        <f t="shared" si="6"/>
        <v/>
      </c>
      <c r="O46" s="55"/>
      <c r="P46" s="45" t="str">
        <f t="shared" si="11"/>
        <v/>
      </c>
      <c r="Q46" s="44" t="str">
        <f t="shared" si="12"/>
        <v/>
      </c>
      <c r="S46" s="45" t="str">
        <f t="shared" si="7"/>
        <v/>
      </c>
      <c r="T46" s="44" t="str">
        <f t="shared" si="8"/>
        <v/>
      </c>
      <c r="AA46">
        <v>6</v>
      </c>
      <c r="AB46" t="s">
        <v>121</v>
      </c>
      <c r="AC46" t="s">
        <v>66</v>
      </c>
      <c r="AG46" t="s">
        <v>80</v>
      </c>
      <c r="AJ46">
        <v>6</v>
      </c>
      <c r="AK46" t="s">
        <v>121</v>
      </c>
      <c r="AL46" t="s">
        <v>71</v>
      </c>
      <c r="AP46" t="s">
        <v>75</v>
      </c>
      <c r="AR46" t="s">
        <v>123</v>
      </c>
    </row>
    <row r="47" spans="1:44" x14ac:dyDescent="0.25">
      <c r="A47">
        <v>6</v>
      </c>
      <c r="B47" t="s">
        <v>121</v>
      </c>
      <c r="C47" t="s">
        <v>61</v>
      </c>
      <c r="D47" t="str">
        <f t="shared" si="4"/>
        <v>vs</v>
      </c>
      <c r="E47" t="s">
        <v>82</v>
      </c>
      <c r="F47" s="50"/>
      <c r="G47" s="50"/>
      <c r="H47" s="50"/>
      <c r="I47" s="55"/>
      <c r="J47" s="45" t="str">
        <f t="shared" si="9"/>
        <v/>
      </c>
      <c r="K47" s="45" t="str">
        <f t="shared" si="10"/>
        <v/>
      </c>
      <c r="L47" s="55"/>
      <c r="M47" s="45" t="str">
        <f t="shared" si="5"/>
        <v/>
      </c>
      <c r="N47" s="45" t="str">
        <f t="shared" si="6"/>
        <v/>
      </c>
      <c r="O47" s="55"/>
      <c r="P47" s="45" t="str">
        <f t="shared" si="11"/>
        <v/>
      </c>
      <c r="Q47" s="44" t="str">
        <f t="shared" si="12"/>
        <v/>
      </c>
      <c r="S47" s="45" t="str">
        <f t="shared" si="7"/>
        <v/>
      </c>
      <c r="T47" s="44" t="str">
        <f t="shared" si="8"/>
        <v/>
      </c>
      <c r="AA47">
        <v>6</v>
      </c>
      <c r="AB47" t="s">
        <v>121</v>
      </c>
      <c r="AC47" t="s">
        <v>61</v>
      </c>
      <c r="AG47" t="s">
        <v>82</v>
      </c>
      <c r="AJ47">
        <v>6</v>
      </c>
      <c r="AK47" t="s">
        <v>121</v>
      </c>
      <c r="AL47" t="s">
        <v>77</v>
      </c>
      <c r="AP47" t="s">
        <v>62</v>
      </c>
      <c r="AR47" t="s">
        <v>124</v>
      </c>
    </row>
    <row r="48" spans="1:44" x14ac:dyDescent="0.25">
      <c r="A48">
        <v>6</v>
      </c>
      <c r="B48" t="s">
        <v>121</v>
      </c>
      <c r="C48" t="s">
        <v>68</v>
      </c>
      <c r="D48" t="str">
        <f t="shared" si="4"/>
        <v>vs</v>
      </c>
      <c r="E48" t="s">
        <v>74</v>
      </c>
      <c r="F48" s="50"/>
      <c r="G48" s="50"/>
      <c r="H48" s="50"/>
      <c r="I48" s="55"/>
      <c r="J48" s="45" t="str">
        <f t="shared" si="9"/>
        <v/>
      </c>
      <c r="K48" s="45" t="str">
        <f t="shared" si="10"/>
        <v/>
      </c>
      <c r="L48" s="55"/>
      <c r="M48" s="45" t="str">
        <f t="shared" si="5"/>
        <v/>
      </c>
      <c r="N48" s="45" t="str">
        <f t="shared" si="6"/>
        <v/>
      </c>
      <c r="O48" s="55"/>
      <c r="P48" s="45" t="str">
        <f t="shared" si="11"/>
        <v/>
      </c>
      <c r="Q48" s="44" t="str">
        <f t="shared" si="12"/>
        <v/>
      </c>
      <c r="S48" s="45" t="str">
        <f t="shared" si="7"/>
        <v/>
      </c>
      <c r="T48" s="44" t="str">
        <f t="shared" si="8"/>
        <v/>
      </c>
      <c r="AA48">
        <v>6</v>
      </c>
      <c r="AB48" t="s">
        <v>121</v>
      </c>
      <c r="AC48" t="s">
        <v>68</v>
      </c>
      <c r="AG48" t="s">
        <v>74</v>
      </c>
      <c r="AR48" t="s">
        <v>125</v>
      </c>
    </row>
    <row r="49" spans="1:44" x14ac:dyDescent="0.25">
      <c r="D49" t="str">
        <f t="shared" si="4"/>
        <v/>
      </c>
      <c r="F49" s="49"/>
      <c r="G49" s="49"/>
      <c r="H49" s="49"/>
      <c r="I49" s="55"/>
      <c r="J49" s="45" t="str">
        <f t="shared" si="9"/>
        <v/>
      </c>
      <c r="K49" s="45" t="str">
        <f t="shared" si="10"/>
        <v/>
      </c>
      <c r="L49" s="55"/>
      <c r="M49" s="45" t="str">
        <f t="shared" si="5"/>
        <v/>
      </c>
      <c r="N49" s="45" t="str">
        <f t="shared" si="6"/>
        <v/>
      </c>
      <c r="O49" s="55"/>
      <c r="P49" s="45" t="str">
        <f t="shared" si="11"/>
        <v/>
      </c>
      <c r="Q49" s="44" t="str">
        <f t="shared" si="12"/>
        <v/>
      </c>
      <c r="S49" s="45" t="str">
        <f t="shared" si="7"/>
        <v/>
      </c>
      <c r="T49" s="44" t="str">
        <f t="shared" si="8"/>
        <v/>
      </c>
      <c r="AR49" t="s">
        <v>56</v>
      </c>
    </row>
    <row r="50" spans="1:44" ht="17.399999999999999" x14ac:dyDescent="0.3">
      <c r="D50" t="str">
        <f t="shared" si="4"/>
        <v/>
      </c>
      <c r="E50" s="3"/>
      <c r="F50" s="49"/>
      <c r="G50" s="49"/>
      <c r="H50" s="49"/>
      <c r="I50" s="55"/>
      <c r="J50" s="45" t="str">
        <f t="shared" si="9"/>
        <v/>
      </c>
      <c r="K50" s="45" t="str">
        <f t="shared" si="10"/>
        <v/>
      </c>
      <c r="L50" s="55"/>
      <c r="M50" s="45" t="str">
        <f t="shared" si="5"/>
        <v/>
      </c>
      <c r="N50" s="45" t="str">
        <f t="shared" si="6"/>
        <v/>
      </c>
      <c r="O50" s="55"/>
      <c r="P50" s="45" t="str">
        <f t="shared" si="11"/>
        <v/>
      </c>
      <c r="Q50" s="44" t="str">
        <f t="shared" si="12"/>
        <v/>
      </c>
      <c r="S50" s="45" t="str">
        <f t="shared" si="7"/>
        <v/>
      </c>
      <c r="T50" s="44" t="str">
        <f t="shared" si="8"/>
        <v/>
      </c>
      <c r="AR50" t="s">
        <v>126</v>
      </c>
    </row>
    <row r="51" spans="1:44" ht="17.399999999999999" x14ac:dyDescent="0.3">
      <c r="B51" t="s">
        <v>111</v>
      </c>
      <c r="D51" t="str">
        <f t="shared" si="4"/>
        <v/>
      </c>
      <c r="E51" s="3"/>
      <c r="F51" s="49"/>
      <c r="G51" s="49"/>
      <c r="H51" s="49"/>
      <c r="I51" s="55"/>
      <c r="J51" s="45" t="str">
        <f t="shared" si="9"/>
        <v/>
      </c>
      <c r="K51" s="45" t="str">
        <f t="shared" si="10"/>
        <v/>
      </c>
      <c r="L51" s="55"/>
      <c r="M51" s="45" t="str">
        <f t="shared" si="5"/>
        <v/>
      </c>
      <c r="N51" s="45" t="str">
        <f t="shared" si="6"/>
        <v/>
      </c>
      <c r="O51" s="55"/>
      <c r="P51" s="45" t="str">
        <f t="shared" si="11"/>
        <v/>
      </c>
      <c r="Q51" s="44" t="str">
        <f t="shared" si="12"/>
        <v/>
      </c>
      <c r="S51" s="45" t="str">
        <f t="shared" si="7"/>
        <v/>
      </c>
      <c r="T51" s="44" t="str">
        <f t="shared" si="8"/>
        <v/>
      </c>
      <c r="AB51" t="s">
        <v>111</v>
      </c>
      <c r="AK51" t="s">
        <v>111</v>
      </c>
      <c r="AR51" t="s">
        <v>127</v>
      </c>
    </row>
    <row r="52" spans="1:44" x14ac:dyDescent="0.25">
      <c r="D52" t="str">
        <f t="shared" si="4"/>
        <v/>
      </c>
      <c r="F52" s="46"/>
      <c r="G52" s="46"/>
      <c r="H52" s="46"/>
      <c r="I52" s="55"/>
      <c r="J52" s="45" t="str">
        <f t="shared" si="9"/>
        <v/>
      </c>
      <c r="K52" s="45" t="str">
        <f t="shared" si="10"/>
        <v/>
      </c>
      <c r="L52" s="55"/>
      <c r="M52" s="45" t="str">
        <f t="shared" si="5"/>
        <v/>
      </c>
      <c r="N52" s="45" t="str">
        <f t="shared" si="6"/>
        <v/>
      </c>
      <c r="O52" s="55"/>
      <c r="P52" s="45" t="str">
        <f t="shared" si="11"/>
        <v/>
      </c>
      <c r="Q52" s="44" t="str">
        <f t="shared" si="12"/>
        <v/>
      </c>
      <c r="S52" s="45" t="str">
        <f t="shared" si="7"/>
        <v/>
      </c>
      <c r="T52" s="44" t="str">
        <f t="shared" si="8"/>
        <v/>
      </c>
      <c r="AR52" t="s">
        <v>128</v>
      </c>
    </row>
    <row r="53" spans="1:44" x14ac:dyDescent="0.25">
      <c r="A53">
        <v>7</v>
      </c>
      <c r="B53" t="s">
        <v>129</v>
      </c>
      <c r="C53" t="s">
        <v>66</v>
      </c>
      <c r="D53" t="str">
        <f t="shared" si="4"/>
        <v>vs</v>
      </c>
      <c r="E53" t="s">
        <v>60</v>
      </c>
      <c r="F53" s="50"/>
      <c r="G53" s="50"/>
      <c r="H53" s="50"/>
      <c r="I53" s="55"/>
      <c r="J53" s="45" t="str">
        <f t="shared" si="9"/>
        <v/>
      </c>
      <c r="K53" s="45" t="str">
        <f t="shared" si="10"/>
        <v/>
      </c>
      <c r="L53" s="55"/>
      <c r="M53" s="45" t="str">
        <f t="shared" si="5"/>
        <v/>
      </c>
      <c r="N53" s="45" t="str">
        <f t="shared" si="6"/>
        <v/>
      </c>
      <c r="O53" s="55"/>
      <c r="P53" s="45" t="str">
        <f t="shared" si="11"/>
        <v/>
      </c>
      <c r="Q53" s="44" t="str">
        <f t="shared" si="12"/>
        <v/>
      </c>
      <c r="S53" s="45" t="str">
        <f t="shared" si="7"/>
        <v/>
      </c>
      <c r="T53" s="44" t="str">
        <f t="shared" si="8"/>
        <v/>
      </c>
      <c r="AA53">
        <v>7</v>
      </c>
      <c r="AB53" t="s">
        <v>129</v>
      </c>
      <c r="AC53" t="s">
        <v>66</v>
      </c>
      <c r="AG53" t="s">
        <v>60</v>
      </c>
      <c r="AJ53">
        <v>7</v>
      </c>
      <c r="AK53" t="s">
        <v>129</v>
      </c>
      <c r="AL53" t="s">
        <v>71</v>
      </c>
      <c r="AP53" t="s">
        <v>62</v>
      </c>
    </row>
    <row r="54" spans="1:44" x14ac:dyDescent="0.25">
      <c r="A54">
        <v>7</v>
      </c>
      <c r="B54" t="s">
        <v>129</v>
      </c>
      <c r="C54" t="s">
        <v>61</v>
      </c>
      <c r="D54" t="str">
        <f t="shared" si="4"/>
        <v>vs</v>
      </c>
      <c r="E54" t="s">
        <v>73</v>
      </c>
      <c r="F54" s="50"/>
      <c r="G54" s="50"/>
      <c r="H54" s="50"/>
      <c r="I54" s="55"/>
      <c r="J54" s="45" t="str">
        <f t="shared" si="9"/>
        <v/>
      </c>
      <c r="K54" s="45" t="str">
        <f t="shared" si="10"/>
        <v/>
      </c>
      <c r="L54" s="55"/>
      <c r="M54" s="45" t="str">
        <f t="shared" si="5"/>
        <v/>
      </c>
      <c r="N54" s="45" t="str">
        <f t="shared" si="6"/>
        <v/>
      </c>
      <c r="O54" s="55"/>
      <c r="P54" s="45" t="str">
        <f t="shared" si="11"/>
        <v/>
      </c>
      <c r="Q54" s="44" t="str">
        <f t="shared" si="12"/>
        <v/>
      </c>
      <c r="S54" s="45" t="str">
        <f t="shared" si="7"/>
        <v/>
      </c>
      <c r="T54" s="44" t="str">
        <f t="shared" si="8"/>
        <v/>
      </c>
      <c r="AA54">
        <v>7</v>
      </c>
      <c r="AB54" t="s">
        <v>129</v>
      </c>
      <c r="AC54" t="s">
        <v>61</v>
      </c>
      <c r="AG54" t="s">
        <v>73</v>
      </c>
      <c r="AJ54">
        <v>7</v>
      </c>
      <c r="AK54" t="s">
        <v>129</v>
      </c>
      <c r="AL54" t="s">
        <v>77</v>
      </c>
      <c r="AP54" t="s">
        <v>64</v>
      </c>
    </row>
    <row r="55" spans="1:44" x14ac:dyDescent="0.25">
      <c r="A55">
        <v>7</v>
      </c>
      <c r="B55" t="s">
        <v>129</v>
      </c>
      <c r="C55" t="s">
        <v>68</v>
      </c>
      <c r="D55" t="str">
        <f t="shared" si="4"/>
        <v>vs</v>
      </c>
      <c r="E55" t="s">
        <v>80</v>
      </c>
      <c r="F55" s="50"/>
      <c r="G55" s="50"/>
      <c r="H55" s="50"/>
      <c r="I55" s="55"/>
      <c r="J55" s="45" t="str">
        <f t="shared" si="9"/>
        <v/>
      </c>
      <c r="K55" s="45" t="str">
        <f t="shared" si="10"/>
        <v/>
      </c>
      <c r="L55" s="55"/>
      <c r="M55" s="45" t="str">
        <f t="shared" si="5"/>
        <v/>
      </c>
      <c r="N55" s="45" t="str">
        <f t="shared" si="6"/>
        <v/>
      </c>
      <c r="O55" s="55"/>
      <c r="P55" s="45" t="str">
        <f t="shared" si="11"/>
        <v/>
      </c>
      <c r="Q55" s="44" t="str">
        <f t="shared" si="12"/>
        <v/>
      </c>
      <c r="S55" s="45" t="str">
        <f t="shared" si="7"/>
        <v/>
      </c>
      <c r="T55" s="44" t="str">
        <f t="shared" si="8"/>
        <v/>
      </c>
      <c r="AA55">
        <v>7</v>
      </c>
      <c r="AB55" t="s">
        <v>129</v>
      </c>
      <c r="AC55" t="s">
        <v>68</v>
      </c>
      <c r="AG55" t="s">
        <v>80</v>
      </c>
      <c r="AJ55">
        <v>7</v>
      </c>
      <c r="AK55" t="s">
        <v>129</v>
      </c>
      <c r="AL55" t="s">
        <v>75</v>
      </c>
      <c r="AP55" t="s">
        <v>69</v>
      </c>
    </row>
    <row r="56" spans="1:44" x14ac:dyDescent="0.25">
      <c r="A56">
        <v>7</v>
      </c>
      <c r="B56" t="s">
        <v>129</v>
      </c>
      <c r="C56" t="s">
        <v>74</v>
      </c>
      <c r="D56" t="str">
        <f t="shared" si="4"/>
        <v>vs</v>
      </c>
      <c r="E56" t="s">
        <v>82</v>
      </c>
      <c r="F56" s="50"/>
      <c r="G56" s="50"/>
      <c r="H56" s="50"/>
      <c r="I56" s="55"/>
      <c r="J56" s="45" t="str">
        <f t="shared" si="9"/>
        <v/>
      </c>
      <c r="K56" s="45" t="str">
        <f t="shared" si="10"/>
        <v/>
      </c>
      <c r="L56" s="55"/>
      <c r="M56" s="45" t="str">
        <f t="shared" si="5"/>
        <v/>
      </c>
      <c r="N56" s="45" t="str">
        <f t="shared" si="6"/>
        <v/>
      </c>
      <c r="O56" s="55"/>
      <c r="P56" s="45" t="str">
        <f t="shared" si="11"/>
        <v/>
      </c>
      <c r="Q56" s="44" t="str">
        <f t="shared" si="12"/>
        <v/>
      </c>
      <c r="S56" s="45" t="str">
        <f t="shared" si="7"/>
        <v/>
      </c>
      <c r="T56" s="44" t="str">
        <f t="shared" si="8"/>
        <v/>
      </c>
      <c r="AA56">
        <v>7</v>
      </c>
      <c r="AB56" t="s">
        <v>129</v>
      </c>
      <c r="AC56" t="s">
        <v>74</v>
      </c>
      <c r="AG56" t="s">
        <v>82</v>
      </c>
    </row>
    <row r="57" spans="1:44" x14ac:dyDescent="0.25">
      <c r="D57" t="str">
        <f t="shared" si="4"/>
        <v/>
      </c>
      <c r="F57" s="49"/>
      <c r="G57" s="49"/>
      <c r="H57" s="49"/>
      <c r="I57" s="55"/>
      <c r="J57" s="45" t="str">
        <f t="shared" si="9"/>
        <v/>
      </c>
      <c r="K57" s="45" t="str">
        <f t="shared" si="10"/>
        <v/>
      </c>
      <c r="L57" s="55"/>
      <c r="M57" s="45" t="str">
        <f t="shared" si="5"/>
        <v/>
      </c>
      <c r="N57" s="45" t="str">
        <f t="shared" si="6"/>
        <v/>
      </c>
      <c r="O57" s="55"/>
      <c r="P57" s="45" t="str">
        <f t="shared" si="11"/>
        <v/>
      </c>
      <c r="Q57" s="44" t="str">
        <f t="shared" si="12"/>
        <v/>
      </c>
      <c r="S57" s="45" t="str">
        <f t="shared" si="7"/>
        <v/>
      </c>
      <c r="T57" s="44" t="str">
        <f t="shared" si="8"/>
        <v/>
      </c>
    </row>
    <row r="58" spans="1:44" x14ac:dyDescent="0.25">
      <c r="D58" t="str">
        <f t="shared" si="4"/>
        <v/>
      </c>
      <c r="F58" s="49"/>
      <c r="G58" s="49"/>
      <c r="H58" s="49"/>
      <c r="I58" s="55"/>
      <c r="J58" s="45" t="str">
        <f t="shared" si="9"/>
        <v/>
      </c>
      <c r="K58" s="45" t="str">
        <f t="shared" si="10"/>
        <v/>
      </c>
      <c r="L58" s="55"/>
      <c r="M58" s="45" t="str">
        <f t="shared" si="5"/>
        <v/>
      </c>
      <c r="N58" s="45" t="str">
        <f t="shared" si="6"/>
        <v/>
      </c>
      <c r="O58" s="55"/>
      <c r="P58" s="45" t="str">
        <f t="shared" si="11"/>
        <v/>
      </c>
      <c r="Q58" s="44" t="str">
        <f t="shared" si="12"/>
        <v/>
      </c>
      <c r="S58" s="45" t="str">
        <f t="shared" si="7"/>
        <v/>
      </c>
      <c r="T58" s="44" t="str">
        <f t="shared" si="8"/>
        <v/>
      </c>
    </row>
    <row r="59" spans="1:44" ht="17.399999999999999" x14ac:dyDescent="0.3">
      <c r="D59" t="str">
        <f t="shared" si="4"/>
        <v/>
      </c>
      <c r="E59" s="3"/>
      <c r="F59" s="49"/>
      <c r="G59" s="49"/>
      <c r="H59" s="49"/>
      <c r="I59" s="55"/>
      <c r="J59" s="45" t="str">
        <f t="shared" si="9"/>
        <v/>
      </c>
      <c r="K59" s="45" t="str">
        <f t="shared" si="10"/>
        <v/>
      </c>
      <c r="L59" s="55"/>
      <c r="M59" s="45" t="str">
        <f t="shared" si="5"/>
        <v/>
      </c>
      <c r="N59" s="45" t="str">
        <f t="shared" si="6"/>
        <v/>
      </c>
      <c r="O59" s="55"/>
      <c r="P59" s="45" t="str">
        <f t="shared" si="11"/>
        <v/>
      </c>
      <c r="Q59" s="44" t="str">
        <f t="shared" si="12"/>
        <v/>
      </c>
      <c r="S59" s="45" t="str">
        <f t="shared" si="7"/>
        <v/>
      </c>
      <c r="T59" s="44" t="str">
        <f t="shared" si="8"/>
        <v/>
      </c>
      <c r="AJ59" t="s">
        <v>130</v>
      </c>
    </row>
    <row r="60" spans="1:44" x14ac:dyDescent="0.25">
      <c r="D60" t="str">
        <f t="shared" si="4"/>
        <v/>
      </c>
      <c r="F60" s="46"/>
      <c r="G60" s="46"/>
      <c r="H60" s="46"/>
      <c r="I60" s="55"/>
      <c r="J60" s="45" t="str">
        <f t="shared" si="9"/>
        <v/>
      </c>
      <c r="K60" s="45" t="str">
        <f t="shared" si="10"/>
        <v/>
      </c>
      <c r="L60" s="55"/>
      <c r="M60" s="45" t="str">
        <f t="shared" si="5"/>
        <v/>
      </c>
      <c r="N60" s="45" t="str">
        <f t="shared" si="6"/>
        <v/>
      </c>
      <c r="O60" s="55"/>
      <c r="P60" s="45" t="str">
        <f t="shared" si="11"/>
        <v/>
      </c>
      <c r="Q60" s="44" t="str">
        <f t="shared" si="12"/>
        <v/>
      </c>
      <c r="S60" s="45" t="str">
        <f t="shared" si="7"/>
        <v/>
      </c>
      <c r="T60" s="44" t="str">
        <f t="shared" si="8"/>
        <v/>
      </c>
    </row>
    <row r="61" spans="1:44" x14ac:dyDescent="0.25">
      <c r="D61" t="str">
        <f t="shared" si="4"/>
        <v/>
      </c>
      <c r="F61" s="46"/>
      <c r="G61" s="46"/>
      <c r="H61" s="46"/>
      <c r="I61" s="55"/>
      <c r="J61" s="45" t="str">
        <f t="shared" si="9"/>
        <v/>
      </c>
      <c r="K61" s="45" t="str">
        <f t="shared" si="10"/>
        <v/>
      </c>
      <c r="L61" s="55"/>
      <c r="M61" s="45" t="str">
        <f t="shared" si="5"/>
        <v/>
      </c>
      <c r="N61" s="45" t="str">
        <f t="shared" si="6"/>
        <v/>
      </c>
      <c r="O61" s="55"/>
      <c r="P61" s="45" t="str">
        <f t="shared" si="11"/>
        <v/>
      </c>
      <c r="Q61" s="44" t="str">
        <f t="shared" si="12"/>
        <v/>
      </c>
      <c r="S61" s="45" t="str">
        <f t="shared" si="7"/>
        <v/>
      </c>
      <c r="T61" s="44" t="str">
        <f t="shared" si="8"/>
        <v/>
      </c>
      <c r="AJ61" t="s">
        <v>131</v>
      </c>
      <c r="AK61" t="s">
        <v>132</v>
      </c>
      <c r="AL61" t="s">
        <v>77</v>
      </c>
      <c r="AP61" t="s">
        <v>62</v>
      </c>
    </row>
    <row r="62" spans="1:44" x14ac:dyDescent="0.25">
      <c r="D62" t="str">
        <f t="shared" si="4"/>
        <v/>
      </c>
      <c r="F62" s="46"/>
      <c r="G62" s="46"/>
      <c r="H62" s="46"/>
      <c r="I62" s="55"/>
      <c r="J62" s="45" t="str">
        <f t="shared" si="9"/>
        <v/>
      </c>
      <c r="K62" s="45" t="str">
        <f t="shared" si="10"/>
        <v/>
      </c>
      <c r="L62" s="55"/>
      <c r="M62" s="45" t="str">
        <f t="shared" si="5"/>
        <v/>
      </c>
      <c r="N62" s="45" t="str">
        <f t="shared" si="6"/>
        <v/>
      </c>
      <c r="O62" s="55"/>
      <c r="P62" s="45" t="str">
        <f t="shared" si="11"/>
        <v/>
      </c>
      <c r="Q62" s="44" t="str">
        <f t="shared" si="12"/>
        <v/>
      </c>
      <c r="S62" s="45" t="str">
        <f t="shared" si="7"/>
        <v/>
      </c>
      <c r="T62" s="44" t="str">
        <f t="shared" si="8"/>
        <v/>
      </c>
      <c r="AJ62" t="s">
        <v>131</v>
      </c>
      <c r="AK62" t="s">
        <v>132</v>
      </c>
      <c r="AL62" t="s">
        <v>75</v>
      </c>
      <c r="AP62" t="s">
        <v>71</v>
      </c>
    </row>
    <row r="63" spans="1:44" x14ac:dyDescent="0.25">
      <c r="D63" t="str">
        <f t="shared" si="4"/>
        <v/>
      </c>
      <c r="F63" s="46"/>
      <c r="G63" s="46"/>
      <c r="H63" s="46"/>
      <c r="I63" s="55"/>
      <c r="J63" s="45" t="str">
        <f t="shared" si="9"/>
        <v/>
      </c>
      <c r="K63" s="45" t="str">
        <f t="shared" si="10"/>
        <v/>
      </c>
      <c r="L63" s="55"/>
      <c r="M63" s="45" t="str">
        <f t="shared" si="5"/>
        <v/>
      </c>
      <c r="N63" s="45" t="str">
        <f t="shared" si="6"/>
        <v/>
      </c>
      <c r="O63" s="55"/>
      <c r="P63" s="45" t="str">
        <f t="shared" si="11"/>
        <v/>
      </c>
      <c r="Q63" s="44" t="str">
        <f t="shared" si="12"/>
        <v/>
      </c>
      <c r="S63" s="45" t="str">
        <f t="shared" si="7"/>
        <v/>
      </c>
      <c r="T63" s="44" t="str">
        <f t="shared" si="8"/>
        <v/>
      </c>
      <c r="AJ63" t="s">
        <v>131</v>
      </c>
      <c r="AK63" t="s">
        <v>132</v>
      </c>
      <c r="AL63" t="s">
        <v>69</v>
      </c>
      <c r="AP63" t="s">
        <v>64</v>
      </c>
    </row>
    <row r="64" spans="1:44" x14ac:dyDescent="0.25">
      <c r="D64" t="str">
        <f t="shared" si="4"/>
        <v/>
      </c>
      <c r="F64" s="46"/>
      <c r="G64" s="46"/>
      <c r="H64" s="46"/>
      <c r="I64" s="55"/>
      <c r="J64" s="45" t="str">
        <f t="shared" si="9"/>
        <v/>
      </c>
      <c r="K64" s="45" t="str">
        <f t="shared" si="10"/>
        <v/>
      </c>
      <c r="L64" s="55"/>
      <c r="M64" s="45" t="str">
        <f t="shared" si="5"/>
        <v/>
      </c>
      <c r="N64" s="45" t="str">
        <f t="shared" si="6"/>
        <v/>
      </c>
      <c r="O64" s="55"/>
      <c r="P64" s="45" t="str">
        <f t="shared" si="11"/>
        <v/>
      </c>
      <c r="Q64" s="44" t="str">
        <f t="shared" si="12"/>
        <v/>
      </c>
      <c r="S64" s="45" t="str">
        <f t="shared" si="7"/>
        <v/>
      </c>
      <c r="T64" s="44" t="str">
        <f t="shared" si="8"/>
        <v/>
      </c>
    </row>
    <row r="65" spans="1:42" x14ac:dyDescent="0.25">
      <c r="D65" t="str">
        <f t="shared" si="4"/>
        <v/>
      </c>
      <c r="F65" s="46"/>
      <c r="G65" s="46"/>
      <c r="H65" s="46"/>
      <c r="I65" s="55"/>
      <c r="J65" s="45" t="str">
        <f t="shared" si="9"/>
        <v/>
      </c>
      <c r="K65" s="45" t="str">
        <f t="shared" si="10"/>
        <v/>
      </c>
      <c r="L65" s="55"/>
      <c r="M65" s="45" t="str">
        <f t="shared" si="5"/>
        <v/>
      </c>
      <c r="N65" s="45" t="str">
        <f t="shared" si="6"/>
        <v/>
      </c>
      <c r="O65" s="55"/>
      <c r="P65" s="45" t="str">
        <f t="shared" si="11"/>
        <v/>
      </c>
      <c r="Q65" s="44" t="str">
        <f t="shared" si="12"/>
        <v/>
      </c>
      <c r="S65" s="45" t="str">
        <f t="shared" si="7"/>
        <v/>
      </c>
      <c r="T65" s="44" t="str">
        <f t="shared" si="8"/>
        <v/>
      </c>
    </row>
    <row r="66" spans="1:42" x14ac:dyDescent="0.25">
      <c r="D66" t="str">
        <f t="shared" si="4"/>
        <v/>
      </c>
      <c r="F66" s="46"/>
      <c r="G66" s="46"/>
      <c r="H66" s="46"/>
      <c r="I66" s="55"/>
      <c r="J66" s="45" t="str">
        <f t="shared" si="9"/>
        <v/>
      </c>
      <c r="K66" s="45" t="str">
        <f t="shared" si="10"/>
        <v/>
      </c>
      <c r="L66" s="55"/>
      <c r="M66" s="45" t="str">
        <f t="shared" si="5"/>
        <v/>
      </c>
      <c r="N66" s="45" t="str">
        <f t="shared" si="6"/>
        <v/>
      </c>
      <c r="O66" s="55"/>
      <c r="P66" s="45" t="str">
        <f t="shared" si="11"/>
        <v/>
      </c>
      <c r="Q66" s="44" t="str">
        <f t="shared" si="12"/>
        <v/>
      </c>
      <c r="S66" s="45" t="str">
        <f t="shared" si="7"/>
        <v/>
      </c>
      <c r="T66" s="44" t="str">
        <f t="shared" si="8"/>
        <v/>
      </c>
    </row>
    <row r="67" spans="1:42" ht="17.399999999999999" x14ac:dyDescent="0.3">
      <c r="D67" t="str">
        <f t="shared" si="4"/>
        <v/>
      </c>
      <c r="E67" s="3"/>
      <c r="F67" s="46"/>
      <c r="G67" s="46"/>
      <c r="H67" s="46"/>
      <c r="I67" s="55"/>
      <c r="J67" s="45" t="str">
        <f t="shared" si="9"/>
        <v/>
      </c>
      <c r="K67" s="45" t="str">
        <f t="shared" si="10"/>
        <v/>
      </c>
      <c r="L67" s="55"/>
      <c r="M67" s="45" t="str">
        <f t="shared" si="5"/>
        <v/>
      </c>
      <c r="N67" s="45" t="str">
        <f t="shared" si="6"/>
        <v/>
      </c>
      <c r="O67" s="55"/>
      <c r="P67" s="45" t="str">
        <f t="shared" si="11"/>
        <v/>
      </c>
      <c r="Q67" s="44" t="str">
        <f t="shared" si="12"/>
        <v/>
      </c>
      <c r="S67" s="45" t="str">
        <f t="shared" si="7"/>
        <v/>
      </c>
      <c r="T67" s="44" t="str">
        <f t="shared" si="8"/>
        <v/>
      </c>
      <c r="AJ67" t="s">
        <v>120</v>
      </c>
    </row>
    <row r="68" spans="1:42" x14ac:dyDescent="0.25">
      <c r="D68" t="str">
        <f t="shared" si="4"/>
        <v/>
      </c>
      <c r="F68" s="46"/>
      <c r="G68" s="46"/>
      <c r="H68" s="46"/>
      <c r="I68" s="55"/>
      <c r="J68" s="45" t="str">
        <f t="shared" si="9"/>
        <v/>
      </c>
      <c r="K68" s="45" t="str">
        <f t="shared" si="10"/>
        <v/>
      </c>
      <c r="L68" s="55"/>
      <c r="M68" s="45" t="str">
        <f t="shared" si="5"/>
        <v/>
      </c>
      <c r="N68" s="45" t="str">
        <f t="shared" si="6"/>
        <v/>
      </c>
      <c r="O68" s="55"/>
      <c r="P68" s="45" t="str">
        <f t="shared" si="11"/>
        <v/>
      </c>
      <c r="Q68" s="44" t="str">
        <f t="shared" si="12"/>
        <v/>
      </c>
      <c r="S68" s="45" t="str">
        <f t="shared" si="7"/>
        <v/>
      </c>
      <c r="T68" s="44" t="str">
        <f t="shared" si="8"/>
        <v/>
      </c>
    </row>
    <row r="69" spans="1:42" x14ac:dyDescent="0.25">
      <c r="D69" t="str">
        <f t="shared" si="4"/>
        <v/>
      </c>
      <c r="F69" s="46"/>
      <c r="G69" s="46"/>
      <c r="H69" s="46"/>
      <c r="I69" s="55"/>
      <c r="J69" s="45" t="str">
        <f t="shared" si="9"/>
        <v/>
      </c>
      <c r="K69" s="45" t="str">
        <f t="shared" si="10"/>
        <v/>
      </c>
      <c r="L69" s="55"/>
      <c r="M69" s="45" t="str">
        <f t="shared" si="5"/>
        <v/>
      </c>
      <c r="N69" s="45" t="str">
        <f t="shared" si="6"/>
        <v/>
      </c>
      <c r="O69" s="55"/>
      <c r="P69" s="45" t="str">
        <f t="shared" si="11"/>
        <v/>
      </c>
      <c r="Q69" s="44" t="str">
        <f t="shared" si="12"/>
        <v/>
      </c>
      <c r="S69" s="45" t="str">
        <f t="shared" si="7"/>
        <v/>
      </c>
      <c r="T69" s="44" t="str">
        <f t="shared" si="8"/>
        <v/>
      </c>
      <c r="AP69" t="s">
        <v>46</v>
      </c>
    </row>
    <row r="70" spans="1:42" x14ac:dyDescent="0.25">
      <c r="D70" t="str">
        <f t="shared" si="4"/>
        <v/>
      </c>
      <c r="F70" s="51"/>
      <c r="G70" s="51"/>
      <c r="H70" s="51"/>
      <c r="I70" s="55"/>
      <c r="J70" s="45" t="str">
        <f t="shared" si="9"/>
        <v/>
      </c>
      <c r="K70" s="45" t="str">
        <f t="shared" si="10"/>
        <v/>
      </c>
      <c r="L70" s="55"/>
      <c r="M70" s="45" t="str">
        <f t="shared" si="5"/>
        <v/>
      </c>
      <c r="N70" s="45" t="str">
        <f t="shared" si="6"/>
        <v/>
      </c>
      <c r="O70" s="55"/>
      <c r="P70" s="45" t="str">
        <f t="shared" si="11"/>
        <v/>
      </c>
      <c r="Q70" s="44" t="str">
        <f t="shared" si="12"/>
        <v/>
      </c>
      <c r="S70" s="45" t="str">
        <f t="shared" si="7"/>
        <v/>
      </c>
      <c r="T70" s="44" t="str">
        <f t="shared" si="8"/>
        <v/>
      </c>
      <c r="AJ70" t="s">
        <v>134</v>
      </c>
      <c r="AK70" t="s">
        <v>133</v>
      </c>
      <c r="AL70" t="s">
        <v>75</v>
      </c>
      <c r="AP70" t="s">
        <v>62</v>
      </c>
    </row>
    <row r="71" spans="1:42" x14ac:dyDescent="0.25">
      <c r="D71" t="str">
        <f t="shared" ref="D71:D74" si="13">IF(C71&lt;&gt;"","vs","")</f>
        <v/>
      </c>
      <c r="F71" s="51"/>
      <c r="G71" s="51"/>
      <c r="H71" s="51"/>
      <c r="I71" s="55"/>
      <c r="J71" s="45" t="str">
        <f t="shared" si="9"/>
        <v/>
      </c>
      <c r="K71" s="45" t="str">
        <f t="shared" si="10"/>
        <v/>
      </c>
      <c r="L71" s="55"/>
      <c r="M71" s="45" t="str">
        <f t="shared" ref="M71:M74" si="14">IF(F71="","",IF(J71&gt;K71,1,0))</f>
        <v/>
      </c>
      <c r="N71" s="45" t="str">
        <f t="shared" ref="N71:N74" si="15">IF(F71="","",IF(J71&lt;K71,1,0))</f>
        <v/>
      </c>
      <c r="O71" s="55"/>
      <c r="P71" s="45" t="str">
        <f t="shared" si="11"/>
        <v/>
      </c>
      <c r="Q71" s="44" t="str">
        <f t="shared" si="12"/>
        <v/>
      </c>
      <c r="S71" s="45" t="str">
        <f t="shared" ref="S71:S74" si="16">IFERROR(LEFT(F71,1)+LEFT(G71,1)+IFERROR(IF(_xlfn.NUMBERVALUE(LEFT(H71,FIND("-",H71)-1))&gt;_xlfn.NUMBERVALUE(RIGHT(H71,LEN(H71)-FIND("-",H71))),1,0),0),"")</f>
        <v/>
      </c>
      <c r="T71" s="44" t="str">
        <f t="shared" ref="T71:T74" si="17">IFERROR(RIGHT(F71,1)+RIGHT(G71,1)+IFERROR(IF(_xlfn.NUMBERVALUE(LEFT(H71,FIND("-",H71)-1))&lt;_xlfn.NUMBERVALUE(RIGHT(H71,LEN(H71)-FIND("-",H71))),1,0),0),"")</f>
        <v/>
      </c>
      <c r="AJ71" t="s">
        <v>134</v>
      </c>
      <c r="AK71" t="s">
        <v>133</v>
      </c>
      <c r="AL71" t="s">
        <v>69</v>
      </c>
      <c r="AP71" t="s">
        <v>77</v>
      </c>
    </row>
    <row r="72" spans="1:42" x14ac:dyDescent="0.25">
      <c r="D72" t="str">
        <f t="shared" si="13"/>
        <v/>
      </c>
      <c r="F72" s="51"/>
      <c r="G72" s="51"/>
      <c r="H72" s="51"/>
      <c r="I72" s="55"/>
      <c r="J72" s="45" t="str">
        <f t="shared" si="9"/>
        <v/>
      </c>
      <c r="K72" s="45" t="str">
        <f t="shared" si="10"/>
        <v/>
      </c>
      <c r="L72" s="55"/>
      <c r="M72" s="45" t="str">
        <f t="shared" si="14"/>
        <v/>
      </c>
      <c r="N72" s="45" t="str">
        <f t="shared" si="15"/>
        <v/>
      </c>
      <c r="O72" s="55"/>
      <c r="P72" s="45" t="str">
        <f t="shared" si="11"/>
        <v/>
      </c>
      <c r="Q72" s="44" t="str">
        <f t="shared" si="12"/>
        <v/>
      </c>
      <c r="S72" s="45" t="str">
        <f t="shared" si="16"/>
        <v/>
      </c>
      <c r="T72" s="44" t="str">
        <f t="shared" si="17"/>
        <v/>
      </c>
      <c r="AJ72" t="s">
        <v>134</v>
      </c>
      <c r="AK72" t="s">
        <v>133</v>
      </c>
      <c r="AL72" t="s">
        <v>64</v>
      </c>
      <c r="AP72" t="s">
        <v>71</v>
      </c>
    </row>
    <row r="73" spans="1:42" x14ac:dyDescent="0.25">
      <c r="D73" t="str">
        <f t="shared" si="13"/>
        <v/>
      </c>
      <c r="F73" s="51"/>
      <c r="G73" s="51"/>
      <c r="H73" s="51"/>
      <c r="I73" s="55"/>
      <c r="J73" s="45" t="str">
        <f t="shared" si="9"/>
        <v/>
      </c>
      <c r="K73" s="45" t="str">
        <f t="shared" si="10"/>
        <v/>
      </c>
      <c r="L73" s="55"/>
      <c r="M73" s="45" t="str">
        <f t="shared" si="14"/>
        <v/>
      </c>
      <c r="N73" s="45" t="str">
        <f t="shared" si="15"/>
        <v/>
      </c>
      <c r="O73" s="55"/>
      <c r="P73" s="45" t="str">
        <f t="shared" si="11"/>
        <v/>
      </c>
      <c r="Q73" s="44" t="str">
        <f t="shared" si="12"/>
        <v/>
      </c>
      <c r="S73" s="45" t="str">
        <f t="shared" si="16"/>
        <v/>
      </c>
      <c r="T73" s="44" t="str">
        <f t="shared" si="17"/>
        <v/>
      </c>
    </row>
    <row r="74" spans="1:42" x14ac:dyDescent="0.25">
      <c r="D74" t="str">
        <f t="shared" si="13"/>
        <v/>
      </c>
      <c r="F74" s="51"/>
      <c r="G74" s="51"/>
      <c r="H74" s="51"/>
      <c r="I74" s="55"/>
      <c r="J74" s="45" t="str">
        <f t="shared" si="9"/>
        <v/>
      </c>
      <c r="K74" s="45" t="str">
        <f t="shared" si="10"/>
        <v/>
      </c>
      <c r="L74" s="55"/>
      <c r="M74" s="45" t="str">
        <f t="shared" si="14"/>
        <v/>
      </c>
      <c r="N74" s="45" t="str">
        <f t="shared" si="15"/>
        <v/>
      </c>
      <c r="O74" s="55"/>
      <c r="P74" s="45" t="str">
        <f t="shared" si="11"/>
        <v/>
      </c>
      <c r="Q74" s="44" t="str">
        <f t="shared" si="12"/>
        <v/>
      </c>
      <c r="S74" s="45" t="str">
        <f t="shared" si="16"/>
        <v/>
      </c>
      <c r="T74" s="44" t="str">
        <f t="shared" si="17"/>
        <v/>
      </c>
      <c r="AJ74" t="s">
        <v>125</v>
      </c>
    </row>
    <row r="75" spans="1:42" x14ac:dyDescent="0.25">
      <c r="F75" s="46"/>
      <c r="G75" s="46"/>
      <c r="H75" s="46"/>
      <c r="AP75" t="s">
        <v>46</v>
      </c>
    </row>
    <row r="76" spans="1:42" x14ac:dyDescent="0.25">
      <c r="A76" t="s">
        <v>136</v>
      </c>
      <c r="F76" s="46"/>
      <c r="G76" s="46"/>
      <c r="H76" s="46"/>
      <c r="AA76" t="s">
        <v>136</v>
      </c>
      <c r="AJ76" t="s">
        <v>137</v>
      </c>
      <c r="AK76" t="s">
        <v>138</v>
      </c>
      <c r="AL76" t="s">
        <v>69</v>
      </c>
      <c r="AP76" t="s">
        <v>62</v>
      </c>
    </row>
    <row r="77" spans="1:42" x14ac:dyDescent="0.25">
      <c r="A77" t="s">
        <v>140</v>
      </c>
      <c r="F77" s="46"/>
      <c r="G77" s="46"/>
      <c r="H77" s="46"/>
      <c r="AA77" t="s">
        <v>140</v>
      </c>
      <c r="AJ77" t="s">
        <v>137</v>
      </c>
      <c r="AK77" t="s">
        <v>138</v>
      </c>
      <c r="AL77" t="s">
        <v>64</v>
      </c>
      <c r="AP77" t="s">
        <v>75</v>
      </c>
    </row>
    <row r="78" spans="1:42" x14ac:dyDescent="0.25">
      <c r="A78" t="s">
        <v>142</v>
      </c>
      <c r="F78" s="46"/>
      <c r="G78" s="46"/>
      <c r="H78" s="46"/>
      <c r="AA78" t="s">
        <v>142</v>
      </c>
      <c r="AJ78" t="s">
        <v>137</v>
      </c>
      <c r="AK78" t="s">
        <v>138</v>
      </c>
      <c r="AL78" t="s">
        <v>71</v>
      </c>
      <c r="AP78" t="s">
        <v>77</v>
      </c>
    </row>
    <row r="79" spans="1:42" x14ac:dyDescent="0.25">
      <c r="A79" t="s">
        <v>144</v>
      </c>
      <c r="F79" s="46"/>
      <c r="G79" s="46"/>
      <c r="H79" s="46"/>
      <c r="AA79" t="s">
        <v>144</v>
      </c>
    </row>
    <row r="80" spans="1:42" x14ac:dyDescent="0.25">
      <c r="A80" t="s">
        <v>146</v>
      </c>
      <c r="F80" s="46"/>
      <c r="G80" s="46"/>
      <c r="H80" s="46"/>
      <c r="AA80" t="s">
        <v>146</v>
      </c>
    </row>
    <row r="81" spans="1:36" x14ac:dyDescent="0.25">
      <c r="A81" t="s">
        <v>148</v>
      </c>
      <c r="F81" s="46"/>
      <c r="G81" s="46"/>
      <c r="H81" s="46"/>
      <c r="AA81" t="s">
        <v>148</v>
      </c>
    </row>
    <row r="82" spans="1:36" x14ac:dyDescent="0.25">
      <c r="A82" t="s">
        <v>150</v>
      </c>
      <c r="F82" s="46"/>
      <c r="G82" s="46"/>
      <c r="H82" s="46"/>
      <c r="AA82" t="s">
        <v>150</v>
      </c>
      <c r="AJ82" t="s">
        <v>151</v>
      </c>
    </row>
    <row r="83" spans="1:36" x14ac:dyDescent="0.25">
      <c r="A83" t="s">
        <v>153</v>
      </c>
      <c r="F83" s="46"/>
      <c r="G83" s="46"/>
      <c r="H83" s="46"/>
      <c r="AA83" t="s">
        <v>153</v>
      </c>
      <c r="AJ83" t="s">
        <v>154</v>
      </c>
    </row>
    <row r="84" spans="1:36" x14ac:dyDescent="0.25">
      <c r="F84" s="46"/>
      <c r="G84" s="46"/>
      <c r="H84" s="46"/>
      <c r="AJ84" t="s">
        <v>156</v>
      </c>
    </row>
    <row r="85" spans="1:36" x14ac:dyDescent="0.25">
      <c r="F85" s="46"/>
      <c r="G85" s="46"/>
      <c r="H85" s="46"/>
      <c r="AJ85" t="s">
        <v>157</v>
      </c>
    </row>
    <row r="86" spans="1:36" x14ac:dyDescent="0.25">
      <c r="F86" s="46"/>
      <c r="G86" s="46"/>
      <c r="H86" s="46"/>
      <c r="AJ86" t="s">
        <v>158</v>
      </c>
    </row>
    <row r="87" spans="1:36" x14ac:dyDescent="0.25">
      <c r="F87" s="46"/>
      <c r="G87" s="46"/>
      <c r="H87" s="46"/>
      <c r="AJ87" t="s">
        <v>159</v>
      </c>
    </row>
    <row r="88" spans="1:36" x14ac:dyDescent="0.25">
      <c r="F88" s="46"/>
      <c r="G88" s="46"/>
      <c r="H88" s="46"/>
    </row>
    <row r="89" spans="1:36" x14ac:dyDescent="0.25">
      <c r="F89" s="46"/>
      <c r="G89" s="46"/>
      <c r="H89" s="46"/>
    </row>
    <row r="90" spans="1:36" x14ac:dyDescent="0.25">
      <c r="F90" s="46"/>
      <c r="G90" s="46"/>
      <c r="H90" s="46"/>
    </row>
    <row r="91" spans="1:36" x14ac:dyDescent="0.25">
      <c r="F91" s="46"/>
      <c r="G91" s="46"/>
      <c r="H91" s="46"/>
    </row>
    <row r="92" spans="1:36" x14ac:dyDescent="0.25">
      <c r="F92" s="46"/>
      <c r="G92" s="46"/>
      <c r="H92" s="46"/>
    </row>
    <row r="93" spans="1:36" x14ac:dyDescent="0.25">
      <c r="F93" s="46"/>
      <c r="G93" s="46"/>
      <c r="H93" s="46"/>
    </row>
    <row r="94" spans="1:36" x14ac:dyDescent="0.25">
      <c r="F94" s="46"/>
      <c r="G94" s="46"/>
      <c r="H94" s="46"/>
    </row>
    <row r="95" spans="1:36" x14ac:dyDescent="0.25">
      <c r="F95" s="46"/>
      <c r="G95" s="46"/>
      <c r="H95" s="46"/>
    </row>
    <row r="96" spans="1:36" x14ac:dyDescent="0.25">
      <c r="F96" s="46"/>
      <c r="G96" s="46"/>
      <c r="H96" s="46"/>
    </row>
    <row r="97" spans="6:8" x14ac:dyDescent="0.25">
      <c r="F97" s="46"/>
      <c r="G97" s="46"/>
      <c r="H97" s="46"/>
    </row>
    <row r="98" spans="6:8" x14ac:dyDescent="0.25">
      <c r="F98" s="46"/>
      <c r="G98" s="46"/>
      <c r="H98" s="46"/>
    </row>
    <row r="99" spans="6:8" x14ac:dyDescent="0.25">
      <c r="F99" s="46"/>
      <c r="G99" s="46"/>
      <c r="H99" s="46"/>
    </row>
    <row r="100" spans="6:8" x14ac:dyDescent="0.25">
      <c r="F100" s="46"/>
      <c r="G100" s="46"/>
      <c r="H100" s="46"/>
    </row>
    <row r="101" spans="6:8" x14ac:dyDescent="0.25">
      <c r="F101" s="46"/>
      <c r="G101" s="46"/>
      <c r="H101" s="46"/>
    </row>
    <row r="102" spans="6:8" x14ac:dyDescent="0.25">
      <c r="F102" s="46"/>
      <c r="G102" s="46"/>
      <c r="H102" s="46"/>
    </row>
    <row r="103" spans="6:8" x14ac:dyDescent="0.25">
      <c r="F103" s="46"/>
      <c r="G103" s="46"/>
      <c r="H103" s="46"/>
    </row>
    <row r="104" spans="6:8" x14ac:dyDescent="0.25">
      <c r="F104" s="46"/>
      <c r="G104" s="46"/>
      <c r="H104" s="46"/>
    </row>
    <row r="105" spans="6:8" x14ac:dyDescent="0.25">
      <c r="F105" s="46"/>
      <c r="G105" s="46"/>
      <c r="H105" s="46"/>
    </row>
    <row r="106" spans="6:8" x14ac:dyDescent="0.25">
      <c r="F106" s="46"/>
      <c r="G106" s="46"/>
      <c r="H106" s="46"/>
    </row>
    <row r="107" spans="6:8" x14ac:dyDescent="0.25">
      <c r="F107" s="46"/>
      <c r="G107" s="46"/>
      <c r="H107" s="46"/>
    </row>
    <row r="108" spans="6:8" x14ac:dyDescent="0.25">
      <c r="F108" s="46"/>
      <c r="G108" s="46"/>
      <c r="H108" s="46"/>
    </row>
    <row r="109" spans="6:8" x14ac:dyDescent="0.25">
      <c r="F109" s="46"/>
      <c r="G109" s="46"/>
      <c r="H109" s="46"/>
    </row>
    <row r="110" spans="6:8" x14ac:dyDescent="0.25">
      <c r="F110" s="46"/>
      <c r="G110" s="46"/>
      <c r="H110" s="46"/>
    </row>
    <row r="111" spans="6:8" x14ac:dyDescent="0.25">
      <c r="F111" s="46"/>
      <c r="G111" s="46"/>
      <c r="H111" s="46"/>
    </row>
    <row r="112" spans="6:8" x14ac:dyDescent="0.25">
      <c r="F112" s="46"/>
      <c r="G112" s="46"/>
      <c r="H112" s="46"/>
    </row>
    <row r="113" spans="6:8" x14ac:dyDescent="0.25">
      <c r="F113" s="46"/>
      <c r="G113" s="46"/>
      <c r="H113" s="46"/>
    </row>
    <row r="114" spans="6:8" x14ac:dyDescent="0.25">
      <c r="F114" s="46"/>
      <c r="G114" s="46"/>
      <c r="H114" s="46"/>
    </row>
    <row r="115" spans="6:8" x14ac:dyDescent="0.25">
      <c r="F115" s="46"/>
      <c r="G115" s="46"/>
      <c r="H115" s="46"/>
    </row>
    <row r="116" spans="6:8" x14ac:dyDescent="0.25">
      <c r="F116" s="46"/>
      <c r="G116" s="46"/>
      <c r="H116" s="46"/>
    </row>
    <row r="117" spans="6:8" x14ac:dyDescent="0.25">
      <c r="F117" s="46"/>
      <c r="G117" s="46"/>
      <c r="H117" s="46"/>
    </row>
    <row r="118" spans="6:8" x14ac:dyDescent="0.25">
      <c r="F118" s="46"/>
      <c r="G118" s="46"/>
      <c r="H118" s="46"/>
    </row>
    <row r="119" spans="6:8" x14ac:dyDescent="0.25">
      <c r="F119" s="46"/>
      <c r="G119" s="46"/>
      <c r="H119" s="46"/>
    </row>
    <row r="120" spans="6:8" x14ac:dyDescent="0.25">
      <c r="F120" s="46"/>
      <c r="G120" s="46"/>
      <c r="H120" s="46"/>
    </row>
    <row r="121" spans="6:8" x14ac:dyDescent="0.25">
      <c r="F121" s="46"/>
      <c r="G121" s="46"/>
      <c r="H121" s="46"/>
    </row>
    <row r="122" spans="6:8" x14ac:dyDescent="0.25">
      <c r="F122" s="46"/>
      <c r="G122" s="46"/>
      <c r="H122" s="46"/>
    </row>
    <row r="123" spans="6:8" x14ac:dyDescent="0.25">
      <c r="F123" s="46"/>
      <c r="G123" s="46"/>
      <c r="H123" s="46"/>
    </row>
    <row r="124" spans="6:8" x14ac:dyDescent="0.25">
      <c r="F124" s="46"/>
      <c r="G124" s="46"/>
      <c r="H124" s="46"/>
    </row>
    <row r="125" spans="6:8" x14ac:dyDescent="0.25">
      <c r="F125" s="46"/>
      <c r="G125" s="46"/>
      <c r="H125" s="46"/>
    </row>
    <row r="126" spans="6:8" x14ac:dyDescent="0.25">
      <c r="F126" s="46"/>
      <c r="G126" s="46"/>
      <c r="H126" s="46"/>
    </row>
    <row r="127" spans="6:8" x14ac:dyDescent="0.25">
      <c r="F127" s="46"/>
      <c r="G127" s="46"/>
      <c r="H127" s="46"/>
    </row>
    <row r="128" spans="6:8" x14ac:dyDescent="0.25">
      <c r="F128" s="46"/>
      <c r="G128" s="46"/>
      <c r="H128" s="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88A7-0BBA-409F-8B70-C2D91B8901F2}">
  <sheetPr>
    <tabColor theme="1"/>
  </sheetPr>
  <dimension ref="A1"/>
  <sheetViews>
    <sheetView showGridLines="0" workbookViewId="0">
      <selection activeCell="N44" sqref="N44"/>
    </sheetView>
  </sheetViews>
  <sheetFormatPr baseColWidth="10" defaultColWidth="8.88671875" defaultRowHeight="13.2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2F8CA-48F7-4180-B987-40640438ED6D}">
  <dimension ref="A1:AW23"/>
  <sheetViews>
    <sheetView showGridLines="0" zoomScale="79" zoomScaleNormal="79" workbookViewId="0">
      <selection activeCell="L8" sqref="B2:L8"/>
    </sheetView>
  </sheetViews>
  <sheetFormatPr baseColWidth="10" defaultColWidth="10" defaultRowHeight="13.2" outlineLevelRow="1" x14ac:dyDescent="0.25"/>
  <cols>
    <col min="1" max="1" width="5.6640625" customWidth="1"/>
    <col min="2" max="2" width="9.109375" customWidth="1"/>
    <col min="4" max="4" width="6" customWidth="1"/>
    <col min="5" max="5" width="8.88671875" bestFit="1" customWidth="1"/>
    <col min="6" max="6" width="9.33203125" bestFit="1" customWidth="1"/>
    <col min="7" max="7" width="9.109375" bestFit="1" customWidth="1"/>
    <col min="8" max="8" width="9.33203125" bestFit="1" customWidth="1"/>
    <col min="9" max="9" width="9.109375" bestFit="1" customWidth="1"/>
    <col min="10" max="10" width="9" bestFit="1" customWidth="1"/>
    <col min="11" max="11" width="8.88671875" bestFit="1" customWidth="1"/>
    <col min="12" max="12" width="9" bestFit="1" customWidth="1"/>
  </cols>
  <sheetData>
    <row r="1" spans="1:49" ht="20.399999999999999" x14ac:dyDescent="0.25">
      <c r="A1" s="75" t="s">
        <v>15</v>
      </c>
      <c r="B1" s="203" t="s">
        <v>16</v>
      </c>
      <c r="C1" s="77" t="s">
        <v>17</v>
      </c>
      <c r="D1" s="203" t="s">
        <v>18</v>
      </c>
      <c r="E1" s="203" t="s">
        <v>19</v>
      </c>
      <c r="F1" s="203" t="s">
        <v>20</v>
      </c>
      <c r="G1" s="203" t="s">
        <v>21</v>
      </c>
      <c r="H1" s="203" t="s">
        <v>22</v>
      </c>
      <c r="I1" s="203" t="s">
        <v>23</v>
      </c>
      <c r="J1" s="203" t="s">
        <v>24</v>
      </c>
      <c r="K1" s="203" t="s">
        <v>25</v>
      </c>
      <c r="O1" s="134"/>
      <c r="P1" s="135" t="s">
        <v>62</v>
      </c>
      <c r="Q1" s="135" t="s">
        <v>69</v>
      </c>
      <c r="R1" s="135" t="s">
        <v>75</v>
      </c>
      <c r="S1" s="135" t="s">
        <v>64</v>
      </c>
      <c r="T1" s="136" t="s">
        <v>71</v>
      </c>
      <c r="U1" s="137" t="s">
        <v>77</v>
      </c>
    </row>
    <row r="2" spans="1:49" ht="30" customHeight="1" x14ac:dyDescent="0.25">
      <c r="A2" s="79">
        <v>1</v>
      </c>
      <c r="B2" s="80" t="str">
        <f>_xlfn.XLOOKUP($A2,$B$18:$B$26,C$18:C$26)</f>
        <v>Montse Solsona</v>
      </c>
      <c r="C2" s="204">
        <f>_xlfn.XLOOKUP($A2,$B$18:$B$26,D$18:D$26)</f>
        <v>0</v>
      </c>
      <c r="D2" s="205">
        <f>_xlfn.XLOOKUP($A2,$B$18:$B$26,E$18:E$26)</f>
        <v>0</v>
      </c>
      <c r="E2" s="205">
        <f>_xlfn.XLOOKUP($A2,$B$18:$B$26,F$18:F$26)</f>
        <v>0</v>
      </c>
      <c r="F2" s="205">
        <f>_xlfn.XLOOKUP($A2,$B$18:$B$26,G$18:G$26)</f>
        <v>0</v>
      </c>
      <c r="G2" s="205">
        <f>_xlfn.XLOOKUP($A2,$B$18:$B$26,H$18:H$26)</f>
        <v>0</v>
      </c>
      <c r="H2" s="205">
        <f>_xlfn.XLOOKUP($A2,$B$18:$B$26,I$18:I$26)</f>
        <v>0</v>
      </c>
      <c r="I2" s="205">
        <f>_xlfn.XLOOKUP($A2,$B$18:$B$26,J$18:J$26)</f>
        <v>0</v>
      </c>
      <c r="J2" s="205">
        <f>_xlfn.XLOOKUP($A2,$B$18:$B$26,K$18:K$26)</f>
        <v>0</v>
      </c>
      <c r="K2" s="205">
        <f>_xlfn.XLOOKUP($A2,$B$18:$B$26,L$18:L$26)</f>
        <v>0</v>
      </c>
      <c r="M2" s="5"/>
      <c r="O2" s="138" t="s">
        <v>62</v>
      </c>
      <c r="P2" s="139"/>
      <c r="Q2" s="140"/>
      <c r="R2" s="140"/>
      <c r="S2" s="140"/>
      <c r="T2" s="141"/>
      <c r="U2" s="142"/>
      <c r="V2" s="57"/>
      <c r="Y2" s="78"/>
      <c r="Z2" s="6"/>
      <c r="AA2" s="78"/>
      <c r="AB2" s="6"/>
      <c r="AC2" s="6"/>
      <c r="AD2" s="6"/>
      <c r="AE2" s="6"/>
      <c r="AF2" s="6"/>
      <c r="AG2" s="6"/>
      <c r="AH2" s="6"/>
      <c r="AI2" s="6"/>
      <c r="AJ2" s="5"/>
      <c r="AL2" s="14"/>
      <c r="AM2" s="6"/>
      <c r="AN2" s="78"/>
      <c r="AO2" s="6"/>
      <c r="AP2" s="6"/>
      <c r="AQ2" s="6"/>
      <c r="AR2" s="6"/>
      <c r="AS2" s="6"/>
      <c r="AT2" s="6"/>
      <c r="AU2" s="6"/>
      <c r="AV2" s="6"/>
      <c r="AW2" s="5"/>
    </row>
    <row r="3" spans="1:49" ht="30" customHeight="1" x14ac:dyDescent="0.25">
      <c r="A3" s="79">
        <v>2</v>
      </c>
      <c r="B3" s="80" t="str">
        <f>_xlfn.XLOOKUP($A3,$B$18:$B$26,C$18:C$26)</f>
        <v>Jose Antonio</v>
      </c>
      <c r="C3" s="204">
        <f>_xlfn.XLOOKUP($A3,$B$18:$B$26,D$18:D$26)</f>
        <v>0</v>
      </c>
      <c r="D3" s="205">
        <f>_xlfn.XLOOKUP($A3,$B$18:$B$26,E$18:E$26)</f>
        <v>0</v>
      </c>
      <c r="E3" s="205">
        <f>_xlfn.XLOOKUP($A3,$B$18:$B$26,F$18:F$26)</f>
        <v>0</v>
      </c>
      <c r="F3" s="205">
        <f>_xlfn.XLOOKUP($A3,$B$18:$B$26,G$18:G$26)</f>
        <v>0</v>
      </c>
      <c r="G3" s="205">
        <f>_xlfn.XLOOKUP($A3,$B$18:$B$26,H$18:H$26)</f>
        <v>0</v>
      </c>
      <c r="H3" s="205">
        <f>_xlfn.XLOOKUP($A3,$B$18:$B$26,I$18:I$26)</f>
        <v>0</v>
      </c>
      <c r="I3" s="205">
        <f>_xlfn.XLOOKUP($A3,$B$18:$B$26,J$18:J$26)</f>
        <v>0</v>
      </c>
      <c r="J3" s="205">
        <f>_xlfn.XLOOKUP($A3,$B$18:$B$26,K$18:K$26)</f>
        <v>0</v>
      </c>
      <c r="K3" s="205">
        <f>_xlfn.XLOOKUP($A3,$B$18:$B$26,L$18:L$26)</f>
        <v>0</v>
      </c>
      <c r="M3" s="5"/>
      <c r="O3" s="143" t="s">
        <v>69</v>
      </c>
      <c r="P3" s="144"/>
      <c r="Q3" s="145"/>
      <c r="R3" s="146"/>
      <c r="S3" s="146"/>
      <c r="T3" s="147"/>
      <c r="U3" s="148"/>
      <c r="V3" s="57"/>
      <c r="W3" s="57"/>
      <c r="Y3" s="15"/>
      <c r="Z3" s="21"/>
      <c r="AA3" s="6"/>
      <c r="AB3" s="6"/>
      <c r="AC3" s="6"/>
      <c r="AD3" s="6"/>
      <c r="AE3" s="6"/>
      <c r="AF3" s="6"/>
      <c r="AG3" s="6"/>
      <c r="AH3" s="6"/>
      <c r="AI3" s="6"/>
      <c r="AJ3" s="5"/>
      <c r="AL3" s="15"/>
      <c r="AM3" s="16"/>
      <c r="AN3" s="6"/>
      <c r="AO3" s="6"/>
      <c r="AP3" s="6"/>
      <c r="AQ3" s="6"/>
      <c r="AR3" s="6"/>
      <c r="AS3" s="6"/>
      <c r="AT3" s="6"/>
      <c r="AU3" s="6"/>
      <c r="AV3" s="6"/>
      <c r="AW3" s="5"/>
    </row>
    <row r="4" spans="1:49" ht="30" customHeight="1" x14ac:dyDescent="0.25">
      <c r="A4" s="79">
        <v>3</v>
      </c>
      <c r="B4" s="80" t="str">
        <f>_xlfn.XLOOKUP($A4,$B$18:$B$26,C$18:C$26)</f>
        <v>Soledad Manes</v>
      </c>
      <c r="C4" s="204">
        <f>_xlfn.XLOOKUP($A4,$B$18:$B$26,D$18:D$26)</f>
        <v>0</v>
      </c>
      <c r="D4" s="205">
        <f>_xlfn.XLOOKUP($A4,$B$18:$B$26,E$18:E$26)</f>
        <v>0</v>
      </c>
      <c r="E4" s="205">
        <f>_xlfn.XLOOKUP($A4,$B$18:$B$26,F$18:F$26)</f>
        <v>0</v>
      </c>
      <c r="F4" s="205">
        <f>_xlfn.XLOOKUP($A4,$B$18:$B$26,G$18:G$26)</f>
        <v>0</v>
      </c>
      <c r="G4" s="205">
        <f>_xlfn.XLOOKUP($A4,$B$18:$B$26,H$18:H$26)</f>
        <v>0</v>
      </c>
      <c r="H4" s="205">
        <f>_xlfn.XLOOKUP($A4,$B$18:$B$26,I$18:I$26)</f>
        <v>0</v>
      </c>
      <c r="I4" s="205">
        <f>_xlfn.XLOOKUP($A4,$B$18:$B$26,J$18:J$26)</f>
        <v>0</v>
      </c>
      <c r="J4" s="205">
        <f>_xlfn.XLOOKUP($A4,$B$18:$B$26,K$18:K$26)</f>
        <v>0</v>
      </c>
      <c r="K4" s="205">
        <f>_xlfn.XLOOKUP($A4,$B$18:$B$26,L$18:L$26)</f>
        <v>0</v>
      </c>
      <c r="M4" s="5"/>
      <c r="O4" s="143" t="s">
        <v>75</v>
      </c>
      <c r="P4" s="144"/>
      <c r="Q4" s="149"/>
      <c r="R4" s="150"/>
      <c r="S4" s="146"/>
      <c r="T4" s="147"/>
      <c r="U4" s="148"/>
      <c r="V4" s="57"/>
      <c r="W4" s="57"/>
      <c r="Y4" s="15"/>
      <c r="Z4" s="21"/>
      <c r="AA4" s="6"/>
      <c r="AB4" s="6"/>
      <c r="AC4" s="6"/>
      <c r="AD4" s="6"/>
      <c r="AE4" s="6"/>
      <c r="AF4" s="6"/>
      <c r="AG4" s="6"/>
      <c r="AH4" s="6"/>
      <c r="AI4" s="6"/>
      <c r="AJ4" s="5"/>
      <c r="AL4" s="15"/>
      <c r="AM4" s="16"/>
      <c r="AN4" s="6"/>
      <c r="AO4" s="6"/>
      <c r="AP4" s="6"/>
      <c r="AQ4" s="6"/>
      <c r="AR4" s="6"/>
      <c r="AS4" s="6"/>
      <c r="AT4" s="6"/>
      <c r="AU4" s="6"/>
      <c r="AV4" s="6"/>
      <c r="AW4" s="5"/>
    </row>
    <row r="5" spans="1:49" ht="30" customHeight="1" x14ac:dyDescent="0.25">
      <c r="A5" s="79">
        <v>4</v>
      </c>
      <c r="B5" s="80" t="str">
        <f>_xlfn.XLOOKUP($A5,$B$18:$B$26,C$18:C$26)</f>
        <v>Jordi Garrido</v>
      </c>
      <c r="C5" s="204">
        <f>_xlfn.XLOOKUP($A5,$B$18:$B$26,D$18:D$26)</f>
        <v>0</v>
      </c>
      <c r="D5" s="205">
        <f>_xlfn.XLOOKUP($A5,$B$18:$B$26,E$18:E$26)</f>
        <v>0</v>
      </c>
      <c r="E5" s="205">
        <f>_xlfn.XLOOKUP($A5,$B$18:$B$26,F$18:F$26)</f>
        <v>0</v>
      </c>
      <c r="F5" s="205">
        <f>_xlfn.XLOOKUP($A5,$B$18:$B$26,G$18:G$26)</f>
        <v>0</v>
      </c>
      <c r="G5" s="205">
        <f>_xlfn.XLOOKUP($A5,$B$18:$B$26,H$18:H$26)</f>
        <v>0</v>
      </c>
      <c r="H5" s="205">
        <f>_xlfn.XLOOKUP($A5,$B$18:$B$26,I$18:I$26)</f>
        <v>0</v>
      </c>
      <c r="I5" s="205">
        <f>_xlfn.XLOOKUP($A5,$B$18:$B$26,J$18:J$26)</f>
        <v>0</v>
      </c>
      <c r="J5" s="205">
        <f>_xlfn.XLOOKUP($A5,$B$18:$B$26,K$18:K$26)</f>
        <v>0</v>
      </c>
      <c r="K5" s="205">
        <f>_xlfn.XLOOKUP($A5,$B$18:$B$26,L$18:L$26)</f>
        <v>0</v>
      </c>
      <c r="M5" s="5"/>
      <c r="O5" s="143" t="s">
        <v>64</v>
      </c>
      <c r="P5" s="144"/>
      <c r="Q5" s="149"/>
      <c r="R5" s="146"/>
      <c r="S5" s="150"/>
      <c r="T5" s="147"/>
      <c r="U5" s="148"/>
      <c r="V5" s="57"/>
      <c r="W5" s="57"/>
      <c r="Y5" s="15"/>
      <c r="Z5" s="21"/>
      <c r="AA5" s="6"/>
      <c r="AB5" s="6"/>
      <c r="AC5" s="6"/>
      <c r="AD5" s="6"/>
      <c r="AE5" s="6"/>
      <c r="AF5" s="6"/>
      <c r="AG5" s="6"/>
      <c r="AH5" s="6"/>
      <c r="AI5" s="6"/>
      <c r="AJ5" s="5"/>
      <c r="AL5" s="15"/>
      <c r="AM5" s="16"/>
      <c r="AN5" s="6"/>
      <c r="AO5" s="6"/>
      <c r="AP5" s="6"/>
      <c r="AQ5" s="6"/>
      <c r="AR5" s="6"/>
      <c r="AS5" s="6"/>
      <c r="AT5" s="6"/>
      <c r="AU5" s="6"/>
      <c r="AV5" s="6"/>
      <c r="AW5" s="5"/>
    </row>
    <row r="6" spans="1:49" ht="30" customHeight="1" x14ac:dyDescent="0.25">
      <c r="A6" s="79">
        <v>5</v>
      </c>
      <c r="B6" s="80" t="str">
        <f>_xlfn.XLOOKUP($A6,$B$18:$B$26,C$18:C$26)</f>
        <v>Marc Garrido</v>
      </c>
      <c r="C6" s="204">
        <f>_xlfn.XLOOKUP($A6,$B$18:$B$26,D$18:D$26)</f>
        <v>0</v>
      </c>
      <c r="D6" s="205">
        <f>_xlfn.XLOOKUP($A6,$B$18:$B$26,E$18:E$26)</f>
        <v>0</v>
      </c>
      <c r="E6" s="205">
        <f>_xlfn.XLOOKUP($A6,$B$18:$B$26,F$18:F$26)</f>
        <v>0</v>
      </c>
      <c r="F6" s="205">
        <f>_xlfn.XLOOKUP($A6,$B$18:$B$26,G$18:G$26)</f>
        <v>0</v>
      </c>
      <c r="G6" s="205">
        <f>_xlfn.XLOOKUP($A6,$B$18:$B$26,H$18:H$26)</f>
        <v>0</v>
      </c>
      <c r="H6" s="205">
        <f>_xlfn.XLOOKUP($A6,$B$18:$B$26,I$18:I$26)</f>
        <v>0</v>
      </c>
      <c r="I6" s="205">
        <f>_xlfn.XLOOKUP($A6,$B$18:$B$26,J$18:J$26)</f>
        <v>0</v>
      </c>
      <c r="J6" s="205">
        <f>_xlfn.XLOOKUP($A6,$B$18:$B$26,K$18:K$26)</f>
        <v>0</v>
      </c>
      <c r="K6" s="205">
        <f>_xlfn.XLOOKUP($A6,$B$18:$B$26,L$18:L$26)</f>
        <v>0</v>
      </c>
      <c r="M6" s="5"/>
      <c r="O6" s="143" t="s">
        <v>71</v>
      </c>
      <c r="P6" s="144"/>
      <c r="Q6" s="149"/>
      <c r="R6" s="146"/>
      <c r="S6" s="146"/>
      <c r="T6" s="151"/>
      <c r="U6" s="148"/>
      <c r="V6" s="57"/>
      <c r="W6" s="57"/>
      <c r="Y6" s="15"/>
      <c r="Z6" s="21"/>
      <c r="AA6" s="6"/>
      <c r="AB6" s="6"/>
      <c r="AC6" s="6"/>
      <c r="AD6" s="6"/>
      <c r="AE6" s="6"/>
      <c r="AF6" s="6"/>
      <c r="AG6" s="6"/>
      <c r="AH6" s="6"/>
      <c r="AI6" s="6"/>
      <c r="AJ6" s="5"/>
      <c r="AL6" s="15"/>
      <c r="AM6" s="16"/>
      <c r="AN6" s="6"/>
      <c r="AO6" s="6"/>
      <c r="AP6" s="6"/>
      <c r="AQ6" s="6"/>
      <c r="AR6" s="6"/>
      <c r="AS6" s="6"/>
      <c r="AT6" s="6"/>
      <c r="AU6" s="6"/>
      <c r="AV6" s="6"/>
      <c r="AW6" s="5"/>
    </row>
    <row r="7" spans="1:49" ht="30" customHeight="1" thickBot="1" x14ac:dyDescent="0.3">
      <c r="A7" s="79">
        <v>6</v>
      </c>
      <c r="B7" s="80" t="str">
        <f>_xlfn.XLOOKUP($A7,$B$18:$B$26,C$18:C$26)</f>
        <v>Laura Nasta</v>
      </c>
      <c r="C7" s="204">
        <f>_xlfn.XLOOKUP($A7,$B$18:$B$26,D$18:D$26)</f>
        <v>0</v>
      </c>
      <c r="D7" s="205">
        <f>_xlfn.XLOOKUP($A7,$B$18:$B$26,E$18:E$26)</f>
        <v>0</v>
      </c>
      <c r="E7" s="205">
        <f>_xlfn.XLOOKUP($A7,$B$18:$B$26,F$18:F$26)</f>
        <v>0</v>
      </c>
      <c r="F7" s="205">
        <f>_xlfn.XLOOKUP($A7,$B$18:$B$26,G$18:G$26)</f>
        <v>0</v>
      </c>
      <c r="G7" s="205">
        <f>_xlfn.XLOOKUP($A7,$B$18:$B$26,H$18:H$26)</f>
        <v>0</v>
      </c>
      <c r="H7" s="205">
        <f>_xlfn.XLOOKUP($A7,$B$18:$B$26,I$18:I$26)</f>
        <v>0</v>
      </c>
      <c r="I7" s="205">
        <f>_xlfn.XLOOKUP($A7,$B$18:$B$26,J$18:J$26)</f>
        <v>0</v>
      </c>
      <c r="J7" s="205">
        <f>_xlfn.XLOOKUP($A7,$B$18:$B$26,K$18:K$26)</f>
        <v>0</v>
      </c>
      <c r="K7" s="205">
        <f>_xlfn.XLOOKUP($A7,$B$18:$B$26,L$18:L$26)</f>
        <v>0</v>
      </c>
      <c r="M7" s="5"/>
      <c r="O7" s="152" t="s">
        <v>77</v>
      </c>
      <c r="P7" s="153"/>
      <c r="Q7" s="154"/>
      <c r="R7" s="155"/>
      <c r="S7" s="155"/>
      <c r="T7" s="156"/>
      <c r="U7" s="157"/>
      <c r="V7" s="57"/>
      <c r="W7" s="57"/>
      <c r="Y7" s="15"/>
      <c r="Z7" s="21"/>
      <c r="AA7" s="6"/>
      <c r="AB7" s="6"/>
      <c r="AC7" s="6"/>
      <c r="AD7" s="6"/>
      <c r="AE7" s="6"/>
      <c r="AF7" s="6"/>
      <c r="AG7" s="6"/>
      <c r="AH7" s="6"/>
      <c r="AI7" s="6"/>
      <c r="AJ7" s="5"/>
      <c r="AL7" s="15"/>
      <c r="AM7" s="16"/>
      <c r="AN7" s="6"/>
      <c r="AO7" s="6"/>
      <c r="AP7" s="6"/>
      <c r="AQ7" s="6"/>
      <c r="AR7" s="6"/>
      <c r="AS7" s="6"/>
      <c r="AT7" s="6"/>
      <c r="AU7" s="6"/>
      <c r="AV7" s="6"/>
      <c r="AW7" s="5"/>
    </row>
    <row r="8" spans="1:49" ht="30" customHeight="1" x14ac:dyDescent="0.25">
      <c r="M8" s="5"/>
      <c r="V8" s="57"/>
      <c r="W8" s="57"/>
      <c r="Y8" s="15"/>
      <c r="Z8" s="21"/>
      <c r="AA8" s="6"/>
      <c r="AB8" s="6"/>
      <c r="AC8" s="6"/>
      <c r="AD8" s="6"/>
      <c r="AE8" s="6"/>
      <c r="AF8" s="6"/>
      <c r="AG8" s="6"/>
      <c r="AH8" s="6"/>
      <c r="AI8" s="6"/>
      <c r="AJ8" s="5"/>
    </row>
    <row r="9" spans="1:49" ht="30" customHeight="1" x14ac:dyDescent="0.25">
      <c r="M9" s="5"/>
      <c r="O9" s="57"/>
      <c r="P9" s="57"/>
      <c r="Q9" s="57"/>
      <c r="R9" s="57"/>
      <c r="S9" s="57"/>
      <c r="T9" s="57"/>
      <c r="U9" s="57"/>
      <c r="W9" s="57"/>
    </row>
    <row r="10" spans="1:49" ht="30" customHeight="1" x14ac:dyDescent="0.25">
      <c r="M10" s="5"/>
      <c r="P10" s="57"/>
      <c r="Q10" s="57"/>
      <c r="R10" s="57"/>
      <c r="S10" s="57"/>
      <c r="T10" s="57"/>
      <c r="U10" s="57"/>
      <c r="W10" s="57"/>
    </row>
    <row r="11" spans="1:49" ht="30" customHeight="1" x14ac:dyDescent="0.25">
      <c r="M11" s="5"/>
      <c r="W11" s="57"/>
    </row>
    <row r="12" spans="1:49" x14ac:dyDescent="0.25">
      <c r="W12" s="57"/>
    </row>
    <row r="13" spans="1:49" x14ac:dyDescent="0.25">
      <c r="V13" s="57"/>
    </row>
    <row r="17" spans="2:13" ht="31.5" customHeight="1" outlineLevel="1" x14ac:dyDescent="0.25">
      <c r="B17" s="75" t="s">
        <v>15</v>
      </c>
      <c r="C17" s="76" t="s">
        <v>16</v>
      </c>
      <c r="D17" s="77" t="s">
        <v>17</v>
      </c>
      <c r="E17" s="76" t="s">
        <v>18</v>
      </c>
      <c r="F17" s="76" t="s">
        <v>19</v>
      </c>
      <c r="G17" s="76" t="s">
        <v>20</v>
      </c>
      <c r="H17" s="76" t="s">
        <v>21</v>
      </c>
      <c r="I17" s="76" t="s">
        <v>22</v>
      </c>
      <c r="J17" s="76" t="s">
        <v>23</v>
      </c>
      <c r="K17" s="76" t="s">
        <v>24</v>
      </c>
      <c r="L17" s="76" t="s">
        <v>25</v>
      </c>
      <c r="M17" s="5"/>
    </row>
    <row r="18" spans="2:13" ht="26.4" outlineLevel="1" x14ac:dyDescent="0.25">
      <c r="B18" s="79">
        <f>_xlfn.RANK.EQ(M18,$M$18:$M$26,0) + COUNTIF($M$18:M18,M18) -1</f>
        <v>1</v>
      </c>
      <c r="C18" s="80" t="s">
        <v>62</v>
      </c>
      <c r="D18" s="81">
        <f>SUMIFS('Resultados 3A'!J:J,'Resultados 3A'!C:C,'Sumario 3A'!C18)+SUMIFS('Resultados 3A'!K:K,'Resultados 3A'!E:E,'Sumario 3A'!C18)</f>
        <v>0</v>
      </c>
      <c r="E18" s="82">
        <f>COUNTIFS('Resultados 3A'!C:C,'Sumario 3A'!C18,'Resultados 3A'!J:J,"&gt;0")+COUNTIFS('Resultados 3A'!E:E,'Sumario 3A'!C18,'Resultados 3A'!K:K,"&gt;0")</f>
        <v>0</v>
      </c>
      <c r="F18" s="82">
        <f>SUMIFS('Resultados 3A'!M:M,'Resultados 3A'!C:C,'Sumario 3A'!C18)+SUMIFS('Resultados 3A'!N:N,'Resultados 3A'!E:E,'Sumario 3A'!C18)</f>
        <v>0</v>
      </c>
      <c r="G18" s="82">
        <f t="shared" ref="G18:G23" si="0">E18-F18</f>
        <v>0</v>
      </c>
      <c r="H18" s="82">
        <f>SUMIFS('Resultados 3A'!P:P,'Resultados 3A'!C:C,'Sumario 3A'!C18)+SUMIFS('Resultados 3A'!Q:Q,'Resultados 3A'!E:E,'Sumario 3A'!C18)</f>
        <v>0</v>
      </c>
      <c r="I18" s="82">
        <f>SUMIFS('Resultados 3A'!Q:Q,'Resultados 3A'!C:C,'Sumario 3A'!C18)+SUMIFS('Resultados 3A'!P:P,'Resultados 3A'!E:E,'Sumario 3A'!C18)</f>
        <v>0</v>
      </c>
      <c r="J18" s="82">
        <f>SUMIFS('Resultados 3A'!S:S,'Resultados 3A'!C:C,'Sumario 3A'!C18)+SUMIFS('Resultados 3A'!T:T,'Resultados 3A'!E:E,'Sumario 3A'!C18)</f>
        <v>0</v>
      </c>
      <c r="K18" s="82">
        <f>SUMIFS('Resultados 3A'!T:T,'Resultados 3A'!C:C,'Sumario 3A'!C18)+SUMIFS('Resultados 3A'!S:S,'Resultados 3A'!E:E,'Sumario 3A'!C18)</f>
        <v>0</v>
      </c>
      <c r="L18" s="82">
        <f t="shared" ref="L18:L23" si="1">J18-K18</f>
        <v>0</v>
      </c>
      <c r="M18" s="5">
        <f t="shared" ref="M18:M23" si="2">D18+L18/1000</f>
        <v>0</v>
      </c>
    </row>
    <row r="19" spans="2:13" ht="26.4" outlineLevel="1" x14ac:dyDescent="0.25">
      <c r="B19" s="79">
        <f>_xlfn.RANK.EQ(M19,$M$18:$M$26,0) + COUNTIF($M$18:M19,M19) -1</f>
        <v>2</v>
      </c>
      <c r="C19" s="80" t="s">
        <v>69</v>
      </c>
      <c r="D19" s="81">
        <f>SUMIFS('Resultados 3A'!J:J,'Resultados 3A'!C:C,'Sumario 3A'!C19)+SUMIFS('Resultados 3A'!K:K,'Resultados 3A'!E:E,'Sumario 3A'!C19)</f>
        <v>0</v>
      </c>
      <c r="E19" s="82">
        <f>COUNTIFS('Resultados 3A'!C:C,'Sumario 3A'!C19,'Resultados 3A'!J:J,"&gt;0")+COUNTIFS('Resultados 3A'!E:E,'Sumario 3A'!C19,'Resultados 3A'!K:K,"&gt;0")</f>
        <v>0</v>
      </c>
      <c r="F19" s="82">
        <f>SUMIFS('Resultados 3A'!M:M,'Resultados 3A'!C:C,'Sumario 3A'!C19)+SUMIFS('Resultados 3A'!N:N,'Resultados 3A'!E:E,'Sumario 3A'!C19)</f>
        <v>0</v>
      </c>
      <c r="G19" s="82">
        <f t="shared" si="0"/>
        <v>0</v>
      </c>
      <c r="H19" s="82">
        <f>SUMIFS('Resultados 3A'!P:P,'Resultados 3A'!C:C,'Sumario 3A'!C19)+SUMIFS('Resultados 3A'!Q:Q,'Resultados 3A'!E:E,'Sumario 3A'!C19)</f>
        <v>0</v>
      </c>
      <c r="I19" s="82">
        <f>SUMIFS('Resultados 3A'!Q:Q,'Resultados 3A'!C:C,'Sumario 3A'!C19)+SUMIFS('Resultados 3A'!P:P,'Resultados 3A'!E:E,'Sumario 3A'!C19)</f>
        <v>0</v>
      </c>
      <c r="J19" s="82">
        <f>SUMIFS('Resultados 3A'!S:S,'Resultados 3A'!C:C,'Sumario 3A'!C19)+SUMIFS('Resultados 3A'!T:T,'Resultados 3A'!E:E,'Sumario 3A'!C19)</f>
        <v>0</v>
      </c>
      <c r="K19" s="82">
        <f>SUMIFS('Resultados 3A'!T:T,'Resultados 3A'!C:C,'Sumario 3A'!C19)+SUMIFS('Resultados 3A'!S:S,'Resultados 3A'!E:E,'Sumario 3A'!C19)</f>
        <v>0</v>
      </c>
      <c r="L19" s="82">
        <f t="shared" si="1"/>
        <v>0</v>
      </c>
      <c r="M19" s="5">
        <f t="shared" si="2"/>
        <v>0</v>
      </c>
    </row>
    <row r="20" spans="2:13" ht="26.4" outlineLevel="1" x14ac:dyDescent="0.25">
      <c r="B20" s="79">
        <f>_xlfn.RANK.EQ(M20,$M$18:$M$26,0) + COUNTIF($M$18:M20,M20) -1</f>
        <v>3</v>
      </c>
      <c r="C20" s="80" t="s">
        <v>75</v>
      </c>
      <c r="D20" s="81">
        <f>SUMIFS('Resultados 3A'!J:J,'Resultados 3A'!C:C,'Sumario 3A'!C20)+SUMIFS('Resultados 3A'!K:K,'Resultados 3A'!E:E,'Sumario 3A'!C20)</f>
        <v>0</v>
      </c>
      <c r="E20" s="82">
        <f>COUNTIFS('Resultados 3A'!C:C,'Sumario 3A'!C20,'Resultados 3A'!J:J,"&gt;0")+COUNTIFS('Resultados 3A'!E:E,'Sumario 3A'!C20,'Resultados 3A'!K:K,"&gt;0")</f>
        <v>0</v>
      </c>
      <c r="F20" s="82">
        <f>SUMIFS('Resultados 3A'!M:M,'Resultados 3A'!C:C,'Sumario 3A'!C20)+SUMIFS('Resultados 3A'!N:N,'Resultados 3A'!E:E,'Sumario 3A'!C20)</f>
        <v>0</v>
      </c>
      <c r="G20" s="82">
        <f t="shared" si="0"/>
        <v>0</v>
      </c>
      <c r="H20" s="82">
        <f>SUMIFS('Resultados 3A'!P:P,'Resultados 3A'!C:C,'Sumario 3A'!C20)+SUMIFS('Resultados 3A'!Q:Q,'Resultados 3A'!E:E,'Sumario 3A'!C20)</f>
        <v>0</v>
      </c>
      <c r="I20" s="82">
        <f>SUMIFS('Resultados 3A'!Q:Q,'Resultados 3A'!C:C,'Sumario 3A'!C20)+SUMIFS('Resultados 3A'!P:P,'Resultados 3A'!E:E,'Sumario 3A'!C20)</f>
        <v>0</v>
      </c>
      <c r="J20" s="82">
        <f>SUMIFS('Resultados 3A'!S:S,'Resultados 3A'!C:C,'Sumario 3A'!C20)+SUMIFS('Resultados 3A'!T:T,'Resultados 3A'!E:E,'Sumario 3A'!C20)</f>
        <v>0</v>
      </c>
      <c r="K20" s="82">
        <f>SUMIFS('Resultados 3A'!T:T,'Resultados 3A'!C:C,'Sumario 3A'!C20)+SUMIFS('Resultados 3A'!S:S,'Resultados 3A'!E:E,'Sumario 3A'!C20)</f>
        <v>0</v>
      </c>
      <c r="L20" s="82">
        <f t="shared" si="1"/>
        <v>0</v>
      </c>
      <c r="M20" s="5">
        <f t="shared" si="2"/>
        <v>0</v>
      </c>
    </row>
    <row r="21" spans="2:13" ht="25.5" customHeight="1" outlineLevel="1" x14ac:dyDescent="0.25">
      <c r="B21" s="79">
        <f>_xlfn.RANK.EQ(M21,$M$18:$M$26,0) + COUNTIF($M$18:M21,M21) -1</f>
        <v>4</v>
      </c>
      <c r="C21" s="80" t="s">
        <v>64</v>
      </c>
      <c r="D21" s="81">
        <f>SUMIFS('Resultados 3A'!J:J,'Resultados 3A'!C:C,'Sumario 3A'!C21)+SUMIFS('Resultados 3A'!K:K,'Resultados 3A'!E:E,'Sumario 3A'!C21)</f>
        <v>0</v>
      </c>
      <c r="E21" s="82">
        <f>COUNTIFS('Resultados 3A'!C:C,'Sumario 3A'!C21,'Resultados 3A'!J:J,"&gt;0")+COUNTIFS('Resultados 3A'!E:E,'Sumario 3A'!C21,'Resultados 3A'!K:K,"&gt;0")</f>
        <v>0</v>
      </c>
      <c r="F21" s="82">
        <f>SUMIFS('Resultados 3A'!M:M,'Resultados 3A'!C:C,'Sumario 3A'!C21)+SUMIFS('Resultados 3A'!N:N,'Resultados 3A'!E:E,'Sumario 3A'!C21)</f>
        <v>0</v>
      </c>
      <c r="G21" s="82">
        <f t="shared" si="0"/>
        <v>0</v>
      </c>
      <c r="H21" s="82">
        <f>SUMIFS('Resultados 3A'!P:P,'Resultados 3A'!C:C,'Sumario 3A'!C21)+SUMIFS('Resultados 3A'!Q:Q,'Resultados 3A'!E:E,'Sumario 3A'!C21)</f>
        <v>0</v>
      </c>
      <c r="I21" s="82">
        <f>SUMIFS('Resultados 3A'!Q:Q,'Resultados 3A'!C:C,'Sumario 3A'!C21)+SUMIFS('Resultados 3A'!P:P,'Resultados 3A'!E:E,'Sumario 3A'!C21)</f>
        <v>0</v>
      </c>
      <c r="J21" s="82">
        <f>SUMIFS('Resultados 3A'!S:S,'Resultados 3A'!C:C,'Sumario 3A'!C21)+SUMIFS('Resultados 3A'!T:T,'Resultados 3A'!E:E,'Sumario 3A'!C21)</f>
        <v>0</v>
      </c>
      <c r="K21" s="82">
        <f>SUMIFS('Resultados 3A'!T:T,'Resultados 3A'!C:C,'Sumario 3A'!C21)+SUMIFS('Resultados 3A'!S:S,'Resultados 3A'!E:E,'Sumario 3A'!C21)</f>
        <v>0</v>
      </c>
      <c r="L21" s="82">
        <f t="shared" si="1"/>
        <v>0</v>
      </c>
      <c r="M21" s="5">
        <f t="shared" si="2"/>
        <v>0</v>
      </c>
    </row>
    <row r="22" spans="2:13" ht="26.4" outlineLevel="1" x14ac:dyDescent="0.25">
      <c r="B22" s="79">
        <f>_xlfn.RANK.EQ(M22,$M$18:$M$26,0) + COUNTIF($M$18:M22,M22) -1</f>
        <v>5</v>
      </c>
      <c r="C22" s="80" t="s">
        <v>71</v>
      </c>
      <c r="D22" s="81">
        <f>SUMIFS('Resultados 3A'!J:J,'Resultados 3A'!C:C,'Sumario 3A'!C22)+SUMIFS('Resultados 3A'!K:K,'Resultados 3A'!E:E,'Sumario 3A'!C22)</f>
        <v>0</v>
      </c>
      <c r="E22" s="82">
        <f>COUNTIFS('Resultados 3A'!C:C,'Sumario 3A'!C22,'Resultados 3A'!J:J,"&gt;0")+COUNTIFS('Resultados 3A'!E:E,'Sumario 3A'!C22,'Resultados 3A'!K:K,"&gt;0")</f>
        <v>0</v>
      </c>
      <c r="F22" s="82">
        <f>SUMIFS('Resultados 3A'!M:M,'Resultados 3A'!C:C,'Sumario 3A'!C22)+SUMIFS('Resultados 3A'!N:N,'Resultados 3A'!E:E,'Sumario 3A'!C22)</f>
        <v>0</v>
      </c>
      <c r="G22" s="82">
        <f t="shared" si="0"/>
        <v>0</v>
      </c>
      <c r="H22" s="82">
        <f>SUMIFS('Resultados 3A'!P:P,'Resultados 3A'!C:C,'Sumario 3A'!C22)+SUMIFS('Resultados 3A'!Q:Q,'Resultados 3A'!E:E,'Sumario 3A'!C22)</f>
        <v>0</v>
      </c>
      <c r="I22" s="82">
        <f>SUMIFS('Resultados 3A'!Q:Q,'Resultados 3A'!C:C,'Sumario 3A'!C22)+SUMIFS('Resultados 3A'!P:P,'Resultados 3A'!E:E,'Sumario 3A'!C22)</f>
        <v>0</v>
      </c>
      <c r="J22" s="82">
        <f>SUMIFS('Resultados 3A'!S:S,'Resultados 3A'!C:C,'Sumario 3A'!C22)+SUMIFS('Resultados 3A'!T:T,'Resultados 3A'!E:E,'Sumario 3A'!C22)</f>
        <v>0</v>
      </c>
      <c r="K22" s="82">
        <f>SUMIFS('Resultados 3A'!T:T,'Resultados 3A'!C:C,'Sumario 3A'!C22)+SUMIFS('Resultados 3A'!S:S,'Resultados 3A'!E:E,'Sumario 3A'!C22)</f>
        <v>0</v>
      </c>
      <c r="L22" s="82">
        <f t="shared" si="1"/>
        <v>0</v>
      </c>
      <c r="M22" s="5">
        <f t="shared" si="2"/>
        <v>0</v>
      </c>
    </row>
    <row r="23" spans="2:13" ht="26.4" outlineLevel="1" x14ac:dyDescent="0.25">
      <c r="B23" s="79">
        <f>_xlfn.RANK.EQ(M23,$M$18:$M$26,0) + COUNTIF($M$18:M23,M23) -1</f>
        <v>6</v>
      </c>
      <c r="C23" s="80" t="s">
        <v>77</v>
      </c>
      <c r="D23" s="81">
        <f>SUMIFS('Resultados 3A'!J:J,'Resultados 3A'!C:C,'Sumario 3A'!C23)+SUMIFS('Resultados 3A'!K:K,'Resultados 3A'!E:E,'Sumario 3A'!C23)</f>
        <v>0</v>
      </c>
      <c r="E23" s="82">
        <f>COUNTIFS('Resultados 3A'!C:C,'Sumario 3A'!C23,'Resultados 3A'!J:J,"&gt;0")+COUNTIFS('Resultados 3A'!E:E,'Sumario 3A'!C23,'Resultados 3A'!K:K,"&gt;0")</f>
        <v>0</v>
      </c>
      <c r="F23" s="82">
        <f>SUMIFS('Resultados 3A'!M:M,'Resultados 3A'!C:C,'Sumario 3A'!C23)+SUMIFS('Resultados 3A'!N:N,'Resultados 3A'!E:E,'Sumario 3A'!C23)</f>
        <v>0</v>
      </c>
      <c r="G23" s="82">
        <f t="shared" si="0"/>
        <v>0</v>
      </c>
      <c r="H23" s="82">
        <f>SUMIFS('Resultados 3A'!P:P,'Resultados 3A'!C:C,'Sumario 3A'!C23)+SUMIFS('Resultados 3A'!Q:Q,'Resultados 3A'!E:E,'Sumario 3A'!C23)</f>
        <v>0</v>
      </c>
      <c r="I23" s="82">
        <f>SUMIFS('Resultados 3A'!Q:Q,'Resultados 3A'!C:C,'Sumario 3A'!C23)+SUMIFS('Resultados 3A'!P:P,'Resultados 3A'!E:E,'Sumario 3A'!C23)</f>
        <v>0</v>
      </c>
      <c r="J23" s="82">
        <f>SUMIFS('Resultados 3A'!S:S,'Resultados 3A'!C:C,'Sumario 3A'!C23)+SUMIFS('Resultados 3A'!T:T,'Resultados 3A'!E:E,'Sumario 3A'!C23)</f>
        <v>0</v>
      </c>
      <c r="K23" s="82">
        <f>SUMIFS('Resultados 3A'!T:T,'Resultados 3A'!C:C,'Sumario 3A'!C23)+SUMIFS('Resultados 3A'!S:S,'Resultados 3A'!E:E,'Sumario 3A'!C23)</f>
        <v>0</v>
      </c>
      <c r="L23" s="82">
        <f t="shared" si="1"/>
        <v>0</v>
      </c>
      <c r="M23" s="5">
        <f t="shared" si="2"/>
        <v>0</v>
      </c>
    </row>
  </sheetData>
  <pageMargins left="0.78749999999999998" right="0.78749999999999998" top="0.78749999999999998" bottom="0.78749999999999998" header="0.39374999999999999" footer="0.39374999999999999"/>
  <pageSetup paperSize="9" fitToWidth="0" pageOrder="overThenDown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</vt:i4>
      </vt:variant>
    </vt:vector>
  </HeadingPairs>
  <TitlesOfParts>
    <vt:vector size="19" baseType="lpstr">
      <vt:lpstr>Notas</vt:lpstr>
      <vt:lpstr>1A Division ----&gt;</vt:lpstr>
      <vt:lpstr>Sumario 1A</vt:lpstr>
      <vt:lpstr>Resultados 1A</vt:lpstr>
      <vt:lpstr>2A Division ----&gt;</vt:lpstr>
      <vt:lpstr>Sumario 2A</vt:lpstr>
      <vt:lpstr>Resultados 2A</vt:lpstr>
      <vt:lpstr>3A Division -----&gt;</vt:lpstr>
      <vt:lpstr>Sumario 3A</vt:lpstr>
      <vt:lpstr>Resultados 3A</vt:lpstr>
      <vt:lpstr>Infantil -----&gt;</vt:lpstr>
      <vt:lpstr>Sumario Infantil</vt:lpstr>
      <vt:lpstr>3a</vt:lpstr>
      <vt:lpstr>Resultados Infantil</vt:lpstr>
      <vt:lpstr>Otros ----&gt;</vt:lpstr>
      <vt:lpstr>2a</vt:lpstr>
      <vt:lpstr>infantil</vt:lpstr>
      <vt:lpstr>Hoja1</vt:lpstr>
      <vt:lpstr>'Sumario 1A'!Área_de_impresión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Raul Morant</dc:creator>
  <cp:keywords/>
  <dc:description/>
  <cp:lastModifiedBy>Jorge Fernández</cp:lastModifiedBy>
  <cp:revision>0</cp:revision>
  <dcterms:created xsi:type="dcterms:W3CDTF">2024-12-03T10:26:16Z</dcterms:created>
  <dcterms:modified xsi:type="dcterms:W3CDTF">2024-12-29T13:27:44Z</dcterms:modified>
  <cp:category/>
  <cp:contentStatus/>
</cp:coreProperties>
</file>