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fractalvalueadv.sharepoint.com/sites/FractalValueAdvisors/Shared Documents/03 Development/Excel/"/>
    </mc:Choice>
  </mc:AlternateContent>
  <xr:revisionPtr revIDLastSave="1" documentId="8_{7D2ED986-C7E3-4A46-BEC4-DE7769A25176}" xr6:coauthVersionLast="45" xr6:coauthVersionMax="45" xr10:uidLastSave="{16A8B469-5BBD-4E45-949F-BFFFE3BABC06}"/>
  <bookViews>
    <workbookView xWindow="-108" yWindow="-108" windowWidth="23256" windowHeight="12576" xr2:uid="{1034D903-8EFA-430B-AEC1-AE2BAA0169F3}"/>
  </bookViews>
  <sheets>
    <sheet name="overview" sheetId="6" r:id="rId1"/>
    <sheet name="get_macro_data" sheetId="1" r:id="rId2"/>
    <sheet name="get_co_constants" sheetId="8" r:id="rId3"/>
    <sheet name="bump_date" sheetId="3" r:id="rId4"/>
    <sheet name="convert_date" sheetId="7" r:id="rId5"/>
    <sheet name="shift" sheetId="2" r:id="rId6"/>
    <sheet name="string_split" sheetId="4" r:id="rId7"/>
    <sheet name="randomize" sheetId="5" r:id="rId8"/>
  </sheets>
  <externalReferences>
    <externalReference r:id="rId9"/>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Pal_Workbook_GUID" hidden="1">"81KQ1HH53GIAASZHCYESIWAP"</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6" i="8" l="1"/>
  <c r="L37" i="1"/>
  <c r="M37" i="1"/>
  <c r="L38" i="1"/>
  <c r="M38" i="1"/>
  <c r="L39" i="1"/>
  <c r="M39" i="1"/>
  <c r="L40" i="1"/>
  <c r="M40" i="1"/>
  <c r="L41" i="1"/>
  <c r="M41" i="1"/>
  <c r="L42" i="1"/>
  <c r="M42" i="1"/>
  <c r="L43" i="1"/>
  <c r="M43" i="1"/>
  <c r="L44" i="1"/>
  <c r="M44" i="1"/>
  <c r="L45" i="1"/>
  <c r="M45" i="1"/>
  <c r="L46" i="1"/>
  <c r="M46" i="1"/>
  <c r="L47" i="1"/>
  <c r="M47" i="1"/>
  <c r="L48" i="1"/>
  <c r="M48" i="1"/>
  <c r="L49" i="1"/>
  <c r="M49" i="1"/>
  <c r="M36" i="1"/>
  <c r="L36" i="1"/>
  <c r="C4" i="8" a="1"/>
  <c r="C4" i="8" l="1"/>
  <c r="C36" i="1" a="1"/>
  <c r="E12" i="5"/>
  <c r="E8" i="5"/>
  <c r="E4" i="5"/>
  <c r="C8" i="4"/>
  <c r="C6" i="4"/>
  <c r="E19" i="2"/>
  <c r="D18" i="2"/>
  <c r="F16" i="2"/>
  <c r="E15" i="2"/>
  <c r="D14" i="2"/>
  <c r="D7" i="2"/>
  <c r="C6" i="2"/>
  <c r="D17" i="7"/>
  <c r="D13" i="7"/>
  <c r="D9" i="7"/>
  <c r="D5" i="7"/>
  <c r="C8" i="3"/>
  <c r="D10" i="7"/>
  <c r="E11" i="5"/>
  <c r="E7" i="5"/>
  <c r="D9" i="4"/>
  <c r="D7" i="4"/>
  <c r="D5" i="4"/>
  <c r="D19" i="2"/>
  <c r="F17" i="2"/>
  <c r="E16" i="2"/>
  <c r="D15" i="2"/>
  <c r="I9" i="2"/>
  <c r="C7" i="2"/>
  <c r="D20" i="7"/>
  <c r="D16" i="7"/>
  <c r="D12" i="7"/>
  <c r="D8" i="7"/>
  <c r="C11" i="3"/>
  <c r="C7" i="3"/>
  <c r="E5" i="5"/>
  <c r="D8" i="4"/>
  <c r="F19" i="2"/>
  <c r="F15" i="2"/>
  <c r="G9" i="2"/>
  <c r="E7" i="2"/>
  <c r="D18" i="7"/>
  <c r="D6" i="7"/>
  <c r="E10" i="5"/>
  <c r="E6" i="5"/>
  <c r="C9" i="4"/>
  <c r="C7" i="4"/>
  <c r="C5" i="4"/>
  <c r="F18" i="2"/>
  <c r="E17" i="2"/>
  <c r="D16" i="2"/>
  <c r="F14" i="2"/>
  <c r="H9" i="2"/>
  <c r="F7" i="2"/>
  <c r="D19" i="7"/>
  <c r="D15" i="7"/>
  <c r="D11" i="7"/>
  <c r="D7" i="7"/>
  <c r="C10" i="3"/>
  <c r="C6" i="3"/>
  <c r="E9" i="5"/>
  <c r="D6" i="4"/>
  <c r="E18" i="2"/>
  <c r="D17" i="2"/>
  <c r="E14" i="2"/>
  <c r="D6" i="2"/>
  <c r="D14" i="7"/>
  <c r="C9" i="3"/>
  <c r="I7" i="1"/>
  <c r="E6" i="1"/>
  <c r="I8" i="1"/>
  <c r="G9" i="1"/>
  <c r="I12" i="1"/>
  <c r="G15" i="1"/>
  <c r="F5" i="1"/>
  <c r="J9" i="1"/>
  <c r="F15" i="1"/>
  <c r="H5" i="1"/>
  <c r="F8" i="1"/>
  <c r="H11" i="1"/>
  <c r="F12" i="1"/>
  <c r="J14" i="1"/>
  <c r="H14" i="1"/>
  <c r="G6" i="1"/>
  <c r="G10" i="1"/>
  <c r="I13" i="1"/>
  <c r="G16" i="1"/>
  <c r="J13" i="1"/>
  <c r="D15" i="1"/>
  <c r="D10" i="1"/>
  <c r="D11" i="1"/>
  <c r="D6" i="1"/>
  <c r="E12" i="1"/>
  <c r="F16" i="1"/>
  <c r="J4" i="1"/>
  <c r="F14" i="1"/>
  <c r="I5" i="1"/>
  <c r="I9" i="1"/>
  <c r="I15" i="1"/>
  <c r="D5" i="1"/>
  <c r="E4" i="1"/>
  <c r="I6" i="1"/>
  <c r="E10" i="1"/>
  <c r="G13" i="1"/>
  <c r="E16" i="1"/>
  <c r="J5" i="1"/>
  <c r="F11" i="1"/>
  <c r="H16" i="1"/>
  <c r="F6" i="1"/>
  <c r="J8" i="1"/>
  <c r="H9" i="1"/>
  <c r="J12" i="1"/>
  <c r="H15" i="1"/>
  <c r="F9" i="1"/>
  <c r="G4" i="1"/>
  <c r="E7" i="1"/>
  <c r="E11" i="1"/>
  <c r="G14" i="1"/>
  <c r="H4" i="1"/>
  <c r="H10" i="1"/>
  <c r="J15" i="1"/>
  <c r="D16" i="1"/>
  <c r="G11" i="1"/>
  <c r="H7" i="1"/>
  <c r="H8" i="1"/>
  <c r="D8" i="1"/>
  <c r="I4" i="1"/>
  <c r="G7" i="1"/>
  <c r="I10" i="1"/>
  <c r="E14" i="1"/>
  <c r="I16" i="1"/>
  <c r="J7" i="1"/>
  <c r="F4" i="1"/>
  <c r="J6" i="1"/>
  <c r="F10" i="1"/>
  <c r="H13" i="1"/>
  <c r="J16" i="1"/>
  <c r="J11" i="1"/>
  <c r="E5" i="1"/>
  <c r="G8" i="1"/>
  <c r="E9" i="1"/>
  <c r="I11" i="1"/>
  <c r="G12" i="1"/>
  <c r="E15" i="1"/>
  <c r="F7" i="1"/>
  <c r="D14" i="1"/>
  <c r="D12" i="1"/>
  <c r="D7" i="1"/>
  <c r="D4" i="1"/>
  <c r="G5" i="1"/>
  <c r="E8" i="1"/>
  <c r="I14" i="1"/>
  <c r="F13" i="1"/>
  <c r="J10" i="1"/>
  <c r="H6" i="1"/>
  <c r="E13" i="1"/>
  <c r="H12" i="1"/>
  <c r="D13" i="1"/>
  <c r="D9" i="1"/>
  <c r="I8" i="2"/>
  <c r="F9" i="2"/>
  <c r="F6" i="2"/>
  <c r="D8" i="2"/>
  <c r="H7" i="2"/>
  <c r="F8" i="2"/>
  <c r="H6" i="2"/>
  <c r="C9" i="2"/>
  <c r="I6" i="2"/>
  <c r="G8" i="2"/>
  <c r="D9" i="2"/>
  <c r="H8" i="2"/>
  <c r="E9" i="2"/>
  <c r="I7" i="2"/>
  <c r="G6" i="2"/>
  <c r="E8" i="2"/>
  <c r="E6" i="2"/>
  <c r="C8" i="2"/>
  <c r="G7" i="2"/>
  <c r="C36" i="1" l="1"/>
  <c r="P24" i="2"/>
  <c r="L25" i="2"/>
  <c r="N23" i="2"/>
  <c r="N25" i="2"/>
  <c r="P23" i="2"/>
  <c r="R24" i="2"/>
  <c r="N26" i="2"/>
  <c r="Q25" i="2"/>
  <c r="M26" i="2"/>
  <c r="P25" i="2"/>
  <c r="R23" i="2"/>
  <c r="L26" i="2"/>
  <c r="Q23" i="2"/>
  <c r="O25" i="2"/>
  <c r="Q24" i="2"/>
  <c r="M25" i="2"/>
  <c r="O23" i="2"/>
  <c r="O26" i="2"/>
  <c r="R25" i="2"/>
  <c r="L25" i="1"/>
  <c r="L29" i="1"/>
  <c r="P28" i="1"/>
  <c r="M29" i="1"/>
  <c r="P22" i="1"/>
  <c r="R26" i="1"/>
  <c r="N29" i="1"/>
  <c r="Q30" i="1"/>
  <c r="M24" i="1"/>
  <c r="O21" i="1"/>
  <c r="L20" i="1"/>
  <c r="L23" i="1"/>
  <c r="L28" i="1"/>
  <c r="L30" i="1"/>
  <c r="N23" i="1"/>
  <c r="M31" i="1"/>
  <c r="O28" i="1"/>
  <c r="Q27" i="1"/>
  <c r="M25" i="1"/>
  <c r="O24" i="1"/>
  <c r="M21" i="1"/>
  <c r="R27" i="1"/>
  <c r="R32" i="1"/>
  <c r="P29" i="1"/>
  <c r="N26" i="1"/>
  <c r="R22" i="1"/>
  <c r="N20" i="1"/>
  <c r="R23" i="1"/>
  <c r="Q32" i="1"/>
  <c r="M30" i="1"/>
  <c r="Q26" i="1"/>
  <c r="O23" i="1"/>
  <c r="Q20" i="1"/>
  <c r="L24" i="1"/>
  <c r="P24" i="1"/>
  <c r="P23" i="1"/>
  <c r="O27" i="1"/>
  <c r="L32" i="1"/>
  <c r="R31" i="1"/>
  <c r="P26" i="1"/>
  <c r="P20" i="1"/>
  <c r="O30" i="1"/>
  <c r="M27" i="1"/>
  <c r="M23" i="1"/>
  <c r="O20" i="1"/>
  <c r="N25" i="1"/>
  <c r="P31" i="1"/>
  <c r="R28" i="1"/>
  <c r="P25" i="1"/>
  <c r="R24" i="1"/>
  <c r="N22" i="1"/>
  <c r="P32" i="1"/>
  <c r="N27" i="1"/>
  <c r="R21" i="1"/>
  <c r="M32" i="1"/>
  <c r="O29" i="1"/>
  <c r="M26" i="1"/>
  <c r="Q22" i="1"/>
  <c r="M20" i="1"/>
  <c r="L21" i="1"/>
  <c r="Q31" i="1"/>
  <c r="Q25" i="1"/>
  <c r="Q21" i="1"/>
  <c r="N30" i="1"/>
  <c r="R20" i="1"/>
  <c r="N32" i="1"/>
  <c r="M28" i="1"/>
  <c r="L22" i="1"/>
  <c r="L27" i="1"/>
  <c r="L26" i="1"/>
  <c r="L31" i="1"/>
  <c r="R29" i="1"/>
  <c r="O32" i="1"/>
  <c r="Q29" i="1"/>
  <c r="O26" i="1"/>
  <c r="O22" i="1"/>
  <c r="P30" i="1"/>
  <c r="R30" i="1"/>
  <c r="N28" i="1"/>
  <c r="P27" i="1"/>
  <c r="N24" i="1"/>
  <c r="P21" i="1"/>
  <c r="N31" i="1"/>
  <c r="R25" i="1"/>
  <c r="N21" i="1"/>
  <c r="O31" i="1"/>
  <c r="Q28" i="1"/>
  <c r="O25" i="1"/>
  <c r="Q24" i="1"/>
  <c r="M22" i="1"/>
  <c r="Q23" i="1"/>
  <c r="E18" i="3"/>
  <c r="G14" i="7"/>
  <c r="M23" i="2"/>
  <c r="M30" i="2"/>
  <c r="L33" i="2"/>
  <c r="M34" i="2"/>
  <c r="G14" i="4"/>
  <c r="G9" i="5"/>
  <c r="E15" i="3"/>
  <c r="E19" i="3"/>
  <c r="G7" i="7"/>
  <c r="G11" i="7"/>
  <c r="G15" i="7"/>
  <c r="G19" i="7"/>
  <c r="O24" i="2"/>
  <c r="Q26" i="2"/>
  <c r="N30" i="2"/>
  <c r="L32" i="2"/>
  <c r="M33" i="2"/>
  <c r="N34" i="2"/>
  <c r="F13" i="4"/>
  <c r="F15" i="4"/>
  <c r="F17" i="4"/>
  <c r="G6" i="5"/>
  <c r="G10" i="5"/>
  <c r="G6" i="7"/>
  <c r="G18" i="7"/>
  <c r="N24" i="2"/>
  <c r="P26" i="2"/>
  <c r="N31" i="2"/>
  <c r="N35" i="2"/>
  <c r="G16" i="4"/>
  <c r="G5" i="5"/>
  <c r="E16" i="3"/>
  <c r="E20" i="3"/>
  <c r="G8" i="7"/>
  <c r="G12" i="7"/>
  <c r="G16" i="7"/>
  <c r="G20" i="7"/>
  <c r="L24" i="2"/>
  <c r="R26" i="2"/>
  <c r="L31" i="2"/>
  <c r="M32" i="2"/>
  <c r="N33" i="2"/>
  <c r="L35" i="2"/>
  <c r="G13" i="4"/>
  <c r="G15" i="4"/>
  <c r="G17" i="4"/>
  <c r="G7" i="5"/>
  <c r="G11" i="5"/>
  <c r="G10" i="7"/>
  <c r="E17" i="3"/>
  <c r="G5" i="7"/>
  <c r="G9" i="7"/>
  <c r="G13" i="7"/>
  <c r="G17" i="7"/>
  <c r="L23" i="2"/>
  <c r="M24" i="2"/>
  <c r="L30" i="2"/>
  <c r="M31" i="2"/>
  <c r="N32" i="2"/>
  <c r="L34" i="2"/>
  <c r="M35" i="2"/>
  <c r="F14" i="4"/>
  <c r="F16" i="4"/>
  <c r="G4" i="5"/>
  <c r="G8" i="5"/>
  <c r="G1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<sst xmlns="http://schemas.openxmlformats.org/spreadsheetml/2006/main" count="162" uniqueCount="111">
  <si>
    <t>GDP_DEFLATOR</t>
  </si>
  <si>
    <t>ZA</t>
  </si>
  <si>
    <t>YIELD_5</t>
  </si>
  <si>
    <t>YIELD_10</t>
  </si>
  <si>
    <t>CDS</t>
  </si>
  <si>
    <t>CORP_BOND_YIELD_BBB</t>
  </si>
  <si>
    <t>1Y</t>
  </si>
  <si>
    <t>1B</t>
  </si>
  <si>
    <t>1D</t>
  </si>
  <si>
    <t>1.2kg</t>
  </si>
  <si>
    <t>seed</t>
  </si>
  <si>
    <t>-3.5ZAR</t>
  </si>
  <si>
    <t>TEST SHIFT HORIZONTAL</t>
  </si>
  <si>
    <t>TEST SHIFT VERTICAL</t>
  </si>
  <si>
    <t>LAG, 2</t>
  </si>
  <si>
    <t>LAG, 1</t>
  </si>
  <si>
    <t>TEST BUMP DATE</t>
  </si>
  <si>
    <t>TEST STRING SPLIT</t>
  </si>
  <si>
    <t>TEST RANDOMIZER</t>
  </si>
  <si>
    <t>LAG, 3</t>
  </si>
  <si>
    <t>LEAD, 1</t>
  </si>
  <si>
    <t>LEAD, 4</t>
  </si>
  <si>
    <t>-45eur</t>
  </si>
  <si>
    <t>USDZAR</t>
  </si>
  <si>
    <t>EURZAR</t>
  </si>
  <si>
    <t>GBPZAR</t>
  </si>
  <si>
    <t>GOLD</t>
  </si>
  <si>
    <t>SPX</t>
  </si>
  <si>
    <t>PLAT</t>
  </si>
  <si>
    <t>PALL</t>
  </si>
  <si>
    <t>BRENT_CRUDE</t>
  </si>
  <si>
    <t>-12 USD</t>
  </si>
  <si>
    <t>US</t>
  </si>
  <si>
    <t>1800 ml</t>
  </si>
  <si>
    <t>lower lim</t>
  </si>
  <si>
    <t>upper lim</t>
  </si>
  <si>
    <t>sample</t>
  </si>
  <si>
    <t>CHECK</t>
  </si>
  <si>
    <t>value</t>
  </si>
  <si>
    <t>unit</t>
  </si>
  <si>
    <t>EXPECTED STRING SPLIT</t>
  </si>
  <si>
    <t>kg</t>
  </si>
  <si>
    <t>eur</t>
  </si>
  <si>
    <t>ml</t>
  </si>
  <si>
    <t>ZAR</t>
  </si>
  <si>
    <t>USD</t>
  </si>
  <si>
    <t>EXPECTED BUMP DATE</t>
  </si>
  <si>
    <t>EXPECTED SHIFT HORIZONTAL</t>
  </si>
  <si>
    <t>EXPECTED SHIFT VERTICAL</t>
  </si>
  <si>
    <t>January 09 2019</t>
  </si>
  <si>
    <t>mmmm dd yyyy</t>
  </si>
  <si>
    <t>dd mmmm yyyy</t>
  </si>
  <si>
    <t>Jan 09, 2019</t>
  </si>
  <si>
    <t>dd mmm yyyy</t>
  </si>
  <si>
    <t>yyyymmdd</t>
  </si>
  <si>
    <t>ddmmyyyy</t>
  </si>
  <si>
    <t>mmddyyyy</t>
  </si>
  <si>
    <t>yyyy-mm-dd</t>
  </si>
  <si>
    <t>yyyy/mm/dd</t>
  </si>
  <si>
    <t>09-01-2019</t>
  </si>
  <si>
    <t>dd-mm-yyyy</t>
  </si>
  <si>
    <t>09/01/2019</t>
  </si>
  <si>
    <t>dd/mm/yyyy</t>
  </si>
  <si>
    <t>01-09-2019</t>
  </si>
  <si>
    <t>mm-dd-yyyy</t>
  </si>
  <si>
    <t>01/09/2019</t>
  </si>
  <si>
    <t>mm/dd/yyyy</t>
  </si>
  <si>
    <t>09012019</t>
  </si>
  <si>
    <t>01092019</t>
  </si>
  <si>
    <t>date</t>
  </si>
  <si>
    <t>format</t>
  </si>
  <si>
    <t>result</t>
  </si>
  <si>
    <t>TEST CONVERT DATE</t>
  </si>
  <si>
    <t>EXPECTED CONVERT DATE</t>
  </si>
  <si>
    <t>2019-01-09</t>
  </si>
  <si>
    <t>mmm dd yyyy</t>
  </si>
  <si>
    <t>2019_01_09</t>
  </si>
  <si>
    <t>2019.01.09</t>
  </si>
  <si>
    <t>yyyy_mm_dd</t>
  </si>
  <si>
    <t>yyyy.mm.dd</t>
  </si>
  <si>
    <t>TEST GET COMPANY CONSTANTS</t>
  </si>
  <si>
    <t>WACC</t>
  </si>
  <si>
    <t>NTC</t>
  </si>
  <si>
    <t>Akasia</t>
  </si>
  <si>
    <t>EXPECTED GET COMPANY CONSTANTS</t>
  </si>
  <si>
    <t>2M</t>
  </si>
  <si>
    <t>3W</t>
  </si>
  <si>
    <t>-1Q</t>
  </si>
  <si>
    <t>09 January 2019</t>
  </si>
  <si>
    <t>09 Jan 2019</t>
  </si>
  <si>
    <t>dd-mmm-yy</t>
  </si>
  <si>
    <t>LEAD, 2</t>
  </si>
  <si>
    <t>TEST GET MACRO DATA - SCALAR</t>
  </si>
  <si>
    <t>EXPECTED GET MACRO DATA - SCALAR</t>
  </si>
  <si>
    <t>TEST GET MACRO DATA - VECTOR</t>
  </si>
  <si>
    <t>EXPECTED GET MACRO DATA - VECTOR</t>
  </si>
  <si>
    <t>2019/01/31</t>
  </si>
  <si>
    <t>2019/02/28</t>
  </si>
  <si>
    <t>2019/03/31</t>
  </si>
  <si>
    <t>2019/04/30</t>
  </si>
  <si>
    <t>2019/05/31</t>
  </si>
  <si>
    <t>2019/06/30</t>
  </si>
  <si>
    <t>2019/07/31</t>
  </si>
  <si>
    <t>2019/08/31</t>
  </si>
  <si>
    <t>2019/09/30</t>
  </si>
  <si>
    <t>2019/10/31</t>
  </si>
  <si>
    <t>2019/11/30</t>
  </si>
  <si>
    <t>2019/12/31</t>
  </si>
  <si>
    <t>2020/01/31</t>
  </si>
  <si>
    <t>2020/02/29</t>
  </si>
  <si>
    <t>0.118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</si>
</sst>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4" fontId="0" fillId="0" borderId="0" xfId="0" applyNumberFormat="1"/>
    <xf numFmtId="10" fontId="0" fillId="0" borderId="0" xfId="1" applyNumberFormat="1" applyFont="1"/>
    <xf numFmtId="2" fontId="0" fillId="0" borderId="0" xfId="1" applyNumberFormat="1" applyFont="1"/>
    <xf numFmtId="0" fontId="0" fillId="0" borderId="0" xfId="0" quotePrefix="1"/>
    <xf numFmtId="0" fontId="0" fillId="0" borderId="0" xfId="1" applyNumberFormat="1" applyFont="1"/>
    <xf numFmtId="164" fontId="0" fillId="0" borderId="0" xfId="0" applyNumberFormat="1"/>
    <xf numFmtId="0" fontId="2" fillId="0" borderId="0" xfId="0" applyFont="1"/>
    <xf numFmtId="0" fontId="0" fillId="0" borderId="0" xfId="0" applyNumberFormat="1"/>
    <xf numFmtId="0" fontId="0" fillId="2" borderId="0" xfId="0" applyFill="1"/>
    <xf numFmtId="14" fontId="0" fillId="0" borderId="0" xfId="0" quotePrefix="1" applyNumberFormat="1"/>
    <xf numFmtId="165" fontId="0" fillId="0" borderId="0" xfId="1" applyNumberFormat="1" applyFont="1"/>
    <xf numFmtId="15" fontId="0" fillId="0" borderId="0" xfId="0" quotePrefix="1" applyNumberFormat="1"/>
    <xf numFmtId="14" fontId="0" fillId="0" borderId="0" xfId="0" applyNumberFormat="1" applyAlignment="1">
      <alignment horizontal="left"/>
    </xf>
    <xf numFmtId="2" fontId="0" fillId="0" borderId="0" xfId="0" applyNumberFormat="1"/>
  </cellXfs>
  <cellStyles count="2">
    <cellStyle name="Normal" xfId="0" builtinId="0"/>
    <cellStyle name="Percent" xfId="1" builtinId="5"/>
  </cellStyles>
  <dxfs count="17">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133350</xdr:rowOff>
    </xdr:from>
    <xdr:to>
      <xdr:col>10</xdr:col>
      <xdr:colOff>19050</xdr:colOff>
      <xdr:row>13</xdr:row>
      <xdr:rowOff>76200</xdr:rowOff>
    </xdr:to>
    <xdr:sp macro="" textlink="">
      <xdr:nvSpPr>
        <xdr:cNvPr id="3" name="TextBox 2">
          <a:extLst>
            <a:ext uri="{FF2B5EF4-FFF2-40B4-BE49-F238E27FC236}">
              <a16:creationId xmlns:a16="http://schemas.microsoft.com/office/drawing/2014/main" id="{152CB35E-9AD5-4575-94F6-897A6AA48D28}"/>
            </a:ext>
          </a:extLst>
        </xdr:cNvPr>
        <xdr:cNvSpPr txBox="1"/>
      </xdr:nvSpPr>
      <xdr:spPr>
        <a:xfrm>
          <a:off x="628650" y="314325"/>
          <a:ext cx="548640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This workbook contains tests and examples for functions</a:t>
          </a:r>
          <a:r>
            <a:rPr lang="en-ZA" sz="1100" baseline="0"/>
            <a:t> located in the fractalExcel add-in.  All currently available functions can be found under the custom FVA category.</a:t>
          </a:r>
        </a:p>
        <a:p>
          <a:endParaRPr lang="en-ZA" sz="1100" baseline="0"/>
        </a:p>
        <a:p>
          <a:r>
            <a:rPr lang="en-ZA" sz="1100" baseline="0"/>
            <a:t>Please ensure that you're using the latest version of the add-in to take advantage of additional functions and enhanced capability.</a:t>
          </a:r>
        </a:p>
        <a:p>
          <a:endParaRPr lang="en-ZA" sz="1100" baseline="0"/>
        </a:p>
        <a:p>
          <a:r>
            <a:rPr lang="en-ZA" sz="1100" baseline="0"/>
            <a:t>When you update, the add-in source will change as the file will have a different name. You can resolve this by going to Data -&gt; Edit Links -&gt; Change Source and then selecting the add-in version you require.</a:t>
          </a:r>
        </a:p>
        <a:p>
          <a:endParaRPr lang="en-ZA" sz="1100" baseline="0"/>
        </a:p>
        <a:p>
          <a:r>
            <a:rPr lang="en-ZA" sz="1100" baseline="0"/>
            <a:t>20200323 is the most recent release.</a:t>
          </a:r>
          <a:endParaRPr lang="en-ZA" sz="1100"/>
        </a:p>
      </xdr:txBody>
    </xdr:sp>
    <xdr:clientData/>
  </xdr:twoCellAnchor>
  <xdr:twoCellAnchor editAs="oneCell">
    <xdr:from>
      <xdr:col>1</xdr:col>
      <xdr:colOff>38100</xdr:colOff>
      <xdr:row>14</xdr:row>
      <xdr:rowOff>142875</xdr:rowOff>
    </xdr:from>
    <xdr:to>
      <xdr:col>8</xdr:col>
      <xdr:colOff>521376</xdr:colOff>
      <xdr:row>34</xdr:row>
      <xdr:rowOff>98614</xdr:rowOff>
    </xdr:to>
    <xdr:pic>
      <xdr:nvPicPr>
        <xdr:cNvPr id="4" name="Picture 3">
          <a:extLst>
            <a:ext uri="{FF2B5EF4-FFF2-40B4-BE49-F238E27FC236}">
              <a16:creationId xmlns:a16="http://schemas.microsoft.com/office/drawing/2014/main" id="{6BA90C05-901D-457E-83CB-51D360168A35}"/>
            </a:ext>
          </a:extLst>
        </xdr:cNvPr>
        <xdr:cNvPicPr>
          <a:picLocks noChangeAspect="1"/>
        </xdr:cNvPicPr>
      </xdr:nvPicPr>
      <xdr:blipFill>
        <a:blip xmlns:r="http://schemas.openxmlformats.org/officeDocument/2006/relationships" r:embed="rId1"/>
        <a:stretch>
          <a:fillRect/>
        </a:stretch>
      </xdr:blipFill>
      <xdr:spPr>
        <a:xfrm>
          <a:off x="647700" y="2676525"/>
          <a:ext cx="4750476" cy="35752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11430</xdr:colOff>
      <xdr:row>2</xdr:row>
      <xdr:rowOff>19051</xdr:rowOff>
    </xdr:from>
    <xdr:to>
      <xdr:col>20</xdr:col>
      <xdr:colOff>26670</xdr:colOff>
      <xdr:row>17</xdr:row>
      <xdr:rowOff>0</xdr:rowOff>
    </xdr:to>
    <xdr:sp macro="" textlink="">
      <xdr:nvSpPr>
        <xdr:cNvPr id="2" name="TextBox 1">
          <a:extLst>
            <a:ext uri="{FF2B5EF4-FFF2-40B4-BE49-F238E27FC236}">
              <a16:creationId xmlns:a16="http://schemas.microsoft.com/office/drawing/2014/main" id="{BD9FF863-840C-4837-882A-2959491CDCE8}"/>
            </a:ext>
          </a:extLst>
        </xdr:cNvPr>
        <xdr:cNvSpPr txBox="1"/>
      </xdr:nvSpPr>
      <xdr:spPr>
        <a:xfrm>
          <a:off x="9841230" y="391584"/>
          <a:ext cx="6331373" cy="2774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200"/>
            <a:t>getFractalMacro</a:t>
          </a:r>
          <a:r>
            <a:rPr lang="en-ZA" sz="1200" baseline="0"/>
            <a:t> is a function for retrieving macro data from a csv file located in the FVA macro development folder.  To use it you need to have the fractalExcel add-in enabled.  The function requires 3 inputs; a 2 letter country iso, a metric and a date (see examples to left).  The only available frequency of the data is monthly and all values are returned for month ends. In cases where data is lower frequency than monthly, the data is filled backward from the last available observation. For e.g. GDP deflators available on 31 Dec 2017 will be backfilled so that every month in 2017 will have the same value as quoted in December.  Higher frequency data such as FX rates use the month end observation.</a:t>
          </a:r>
        </a:p>
        <a:p>
          <a:endParaRPr lang="en-ZA" sz="1200" baseline="0"/>
        </a:p>
        <a:p>
          <a:r>
            <a:rPr lang="en-ZA" sz="1200" baseline="0"/>
            <a:t>NB: As with any API call, you should turn auto-updating off or value-paste your data once you have it. This will prevent your sheet from slowing down as you won't be making continuous calls to the database.</a:t>
          </a:r>
        </a:p>
        <a:p>
          <a:endParaRPr lang="en-ZA" sz="1200" baseline="0"/>
        </a:p>
        <a:p>
          <a:r>
            <a:rPr lang="en-ZA" sz="1200" baseline="0"/>
            <a:t>For further help using the function, click the Fx icon to the left of the formula bar.</a:t>
          </a:r>
          <a:endParaRPr lang="en-ZA"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xdr:colOff>
      <xdr:row>2</xdr:row>
      <xdr:rowOff>9525</xdr:rowOff>
    </xdr:from>
    <xdr:to>
      <xdr:col>13</xdr:col>
      <xdr:colOff>0</xdr:colOff>
      <xdr:row>8</xdr:row>
      <xdr:rowOff>0</xdr:rowOff>
    </xdr:to>
    <xdr:sp macro="" textlink="">
      <xdr:nvSpPr>
        <xdr:cNvPr id="2" name="TextBox 1">
          <a:extLst>
            <a:ext uri="{FF2B5EF4-FFF2-40B4-BE49-F238E27FC236}">
              <a16:creationId xmlns:a16="http://schemas.microsoft.com/office/drawing/2014/main" id="{5164C5B0-BE1F-4910-A4C5-BE4754A299C7}"/>
            </a:ext>
          </a:extLst>
        </xdr:cNvPr>
        <xdr:cNvSpPr txBox="1"/>
      </xdr:nvSpPr>
      <xdr:spPr>
        <a:xfrm>
          <a:off x="3891915" y="190500"/>
          <a:ext cx="486156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100" baseline="0"/>
            <a:t>getCompanyConstatnts works similarly to getFractalMacro but also allows you to choose a version of a particular data point. By not specifying a version number, the function defaults to returning the highest (most recent) version.</a:t>
          </a:r>
        </a:p>
        <a:p>
          <a:pPr marL="0" marR="0" lvl="0" indent="0" defTabSz="914400" eaLnBrk="1" fontAlgn="auto" latinLnBrk="0" hangingPunct="1">
            <a:lnSpc>
              <a:spcPct val="100000"/>
            </a:lnSpc>
            <a:spcBef>
              <a:spcPts val="0"/>
            </a:spcBef>
            <a:spcAft>
              <a:spcPts val="0"/>
            </a:spcAft>
            <a:buClrTx/>
            <a:buSzTx/>
            <a:buFontTx/>
            <a:buNone/>
            <a:tabLst/>
            <a:defRPr/>
          </a:pPr>
          <a:endParaRPr lang="en-ZA"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For further help using the function, click the Fx icon to the left of the formula bar.</a:t>
          </a:r>
          <a:endParaRPr lang="en-ZA">
            <a:effectLst/>
          </a:endParaRPr>
        </a:p>
        <a:p>
          <a:endParaRPr lang="en-Z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9524</xdr:colOff>
      <xdr:row>2</xdr:row>
      <xdr:rowOff>19051</xdr:rowOff>
    </xdr:from>
    <xdr:to>
      <xdr:col>14</xdr:col>
      <xdr:colOff>598169</xdr:colOff>
      <xdr:row>8</xdr:row>
      <xdr:rowOff>0</xdr:rowOff>
    </xdr:to>
    <xdr:sp macro="" textlink="">
      <xdr:nvSpPr>
        <xdr:cNvPr id="2" name="TextBox 1">
          <a:extLst>
            <a:ext uri="{FF2B5EF4-FFF2-40B4-BE49-F238E27FC236}">
              <a16:creationId xmlns:a16="http://schemas.microsoft.com/office/drawing/2014/main" id="{7937F72F-F7B1-4376-864F-8FF8B09889BC}"/>
            </a:ext>
          </a:extLst>
        </xdr:cNvPr>
        <xdr:cNvSpPr txBox="1"/>
      </xdr:nvSpPr>
      <xdr:spPr>
        <a:xfrm>
          <a:off x="5181599" y="381001"/>
          <a:ext cx="4855845" cy="1066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bumpDate is a date utility function for bumping dates forward or back without having to rely on Excel's fill sequence option.  You can bump single dates forward/back by years, quarters, months, weeks, days or business days.</a:t>
          </a:r>
        </a:p>
        <a:p>
          <a:pPr marL="0" marR="0" lvl="0" indent="0" defTabSz="914400" eaLnBrk="1" fontAlgn="auto" latinLnBrk="0" hangingPunct="1">
            <a:lnSpc>
              <a:spcPct val="100000"/>
            </a:lnSpc>
            <a:spcBef>
              <a:spcPts val="0"/>
            </a:spcBef>
            <a:spcAft>
              <a:spcPts val="0"/>
            </a:spcAft>
            <a:buClrTx/>
            <a:buSzTx/>
            <a:buFontTx/>
            <a:buNone/>
            <a:tabLst/>
            <a:defRPr/>
          </a:pPr>
          <a:endParaRPr lang="en-ZA"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For further help using the function, click the Fx icon to the left of the formula bar.</a:t>
          </a:r>
          <a:endParaRPr lang="en-ZA">
            <a:effectLst/>
          </a:endParaRPr>
        </a:p>
        <a:p>
          <a:endParaRPr lang="en-Z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17144</xdr:colOff>
      <xdr:row>2</xdr:row>
      <xdr:rowOff>0</xdr:rowOff>
    </xdr:from>
    <xdr:to>
      <xdr:col>16</xdr:col>
      <xdr:colOff>20954</xdr:colOff>
      <xdr:row>10</xdr:row>
      <xdr:rowOff>0</xdr:rowOff>
    </xdr:to>
    <xdr:sp macro="" textlink="">
      <xdr:nvSpPr>
        <xdr:cNvPr id="2" name="TextBox 1">
          <a:extLst>
            <a:ext uri="{FF2B5EF4-FFF2-40B4-BE49-F238E27FC236}">
              <a16:creationId xmlns:a16="http://schemas.microsoft.com/office/drawing/2014/main" id="{EC5BA4CA-C948-49E6-AE76-544A02FF476A}"/>
            </a:ext>
          </a:extLst>
        </xdr:cNvPr>
        <xdr:cNvSpPr txBox="1"/>
      </xdr:nvSpPr>
      <xdr:spPr>
        <a:xfrm>
          <a:off x="6398894" y="361950"/>
          <a:ext cx="488061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convertDate is another date utility function.  It allows you to convert any of the 65 formats located on the left to an actual date object.  Formats don't need to be supplied in the function call but it is advised that you supply the input format. This will prevent the function from guessing the format and you getting the expected output.</a:t>
          </a:r>
        </a:p>
        <a:p>
          <a:pPr marL="0" marR="0" lvl="0" indent="0" defTabSz="914400" eaLnBrk="1" fontAlgn="auto" latinLnBrk="0" hangingPunct="1">
            <a:lnSpc>
              <a:spcPct val="100000"/>
            </a:lnSpc>
            <a:spcBef>
              <a:spcPts val="0"/>
            </a:spcBef>
            <a:spcAft>
              <a:spcPts val="0"/>
            </a:spcAft>
            <a:buClrTx/>
            <a:buSzTx/>
            <a:buFontTx/>
            <a:buNone/>
            <a:tabLst/>
            <a:defRPr/>
          </a:pPr>
          <a:endParaRPr lang="en-ZA"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For further help using the function, click the Fx icon to the left of the formula bar.</a:t>
          </a:r>
          <a:endParaRPr lang="en-ZA">
            <a:effectLst/>
          </a:endParaRPr>
        </a:p>
        <a:p>
          <a:endParaRPr lang="en-Z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22225</xdr:colOff>
      <xdr:row>2</xdr:row>
      <xdr:rowOff>168276</xdr:rowOff>
    </xdr:from>
    <xdr:to>
      <xdr:col>19</xdr:col>
      <xdr:colOff>599440</xdr:colOff>
      <xdr:row>10</xdr:row>
      <xdr:rowOff>74084</xdr:rowOff>
    </xdr:to>
    <xdr:sp macro="" textlink="">
      <xdr:nvSpPr>
        <xdr:cNvPr id="2" name="TextBox 1">
          <a:extLst>
            <a:ext uri="{FF2B5EF4-FFF2-40B4-BE49-F238E27FC236}">
              <a16:creationId xmlns:a16="http://schemas.microsoft.com/office/drawing/2014/main" id="{24530728-ECB5-4EFE-A57C-0B879D3FC271}"/>
            </a:ext>
          </a:extLst>
        </xdr:cNvPr>
        <xdr:cNvSpPr txBox="1"/>
      </xdr:nvSpPr>
      <xdr:spPr>
        <a:xfrm>
          <a:off x="7980892" y="528109"/>
          <a:ext cx="5487881" cy="134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200" baseline="0">
              <a:solidFill>
                <a:schemeClr val="dk1"/>
              </a:solidFill>
              <a:effectLst/>
              <a:latin typeface="+mn-lt"/>
              <a:ea typeface="+mn-ea"/>
              <a:cs typeface="+mn-cs"/>
            </a:rPr>
            <a:t>shift is a function for leading or lagging a range of data by a specified number of intervals. Ranges can be vertical or horizontal and can be named or unamed.  Specifying n as a negative value will result in lagging the series by n and as a positive value will result in leading the series by n periods.</a:t>
          </a:r>
        </a:p>
        <a:p>
          <a:pPr marL="0" marR="0" lvl="0" indent="0" defTabSz="914400" eaLnBrk="1" fontAlgn="auto" latinLnBrk="0" hangingPunct="1">
            <a:lnSpc>
              <a:spcPct val="100000"/>
            </a:lnSpc>
            <a:spcBef>
              <a:spcPts val="0"/>
            </a:spcBef>
            <a:spcAft>
              <a:spcPts val="0"/>
            </a:spcAft>
            <a:buClrTx/>
            <a:buSzTx/>
            <a:buFontTx/>
            <a:buNone/>
            <a:tabLst/>
            <a:defRPr/>
          </a:pPr>
          <a:endParaRPr lang="en-ZA" sz="12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200" baseline="0">
              <a:solidFill>
                <a:schemeClr val="dk1"/>
              </a:solidFill>
              <a:effectLst/>
              <a:latin typeface="+mn-lt"/>
              <a:ea typeface="+mn-ea"/>
              <a:cs typeface="+mn-cs"/>
            </a:rPr>
            <a:t>For further help using the function, click the Fx icon to the left of the formula bar.</a:t>
          </a:r>
          <a:endParaRPr lang="en-ZA" sz="1200">
            <a:effectLst/>
          </a:endParaRPr>
        </a:p>
        <a:p>
          <a:endParaRPr lang="en-ZA"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0</xdr:colOff>
      <xdr:row>0</xdr:row>
      <xdr:rowOff>171450</xdr:rowOff>
    </xdr:from>
    <xdr:to>
      <xdr:col>15</xdr:col>
      <xdr:colOff>600075</xdr:colOff>
      <xdr:row>7</xdr:row>
      <xdr:rowOff>163830</xdr:rowOff>
    </xdr:to>
    <xdr:sp macro="" textlink="">
      <xdr:nvSpPr>
        <xdr:cNvPr id="4" name="TextBox 3">
          <a:extLst>
            <a:ext uri="{FF2B5EF4-FFF2-40B4-BE49-F238E27FC236}">
              <a16:creationId xmlns:a16="http://schemas.microsoft.com/office/drawing/2014/main" id="{B7AF08AB-D959-4AB4-A639-18DC504EC611}"/>
            </a:ext>
          </a:extLst>
        </xdr:cNvPr>
        <xdr:cNvSpPr txBox="1"/>
      </xdr:nvSpPr>
      <xdr:spPr>
        <a:xfrm>
          <a:off x="5743575" y="171450"/>
          <a:ext cx="4867275" cy="12592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stringSplit deals with the annoyance of having units and values mixed in the same cell.  By setting the argument LeaveNums = TRUE, you are able to extract the numeric value from the cell and leave the unit string behind.  If LeaveNums = FALSE, then the unit (or whatever text component) will be returned.</a:t>
          </a:r>
        </a:p>
        <a:p>
          <a:pPr marL="0" marR="0" lvl="0" indent="0" defTabSz="914400" eaLnBrk="1" fontAlgn="auto" latinLnBrk="0" hangingPunct="1">
            <a:lnSpc>
              <a:spcPct val="100000"/>
            </a:lnSpc>
            <a:spcBef>
              <a:spcPts val="0"/>
            </a:spcBef>
            <a:spcAft>
              <a:spcPts val="0"/>
            </a:spcAft>
            <a:buClrTx/>
            <a:buSzTx/>
            <a:buFontTx/>
            <a:buNone/>
            <a:tabLst/>
            <a:defRPr/>
          </a:pPr>
          <a:endParaRPr lang="en-ZA"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solidFill>
                <a:schemeClr val="dk1"/>
              </a:solidFill>
              <a:effectLst/>
              <a:latin typeface="+mn-lt"/>
              <a:ea typeface="+mn-ea"/>
              <a:cs typeface="+mn-cs"/>
            </a:rPr>
            <a:t>For further help using the function, click the Fx icon to the left of the formula bar.</a:t>
          </a:r>
          <a:endParaRPr lang="en-ZA">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13334</xdr:colOff>
      <xdr:row>1</xdr:row>
      <xdr:rowOff>167640</xdr:rowOff>
    </xdr:from>
    <xdr:to>
      <xdr:col>16</xdr:col>
      <xdr:colOff>582929</xdr:colOff>
      <xdr:row>16</xdr:row>
      <xdr:rowOff>160020</xdr:rowOff>
    </xdr:to>
    <xdr:sp macro="" textlink="">
      <xdr:nvSpPr>
        <xdr:cNvPr id="2" name="TextBox 1">
          <a:extLst>
            <a:ext uri="{FF2B5EF4-FFF2-40B4-BE49-F238E27FC236}">
              <a16:creationId xmlns:a16="http://schemas.microsoft.com/office/drawing/2014/main" id="{3DD43637-1E88-4444-8035-28BC49301CBE}"/>
            </a:ext>
          </a:extLst>
        </xdr:cNvPr>
        <xdr:cNvSpPr txBox="1"/>
      </xdr:nvSpPr>
      <xdr:spPr>
        <a:xfrm>
          <a:off x="5469254" y="350520"/>
          <a:ext cx="5446395" cy="2735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fractalRand was created in order to get consistent</a:t>
          </a:r>
          <a:r>
            <a:rPr lang="en-ZA" sz="1100" baseline="0"/>
            <a:t> random numbers.  Excel's existing RAND and RANDBETWEEN functions allow for the creation of random numbers but do not allow the user to set a seed. Because of this, when testing models which require random values, it becomes difficult if not impossible to generate reproducible/testable results.</a:t>
          </a:r>
        </a:p>
        <a:p>
          <a:r>
            <a:rPr lang="en-ZA" sz="1100" baseline="0"/>
            <a:t>fractalRand can be used without specifying any parameters and will default to generating random values between 0 and 1.  Optionally you may set a seed and/or min and max values.</a:t>
          </a:r>
        </a:p>
        <a:p>
          <a:endParaRPr lang="en-ZA" sz="1100" baseline="0"/>
        </a:p>
        <a:p>
          <a:r>
            <a:rPr lang="en-ZA" sz="1100" baseline="0"/>
            <a:t>fractalRand uses the same algo as Excel's random number generator:</a:t>
          </a:r>
        </a:p>
        <a:p>
          <a:r>
            <a:rPr lang="en-ZA"/>
            <a:t>IX, IY, IZ SHOULD BE SET TO INTEGER VALUES BETWEEN 1 AND 30000 BEFORE FIRST ENTRY</a:t>
          </a:r>
          <a:br>
            <a:rPr lang="en-ZA"/>
          </a:br>
          <a:r>
            <a:rPr lang="en-ZA"/>
            <a:t>IX = MOD(171 * IX, 30269)</a:t>
          </a:r>
          <a:br>
            <a:rPr lang="en-ZA"/>
          </a:br>
          <a:r>
            <a:rPr lang="en-ZA"/>
            <a:t>IY = MOD(172 * IY, 30307)</a:t>
          </a:r>
          <a:br>
            <a:rPr lang="en-ZA"/>
          </a:br>
          <a:r>
            <a:rPr lang="en-ZA"/>
            <a:t>IZ = MOD(170 * IZ, 30323)</a:t>
          </a:r>
          <a:br>
            <a:rPr lang="en-ZA"/>
          </a:br>
          <a:r>
            <a:rPr lang="en-ZA"/>
            <a:t>RANDOM = AMOD(FLOAT(IX) / 30269.0 + FLOAT(IY) / 30307.0 + FLOAT(IZ) / 30323.0, 1.0)</a:t>
          </a:r>
          <a:endParaRPr lang="en-ZA" sz="1100" baseline="0"/>
        </a:p>
        <a:p>
          <a:endParaRPr lang="en-ZA" sz="1100" baseline="0"/>
        </a:p>
        <a:p>
          <a:r>
            <a:rPr lang="en-ZA" sz="1100" baseline="0">
              <a:solidFill>
                <a:schemeClr val="dk1"/>
              </a:solidFill>
              <a:effectLst/>
              <a:latin typeface="+mn-lt"/>
              <a:ea typeface="+mn-ea"/>
              <a:cs typeface="+mn-cs"/>
            </a:rPr>
            <a:t>For further help using the function, click the Fx icon to the left of the formula bar.</a:t>
          </a:r>
          <a:endParaRPr lang="en-ZA">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esaire%20Tobias\AppData\Roaming\Microsoft\AddIns\fractalExcel_20200323.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bumpDate"/>
      <definedName name="convertDate"/>
      <definedName name="fractalRand"/>
      <definedName name="getCompanyConstants"/>
      <definedName name="getFractalMacro"/>
      <definedName name="shift"/>
      <definedName name="stringSplit"/>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FD5AD-023A-46C0-9E92-1414B5915C16}">
  <sheetPr codeName="Sheet2"/>
  <dimension ref="A1"/>
  <sheetViews>
    <sheetView showGridLines="0" tabSelected="1" workbookViewId="0">
      <selection activeCell="P12" sqref="P1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4EB49-C36C-44DB-BD99-9FE819175CBE}">
  <sheetPr codeName="Sheet1"/>
  <dimension ref="B2:R49"/>
  <sheetViews>
    <sheetView showGridLines="0" topLeftCell="A8" zoomScale="90" zoomScaleNormal="90" workbookViewId="0">
      <selection activeCell="O44" sqref="O44"/>
    </sheetView>
  </sheetViews>
  <sheetFormatPr defaultRowHeight="14.4" x14ac:dyDescent="0.3"/>
  <cols>
    <col min="2" max="2" width="11.6640625" bestFit="1" customWidth="1"/>
    <col min="3" max="3" width="25.6640625" bestFit="1" customWidth="1"/>
    <col min="4" max="10" width="12.33203125" bestFit="1" customWidth="1"/>
    <col min="11" max="18" width="10.5546875" bestFit="1" customWidth="1"/>
  </cols>
  <sheetData>
    <row r="2" spans="2:18" x14ac:dyDescent="0.3">
      <c r="C2" s="7" t="s">
        <v>92</v>
      </c>
    </row>
    <row r="3" spans="2:18" x14ac:dyDescent="0.3">
      <c r="B3" t="s">
        <v>1</v>
      </c>
      <c r="D3" s="1">
        <v>42704</v>
      </c>
      <c r="E3" s="1">
        <v>42735</v>
      </c>
      <c r="F3" s="1">
        <v>42766</v>
      </c>
      <c r="G3" s="1">
        <v>42794</v>
      </c>
      <c r="H3" s="1">
        <v>42825</v>
      </c>
      <c r="I3" s="1">
        <v>42855</v>
      </c>
      <c r="J3" s="1">
        <v>42886</v>
      </c>
      <c r="K3" s="1"/>
      <c r="L3" s="1"/>
      <c r="M3" s="1"/>
      <c r="N3" s="1"/>
      <c r="O3" s="1"/>
      <c r="P3" s="1"/>
      <c r="Q3" s="1"/>
      <c r="R3" s="1"/>
    </row>
    <row r="4" spans="2:18" x14ac:dyDescent="0.3">
      <c r="C4" t="s">
        <v>0</v>
      </c>
      <c r="D4" s="11">
        <f>[1]!getFractalMacro($B$3,$C4,D$3,,,FALSE)</f>
        <v>7.2060893000000001E-2</v>
      </c>
      <c r="E4" s="11">
        <f>[1]!getFractalMacro($B$3,$C4,E$3,,,FALSE)</f>
        <v>7.2060893000000001E-2</v>
      </c>
      <c r="F4" s="11">
        <f>[1]!getFractalMacro($B$3,$C4,F$3,,,FALSE)</f>
        <v>5.2678382000000003E-2</v>
      </c>
      <c r="G4" s="11">
        <f>[1]!getFractalMacro($B$3,$C4,G$3,,,FALSE)</f>
        <v>5.2678382000000003E-2</v>
      </c>
      <c r="H4" s="11">
        <f>[1]!getFractalMacro($B$3,$C4,H$3,,,FALSE)</f>
        <v>5.2678382000000003E-2</v>
      </c>
      <c r="I4" s="11">
        <f>[1]!getFractalMacro($B$3,$C4,I$3,,,FALSE)</f>
        <v>5.2678382000000003E-2</v>
      </c>
      <c r="J4" s="11">
        <f>[1]!getFractalMacro($B$3,$C4,J$3,,,FALSE)</f>
        <v>5.2678382000000003E-2</v>
      </c>
      <c r="K4" s="2"/>
      <c r="L4" s="2"/>
      <c r="M4" s="2"/>
      <c r="N4" s="2"/>
      <c r="O4" s="2"/>
      <c r="P4" s="2"/>
      <c r="Q4" s="2"/>
      <c r="R4" s="2"/>
    </row>
    <row r="5" spans="2:18" x14ac:dyDescent="0.3">
      <c r="C5" t="s">
        <v>2</v>
      </c>
      <c r="D5" s="11">
        <f>[1]!getFractalMacro($B$3,$C5,D$3,,,FALSE)</f>
        <v>8.4750000000000006E-2</v>
      </c>
      <c r="E5" s="11">
        <f>[1]!getFractalMacro($B$3,$C5,E$3,,,FALSE)</f>
        <v>8.2799999999999999E-2</v>
      </c>
      <c r="F5" s="11">
        <f>[1]!getFractalMacro($B$3,$C5,F$3,,,FALSE)</f>
        <v>8.1350000000000006E-2</v>
      </c>
      <c r="G5" s="11">
        <f>[1]!getFractalMacro($B$3,$C5,G$3,,,FALSE)</f>
        <v>7.9500000000000001E-2</v>
      </c>
      <c r="H5" s="11">
        <f>[1]!getFractalMacro($B$3,$C5,H$3,,,FALSE)</f>
        <v>7.9750000000000001E-2</v>
      </c>
      <c r="I5" s="11">
        <f>[1]!getFractalMacro($B$3,$C5,I$3,,,FALSE)</f>
        <v>7.6899999999999996E-2</v>
      </c>
      <c r="J5" s="11">
        <f>[1]!getFractalMacro($B$3,$C5,J$3,,,FALSE)</f>
        <v>7.6249999999999998E-2</v>
      </c>
      <c r="K5" s="2"/>
      <c r="L5" s="2"/>
      <c r="M5" s="2"/>
      <c r="N5" s="2"/>
      <c r="O5" s="2"/>
      <c r="P5" s="2"/>
      <c r="Q5" s="2"/>
      <c r="R5" s="2"/>
    </row>
    <row r="6" spans="2:18" x14ac:dyDescent="0.3">
      <c r="C6" t="s">
        <v>3</v>
      </c>
      <c r="D6" s="11">
        <f>[1]!getFractalMacro($B$3,$C6,D$3,,,FALSE)</f>
        <v>9.0450000000000003E-2</v>
      </c>
      <c r="E6" s="11">
        <f>[1]!getFractalMacro($B$3,$C6,E$3,,,FALSE)</f>
        <v>8.9249999999999996E-2</v>
      </c>
      <c r="F6" s="11">
        <f>[1]!getFractalMacro($B$3,$C6,F$3,,,FALSE)</f>
        <v>8.8249999999999995E-2</v>
      </c>
      <c r="G6" s="11">
        <f>[1]!getFractalMacro($B$3,$C6,G$3,,,FALSE)</f>
        <v>8.795E-2</v>
      </c>
      <c r="H6" s="11">
        <f>[1]!getFractalMacro($B$3,$C6,H$3,,,FALSE)</f>
        <v>8.9099999999999999E-2</v>
      </c>
      <c r="I6" s="11">
        <f>[1]!getFractalMacro($B$3,$C6,I$3,,,FALSE)</f>
        <v>8.6999999999999994E-2</v>
      </c>
      <c r="J6" s="11">
        <f>[1]!getFractalMacro($B$3,$C6,J$3,,,FALSE)</f>
        <v>8.5900000000000004E-2</v>
      </c>
      <c r="K6" s="2"/>
      <c r="L6" s="2"/>
      <c r="M6" s="2"/>
      <c r="N6" s="2"/>
      <c r="O6" s="2"/>
      <c r="P6" s="2"/>
      <c r="Q6" s="2"/>
      <c r="R6" s="2"/>
    </row>
    <row r="7" spans="2:18" x14ac:dyDescent="0.3">
      <c r="C7" t="s">
        <v>4</v>
      </c>
      <c r="D7" s="5">
        <f>[1]!getFractalMacro($B$3,$C7,D$3,,,FALSE)</f>
        <v>236.01609999999999</v>
      </c>
      <c r="E7" s="5">
        <f>[1]!getFractalMacro($B$3,$C7,E$3,,,FALSE)</f>
        <v>212.3366</v>
      </c>
      <c r="F7" s="5">
        <f>[1]!getFractalMacro($B$3,$C7,F$3,,,FALSE)</f>
        <v>209.70570000000001</v>
      </c>
      <c r="G7" s="5">
        <f>[1]!getFractalMacro($B$3,$C7,G$3,,,FALSE)</f>
        <v>189.7604</v>
      </c>
      <c r="H7" s="5">
        <f>[1]!getFractalMacro($B$3,$C7,H$3,,,FALSE)</f>
        <v>215.30889999999999</v>
      </c>
      <c r="I7" s="5">
        <f>[1]!getFractalMacro($B$3,$C7,I$3,,,FALSE)</f>
        <v>0</v>
      </c>
      <c r="J7" s="5">
        <f>[1]!getFractalMacro($B$3,$C7,J$3,,,FALSE)</f>
        <v>188.43170000000001</v>
      </c>
      <c r="K7" s="3"/>
      <c r="L7" s="3"/>
      <c r="M7" s="3"/>
      <c r="N7" s="3"/>
      <c r="O7" s="3"/>
      <c r="P7" s="3"/>
      <c r="Q7" s="3"/>
      <c r="R7" s="3"/>
    </row>
    <row r="8" spans="2:18" x14ac:dyDescent="0.3">
      <c r="C8" t="s">
        <v>5</v>
      </c>
      <c r="D8" s="11">
        <f>[1]!getFractalMacro($B$3,$C8,D$3,,,FALSE)</f>
        <v>0.10505</v>
      </c>
      <c r="E8" s="11">
        <f>[1]!getFractalMacro($B$3,$C8,E$3,,,FALSE)</f>
        <v>0.10279000000000001</v>
      </c>
      <c r="F8" s="11">
        <f>[1]!getFractalMacro($B$3,$C8,F$3,,,FALSE)</f>
        <v>0.10119</v>
      </c>
      <c r="G8" s="11">
        <f>[1]!getFractalMacro($B$3,$C8,G$3,,,FALSE)</f>
        <v>0.10058</v>
      </c>
      <c r="H8" s="11">
        <f>[1]!getFractalMacro($B$3,$C8,H$3,,,FALSE)</f>
        <v>0.10251</v>
      </c>
      <c r="I8" s="11">
        <f>[1]!getFractalMacro($B$3,$C8,I$3,,,FALSE)</f>
        <v>0.10050000000000001</v>
      </c>
      <c r="J8" s="11">
        <f>[1]!getFractalMacro($B$3,$C8,J$3,,,FALSE)</f>
        <v>9.9140000000000006E-2</v>
      </c>
      <c r="K8" s="2"/>
      <c r="L8" s="2"/>
      <c r="M8" s="2"/>
      <c r="N8" s="2"/>
      <c r="O8" s="2"/>
      <c r="P8" s="2"/>
      <c r="Q8" s="2"/>
      <c r="R8" s="2"/>
    </row>
    <row r="9" spans="2:18" x14ac:dyDescent="0.3">
      <c r="C9" t="s">
        <v>23</v>
      </c>
      <c r="D9" s="3">
        <f>[1]!getFractalMacro($B$3,$C9,D$3,,,FALSE)</f>
        <v>14.1045</v>
      </c>
      <c r="E9" s="3">
        <f>[1]!getFractalMacro($B$3,$C9,E$3,,,FALSE)</f>
        <v>13.7309</v>
      </c>
      <c r="F9" s="3">
        <f>[1]!getFractalMacro($B$3,$C9,F$3,,,FALSE)</f>
        <v>13.4621</v>
      </c>
      <c r="G9" s="3">
        <f>[1]!getFractalMacro($B$3,$C9,G$3,,,FALSE)</f>
        <v>13.1311</v>
      </c>
      <c r="H9" s="3">
        <f>[1]!getFractalMacro($B$3,$C9,H$3,,,FALSE)</f>
        <v>13.419499999999999</v>
      </c>
      <c r="I9" s="3">
        <f>[1]!getFractalMacro($B$3,$C9,I$3,,,FALSE)</f>
        <v>13.305300000000001</v>
      </c>
      <c r="J9" s="3">
        <f>[1]!getFractalMacro($B$3,$C9,J$3,,,FALSE)</f>
        <v>13.080299999999999</v>
      </c>
    </row>
    <row r="10" spans="2:18" x14ac:dyDescent="0.3">
      <c r="C10" t="s">
        <v>24</v>
      </c>
      <c r="D10" s="3">
        <f>[1]!getFractalMacro($B$3,$C10,D$3,,,FALSE)</f>
        <v>14.946199999999999</v>
      </c>
      <c r="E10" s="3">
        <f>[1]!getFractalMacro($B$3,$C10,E$3,,,FALSE)</f>
        <v>14.443099999999999</v>
      </c>
      <c r="F10" s="3">
        <f>[1]!getFractalMacro($B$3,$C10,F$3,,,FALSE)</f>
        <v>14.539400000000001</v>
      </c>
      <c r="G10" s="3">
        <f>[1]!getFractalMacro($B$3,$C10,G$3,,,FALSE)</f>
        <v>13.8834</v>
      </c>
      <c r="H10" s="3">
        <f>[1]!getFractalMacro($B$3,$C10,H$3,,,FALSE)</f>
        <v>14.2799</v>
      </c>
      <c r="I10" s="3">
        <f>[1]!getFractalMacro($B$3,$C10,I$3,,,FALSE)</f>
        <v>14.505599999999999</v>
      </c>
      <c r="J10" s="3">
        <f>[1]!getFractalMacro($B$3,$C10,J$3,,,FALSE)</f>
        <v>14.702299999999999</v>
      </c>
    </row>
    <row r="11" spans="2:18" x14ac:dyDescent="0.3">
      <c r="C11" t="s">
        <v>25</v>
      </c>
      <c r="D11" s="3">
        <f>[1]!getFractalMacro($B$3,$C11,D$3,,,FALSE)</f>
        <v>17.6221</v>
      </c>
      <c r="E11" s="3">
        <f>[1]!getFractalMacro($B$3,$C11,E$3,,,FALSE)</f>
        <v>16.946999999999999</v>
      </c>
      <c r="F11" s="3">
        <f>[1]!getFractalMacro($B$3,$C11,F$3,,,FALSE)</f>
        <v>16.9129</v>
      </c>
      <c r="G11" s="3">
        <f>[1]!getFractalMacro($B$3,$C11,G$3,,,FALSE)</f>
        <v>16.2224</v>
      </c>
      <c r="H11" s="3">
        <f>[1]!getFractalMacro($B$3,$C11,H$3,,,FALSE)</f>
        <v>16.7639</v>
      </c>
      <c r="I11" s="3">
        <f>[1]!getFractalMacro($B$3,$C11,I$3,,,FALSE)</f>
        <v>17.1876</v>
      </c>
      <c r="J11" s="3">
        <f>[1]!getFractalMacro($B$3,$C11,J$3,,,FALSE)</f>
        <v>16.8309</v>
      </c>
    </row>
    <row r="12" spans="2:18" x14ac:dyDescent="0.3">
      <c r="B12" t="s">
        <v>32</v>
      </c>
      <c r="C12" t="s">
        <v>27</v>
      </c>
      <c r="D12" s="3">
        <f>[1]!getFractalMacro($B$12,$C12,D$3,,,FALSE)</f>
        <v>2198.8101000000001</v>
      </c>
      <c r="E12" s="3">
        <f>[1]!getFractalMacro($B$12,$C12,E$3,,,FALSE)</f>
        <v>2238.8301000000001</v>
      </c>
      <c r="F12" s="3">
        <f>[1]!getFractalMacro($B$12,$C12,F$3,,,FALSE)</f>
        <v>2278.8701000000001</v>
      </c>
      <c r="G12" s="3">
        <f>[1]!getFractalMacro($B$12,$C12,G$3,,,FALSE)</f>
        <v>2363.6399000000001</v>
      </c>
      <c r="H12" s="3">
        <f>[1]!getFractalMacro($B$12,$C12,H$3,,,FALSE)</f>
        <v>2362.7199999999998</v>
      </c>
      <c r="I12" s="3">
        <f>[1]!getFractalMacro($B$12,$C12,I$3,,,FALSE)</f>
        <v>2384.1999999999998</v>
      </c>
      <c r="J12" s="3">
        <f>[1]!getFractalMacro($B$12,$C12,J$3,,,FALSE)</f>
        <v>2411.8000000000002</v>
      </c>
    </row>
    <row r="13" spans="2:18" x14ac:dyDescent="0.3">
      <c r="C13" t="s">
        <v>28</v>
      </c>
      <c r="D13" s="3">
        <f>[1]!getFractalMacro($B$12,$C13,D$3,,,FALSE)</f>
        <v>920</v>
      </c>
      <c r="E13" s="3">
        <f>[1]!getFractalMacro($B$12,$C13,E$3,,,FALSE)</f>
        <v>920</v>
      </c>
      <c r="F13" s="3">
        <f>[1]!getFractalMacro($B$12,$C13,F$3,,,FALSE)</f>
        <v>991</v>
      </c>
      <c r="G13" s="3">
        <f>[1]!getFractalMacro($B$12,$C13,G$3,,,FALSE)</f>
        <v>1029</v>
      </c>
      <c r="H13" s="3">
        <f>[1]!getFractalMacro($B$12,$C13,H$3,,,FALSE)</f>
        <v>940</v>
      </c>
      <c r="I13" s="3">
        <f>[1]!getFractalMacro($B$12,$C13,I$3,,,FALSE)</f>
        <v>946</v>
      </c>
      <c r="J13" s="3">
        <f>[1]!getFractalMacro($B$12,$C13,J$3,,,FALSE)</f>
        <v>947</v>
      </c>
    </row>
    <row r="14" spans="2:18" x14ac:dyDescent="0.3">
      <c r="C14" t="s">
        <v>29</v>
      </c>
      <c r="D14" s="3">
        <f>[1]!getFractalMacro($B$12,$C14,D$3,,,FALSE)</f>
        <v>770</v>
      </c>
      <c r="E14" s="3">
        <f>[1]!getFractalMacro($B$12,$C14,E$3,,,FALSE)</f>
        <v>770</v>
      </c>
      <c r="F14" s="3">
        <f>[1]!getFractalMacro($B$12,$C14,F$3,,,FALSE)</f>
        <v>756</v>
      </c>
      <c r="G14" s="3">
        <f>[1]!getFractalMacro($B$12,$C14,G$3,,,FALSE)</f>
        <v>781</v>
      </c>
      <c r="H14" s="3">
        <f>[1]!getFractalMacro($B$12,$C14,H$3,,,FALSE)</f>
        <v>798</v>
      </c>
      <c r="I14" s="3">
        <f>[1]!getFractalMacro($B$12,$C14,I$3,,,FALSE)</f>
        <v>824</v>
      </c>
      <c r="J14" s="3">
        <f>[1]!getFractalMacro($B$12,$C14,J$3,,,FALSE)</f>
        <v>814</v>
      </c>
    </row>
    <row r="15" spans="2:18" x14ac:dyDescent="0.3">
      <c r="C15" t="s">
        <v>26</v>
      </c>
      <c r="D15" s="3">
        <f>[1]!getFractalMacro($B$12,$C15,D$3,,,FALSE)</f>
        <v>1178.0999999999999</v>
      </c>
      <c r="E15" s="3">
        <f>[1]!getFractalMacro($B$12,$C15,E$3,,,FALSE)</f>
        <v>1178.0999999999999</v>
      </c>
      <c r="F15" s="3">
        <f>[1]!getFractalMacro($B$12,$C15,F$3,,,FALSE)</f>
        <v>1212.8</v>
      </c>
      <c r="G15" s="3">
        <f>[1]!getFractalMacro($B$12,$C15,G$3,,,FALSE)</f>
        <v>1255.5999999999999</v>
      </c>
      <c r="H15" s="3">
        <f>[1]!getFractalMacro($B$12,$C15,H$3,,,FALSE)</f>
        <v>1244.8499999999999</v>
      </c>
      <c r="I15" s="3">
        <f>[1]!getFractalMacro($B$12,$C15,I$3,,,FALSE)</f>
        <v>1266.45</v>
      </c>
      <c r="J15" s="3">
        <f>[1]!getFractalMacro($B$12,$C15,J$3,,,FALSE)</f>
        <v>1266.2</v>
      </c>
    </row>
    <row r="16" spans="2:18" x14ac:dyDescent="0.3">
      <c r="C16" t="s">
        <v>30</v>
      </c>
      <c r="D16" s="3">
        <f>[1]!getFractalMacro($B$12,$C16,D$3,,,FALSE)</f>
        <v>44.734000000000002</v>
      </c>
      <c r="E16" s="3">
        <f>[1]!getFractalMacro($B$12,$C16,E$3,,,FALSE)</f>
        <v>53.289000000000001</v>
      </c>
      <c r="F16" s="3">
        <f>[1]!getFractalMacro($B$12,$C16,F$3,,,FALSE)</f>
        <v>54.576999999999998</v>
      </c>
      <c r="G16" s="3">
        <f>[1]!getFractalMacro($B$12,$C16,G$3,,,FALSE)</f>
        <v>54.87</v>
      </c>
      <c r="H16" s="3">
        <f>[1]!getFractalMacro($B$12,$C16,H$3,,,FALSE)</f>
        <v>51.588999999999999</v>
      </c>
      <c r="I16" s="3">
        <f>[1]!getFractalMacro($B$12,$C16,I$3,,,FALSE)</f>
        <v>52.308</v>
      </c>
      <c r="J16" s="3">
        <f>[1]!getFractalMacro($B$12,$C16,J$3,,,FALSE)</f>
        <v>50.326999999999998</v>
      </c>
    </row>
    <row r="18" spans="2:18" x14ac:dyDescent="0.3">
      <c r="C18" s="7" t="s">
        <v>93</v>
      </c>
    </row>
    <row r="19" spans="2:18" x14ac:dyDescent="0.3">
      <c r="B19" t="s">
        <v>1</v>
      </c>
      <c r="D19" s="1">
        <v>42704</v>
      </c>
      <c r="E19" s="1">
        <v>42735</v>
      </c>
      <c r="F19" s="1">
        <v>42766</v>
      </c>
      <c r="G19" s="1">
        <v>42794</v>
      </c>
      <c r="H19" s="1">
        <v>42825</v>
      </c>
      <c r="I19" s="1">
        <v>42855</v>
      </c>
      <c r="J19" s="1">
        <v>42886</v>
      </c>
      <c r="L19" s="7" t="s">
        <v>37</v>
      </c>
    </row>
    <row r="20" spans="2:18" x14ac:dyDescent="0.3">
      <c r="C20" t="s">
        <v>0</v>
      </c>
      <c r="D20" s="11">
        <v>7.2060893000000001E-2</v>
      </c>
      <c r="E20" s="11">
        <v>7.2060893000000001E-2</v>
      </c>
      <c r="F20" s="11">
        <v>5.2678382000000003E-2</v>
      </c>
      <c r="G20" s="11">
        <v>5.2678382000000003E-2</v>
      </c>
      <c r="H20" s="11">
        <v>5.2678382000000003E-2</v>
      </c>
      <c r="I20" s="11">
        <v>5.2678382000000003E-2</v>
      </c>
      <c r="J20" s="11">
        <v>5.2678382000000003E-2</v>
      </c>
      <c r="L20" t="b">
        <f>D4=D20</f>
        <v>1</v>
      </c>
      <c r="M20" t="b">
        <f>E4=E20</f>
        <v>1</v>
      </c>
      <c r="N20" t="b">
        <f>F4=F20</f>
        <v>1</v>
      </c>
      <c r="O20" t="b">
        <f>G4=G20</f>
        <v>1</v>
      </c>
      <c r="P20" t="b">
        <f>H4=H20</f>
        <v>1</v>
      </c>
      <c r="Q20" t="b">
        <f>I4=I20</f>
        <v>1</v>
      </c>
      <c r="R20" t="b">
        <f>J4=J20</f>
        <v>1</v>
      </c>
    </row>
    <row r="21" spans="2:18" x14ac:dyDescent="0.3">
      <c r="C21" t="s">
        <v>2</v>
      </c>
      <c r="D21" s="11">
        <v>8.4750000000000006E-2</v>
      </c>
      <c r="E21" s="11">
        <v>8.2799999999999999E-2</v>
      </c>
      <c r="F21" s="11">
        <v>8.1350000000000006E-2</v>
      </c>
      <c r="G21" s="11">
        <v>7.9500000000000001E-2</v>
      </c>
      <c r="H21" s="11">
        <v>7.9750000000000001E-2</v>
      </c>
      <c r="I21" s="11">
        <v>7.6899999999999996E-2</v>
      </c>
      <c r="J21" s="11">
        <v>7.6249999999999998E-2</v>
      </c>
      <c r="L21" t="b">
        <f>D5=D21</f>
        <v>1</v>
      </c>
      <c r="M21" t="b">
        <f>E5=E21</f>
        <v>1</v>
      </c>
      <c r="N21" t="b">
        <f>F5=F21</f>
        <v>1</v>
      </c>
      <c r="O21" t="b">
        <f>G5=G21</f>
        <v>1</v>
      </c>
      <c r="P21" t="b">
        <f>H5=H21</f>
        <v>1</v>
      </c>
      <c r="Q21" t="b">
        <f>I5=I21</f>
        <v>1</v>
      </c>
      <c r="R21" t="b">
        <f>J5=J21</f>
        <v>1</v>
      </c>
    </row>
    <row r="22" spans="2:18" x14ac:dyDescent="0.3">
      <c r="C22" t="s">
        <v>3</v>
      </c>
      <c r="D22" s="11">
        <v>9.0450000000000003E-2</v>
      </c>
      <c r="E22" s="11">
        <v>8.9249999999999996E-2</v>
      </c>
      <c r="F22" s="11">
        <v>8.8249999999999995E-2</v>
      </c>
      <c r="G22" s="11">
        <v>8.795E-2</v>
      </c>
      <c r="H22" s="11">
        <v>8.9099999999999999E-2</v>
      </c>
      <c r="I22" s="11">
        <v>8.6999999999999994E-2</v>
      </c>
      <c r="J22" s="11">
        <v>8.5900000000000004E-2</v>
      </c>
      <c r="L22" t="b">
        <f>D6=D22</f>
        <v>1</v>
      </c>
      <c r="M22" t="b">
        <f>E6=E22</f>
        <v>1</v>
      </c>
      <c r="N22" t="b">
        <f>F6=F22</f>
        <v>1</v>
      </c>
      <c r="O22" t="b">
        <f>G6=G22</f>
        <v>1</v>
      </c>
      <c r="P22" t="b">
        <f>H6=H22</f>
        <v>1</v>
      </c>
      <c r="Q22" t="b">
        <f>I6=I22</f>
        <v>1</v>
      </c>
      <c r="R22" t="b">
        <f>J6=J22</f>
        <v>1</v>
      </c>
    </row>
    <row r="23" spans="2:18" x14ac:dyDescent="0.3">
      <c r="C23" t="s">
        <v>4</v>
      </c>
      <c r="D23" s="5">
        <v>236.01609999999999</v>
      </c>
      <c r="E23" s="5">
        <v>212.3366</v>
      </c>
      <c r="F23" s="5">
        <v>209.70570000000001</v>
      </c>
      <c r="G23" s="5">
        <v>189.7604</v>
      </c>
      <c r="H23" s="5">
        <v>215.30889999999999</v>
      </c>
      <c r="I23" s="5">
        <v>0</v>
      </c>
      <c r="J23" s="5">
        <v>188.43170000000001</v>
      </c>
      <c r="L23" t="b">
        <f>D7=D23</f>
        <v>1</v>
      </c>
      <c r="M23" t="b">
        <f>E7=E23</f>
        <v>1</v>
      </c>
      <c r="N23" t="b">
        <f>F7=F23</f>
        <v>1</v>
      </c>
      <c r="O23" t="b">
        <f>G7=G23</f>
        <v>1</v>
      </c>
      <c r="P23" t="b">
        <f>H7=H23</f>
        <v>1</v>
      </c>
      <c r="Q23" t="b">
        <f>I7=I23</f>
        <v>1</v>
      </c>
      <c r="R23" t="b">
        <f>J7=J23</f>
        <v>1</v>
      </c>
    </row>
    <row r="24" spans="2:18" x14ac:dyDescent="0.3">
      <c r="C24" t="s">
        <v>5</v>
      </c>
      <c r="D24" s="11">
        <v>0.10505</v>
      </c>
      <c r="E24" s="11">
        <v>0.10279000000000001</v>
      </c>
      <c r="F24" s="11">
        <v>0.10119</v>
      </c>
      <c r="G24" s="11">
        <v>0.10058</v>
      </c>
      <c r="H24" s="11">
        <v>0.10251</v>
      </c>
      <c r="I24" s="11">
        <v>0.10050000000000001</v>
      </c>
      <c r="J24" s="11">
        <v>9.9140000000000006E-2</v>
      </c>
      <c r="L24" t="b">
        <f>D8=D24</f>
        <v>1</v>
      </c>
      <c r="M24" t="b">
        <f>E8=E24</f>
        <v>1</v>
      </c>
      <c r="N24" t="b">
        <f>F8=F24</f>
        <v>1</v>
      </c>
      <c r="O24" t="b">
        <f>G8=G24</f>
        <v>1</v>
      </c>
      <c r="P24" t="b">
        <f>H8=H24</f>
        <v>1</v>
      </c>
      <c r="Q24" t="b">
        <f>I8=I24</f>
        <v>1</v>
      </c>
      <c r="R24" t="b">
        <f>J8=J24</f>
        <v>1</v>
      </c>
    </row>
    <row r="25" spans="2:18" x14ac:dyDescent="0.3">
      <c r="C25" t="s">
        <v>23</v>
      </c>
      <c r="D25" s="3">
        <v>14.1045</v>
      </c>
      <c r="E25" s="3">
        <v>13.7309</v>
      </c>
      <c r="F25" s="3">
        <v>13.4621</v>
      </c>
      <c r="G25" s="3">
        <v>13.1311</v>
      </c>
      <c r="H25" s="3">
        <v>13.419499999999999</v>
      </c>
      <c r="I25" s="3">
        <v>13.305300000000001</v>
      </c>
      <c r="J25" s="3">
        <v>13.080299999999999</v>
      </c>
      <c r="L25" t="b">
        <f>D9=D25</f>
        <v>1</v>
      </c>
      <c r="M25" t="b">
        <f>E9=E25</f>
        <v>1</v>
      </c>
      <c r="N25" t="b">
        <f>F9=F25</f>
        <v>1</v>
      </c>
      <c r="O25" t="b">
        <f>G9=G25</f>
        <v>1</v>
      </c>
      <c r="P25" t="b">
        <f>H9=H25</f>
        <v>1</v>
      </c>
      <c r="Q25" t="b">
        <f>I9=I25</f>
        <v>1</v>
      </c>
      <c r="R25" t="b">
        <f>J9=J25</f>
        <v>1</v>
      </c>
    </row>
    <row r="26" spans="2:18" x14ac:dyDescent="0.3">
      <c r="C26" t="s">
        <v>24</v>
      </c>
      <c r="D26" s="3">
        <v>14.946199999999999</v>
      </c>
      <c r="E26" s="3">
        <v>14.443099999999999</v>
      </c>
      <c r="F26" s="3">
        <v>14.539400000000001</v>
      </c>
      <c r="G26" s="3">
        <v>13.8834</v>
      </c>
      <c r="H26" s="3">
        <v>14.2799</v>
      </c>
      <c r="I26" s="3">
        <v>14.505599999999999</v>
      </c>
      <c r="J26" s="3">
        <v>14.702299999999999</v>
      </c>
      <c r="L26" t="b">
        <f>D10=D26</f>
        <v>1</v>
      </c>
      <c r="M26" t="b">
        <f>E10=E26</f>
        <v>1</v>
      </c>
      <c r="N26" t="b">
        <f>F10=F26</f>
        <v>1</v>
      </c>
      <c r="O26" t="b">
        <f>G10=G26</f>
        <v>1</v>
      </c>
      <c r="P26" t="b">
        <f>H10=H26</f>
        <v>1</v>
      </c>
      <c r="Q26" t="b">
        <f>I10=I26</f>
        <v>1</v>
      </c>
      <c r="R26" t="b">
        <f>J10=J26</f>
        <v>1</v>
      </c>
    </row>
    <row r="27" spans="2:18" x14ac:dyDescent="0.3">
      <c r="C27" t="s">
        <v>25</v>
      </c>
      <c r="D27" s="3">
        <v>17.6221</v>
      </c>
      <c r="E27" s="3">
        <v>16.946999999999999</v>
      </c>
      <c r="F27" s="3">
        <v>16.9129</v>
      </c>
      <c r="G27" s="3">
        <v>16.2224</v>
      </c>
      <c r="H27" s="3">
        <v>16.7639</v>
      </c>
      <c r="I27" s="3">
        <v>17.1876</v>
      </c>
      <c r="J27" s="3">
        <v>16.8309</v>
      </c>
      <c r="L27" t="b">
        <f>D11=D27</f>
        <v>1</v>
      </c>
      <c r="M27" t="b">
        <f>E11=E27</f>
        <v>1</v>
      </c>
      <c r="N27" t="b">
        <f>F11=F27</f>
        <v>1</v>
      </c>
      <c r="O27" t="b">
        <f>G11=G27</f>
        <v>1</v>
      </c>
      <c r="P27" t="b">
        <f>H11=H27</f>
        <v>1</v>
      </c>
      <c r="Q27" t="b">
        <f>I11=I27</f>
        <v>1</v>
      </c>
      <c r="R27" t="b">
        <f>J11=J27</f>
        <v>1</v>
      </c>
    </row>
    <row r="28" spans="2:18" x14ac:dyDescent="0.3">
      <c r="B28" t="s">
        <v>32</v>
      </c>
      <c r="C28" t="s">
        <v>27</v>
      </c>
      <c r="D28" s="3">
        <v>2198.8101000000001</v>
      </c>
      <c r="E28" s="3">
        <v>2238.8301000000001</v>
      </c>
      <c r="F28" s="3">
        <v>2278.8701000000001</v>
      </c>
      <c r="G28" s="3">
        <v>2363.6399000000001</v>
      </c>
      <c r="H28" s="3">
        <v>2362.7199999999998</v>
      </c>
      <c r="I28" s="3">
        <v>2384.1999999999998</v>
      </c>
      <c r="J28" s="3">
        <v>2411.8000000000002</v>
      </c>
      <c r="L28" t="b">
        <f>D12=D28</f>
        <v>1</v>
      </c>
      <c r="M28" t="b">
        <f>E12=E28</f>
        <v>1</v>
      </c>
      <c r="N28" t="b">
        <f>F12=F28</f>
        <v>1</v>
      </c>
      <c r="O28" t="b">
        <f>G12=G28</f>
        <v>1</v>
      </c>
      <c r="P28" t="b">
        <f>H12=H28</f>
        <v>1</v>
      </c>
      <c r="Q28" t="b">
        <f>I12=I28</f>
        <v>1</v>
      </c>
      <c r="R28" t="b">
        <f>J12=J28</f>
        <v>1</v>
      </c>
    </row>
    <row r="29" spans="2:18" x14ac:dyDescent="0.3">
      <c r="C29" t="s">
        <v>28</v>
      </c>
      <c r="D29" s="3">
        <v>920</v>
      </c>
      <c r="E29" s="3">
        <v>920</v>
      </c>
      <c r="F29" s="3">
        <v>991</v>
      </c>
      <c r="G29" s="3">
        <v>1029</v>
      </c>
      <c r="H29" s="3">
        <v>940</v>
      </c>
      <c r="I29" s="3">
        <v>946</v>
      </c>
      <c r="J29" s="3">
        <v>947</v>
      </c>
      <c r="L29" t="b">
        <f>D13=D29</f>
        <v>1</v>
      </c>
      <c r="M29" t="b">
        <f>E13=E29</f>
        <v>1</v>
      </c>
      <c r="N29" t="b">
        <f>F13=F29</f>
        <v>1</v>
      </c>
      <c r="O29" t="b">
        <f>G13=G29</f>
        <v>1</v>
      </c>
      <c r="P29" t="b">
        <f>H13=H29</f>
        <v>1</v>
      </c>
      <c r="Q29" t="b">
        <f>I13=I29</f>
        <v>1</v>
      </c>
      <c r="R29" t="b">
        <f>J13=J29</f>
        <v>1</v>
      </c>
    </row>
    <row r="30" spans="2:18" x14ac:dyDescent="0.3">
      <c r="C30" t="s">
        <v>29</v>
      </c>
      <c r="D30" s="3">
        <v>770</v>
      </c>
      <c r="E30" s="3">
        <v>770</v>
      </c>
      <c r="F30" s="3">
        <v>756</v>
      </c>
      <c r="G30" s="3">
        <v>781</v>
      </c>
      <c r="H30" s="3">
        <v>798</v>
      </c>
      <c r="I30" s="3">
        <v>824</v>
      </c>
      <c r="J30" s="3">
        <v>814</v>
      </c>
      <c r="L30" t="b">
        <f>D14=D30</f>
        <v>1</v>
      </c>
      <c r="M30" t="b">
        <f>E14=E30</f>
        <v>1</v>
      </c>
      <c r="N30" t="b">
        <f>F14=F30</f>
        <v>1</v>
      </c>
      <c r="O30" t="b">
        <f>G14=G30</f>
        <v>1</v>
      </c>
      <c r="P30" t="b">
        <f>H14=H30</f>
        <v>1</v>
      </c>
      <c r="Q30" t="b">
        <f>I14=I30</f>
        <v>1</v>
      </c>
      <c r="R30" t="b">
        <f>J14=J30</f>
        <v>1</v>
      </c>
    </row>
    <row r="31" spans="2:18" x14ac:dyDescent="0.3">
      <c r="C31" t="s">
        <v>26</v>
      </c>
      <c r="D31" s="3">
        <v>1178.0999999999999</v>
      </c>
      <c r="E31" s="3">
        <v>1178.0999999999999</v>
      </c>
      <c r="F31" s="3">
        <v>1212.8</v>
      </c>
      <c r="G31" s="3">
        <v>1255.5999999999999</v>
      </c>
      <c r="H31" s="3">
        <v>1244.8499999999999</v>
      </c>
      <c r="I31" s="3">
        <v>1266.45</v>
      </c>
      <c r="J31" s="3">
        <v>1266.2</v>
      </c>
      <c r="L31" t="b">
        <f>D15=D31</f>
        <v>1</v>
      </c>
      <c r="M31" t="b">
        <f>E15=E31</f>
        <v>1</v>
      </c>
      <c r="N31" t="b">
        <f>F15=F31</f>
        <v>1</v>
      </c>
      <c r="O31" t="b">
        <f>G15=G31</f>
        <v>1</v>
      </c>
      <c r="P31" t="b">
        <f>H15=H31</f>
        <v>1</v>
      </c>
      <c r="Q31" t="b">
        <f>I15=I31</f>
        <v>1</v>
      </c>
      <c r="R31" t="b">
        <f>J15=J31</f>
        <v>1</v>
      </c>
    </row>
    <row r="32" spans="2:18" x14ac:dyDescent="0.3">
      <c r="C32" t="s">
        <v>30</v>
      </c>
      <c r="D32" s="3">
        <v>44.734000000000002</v>
      </c>
      <c r="E32" s="3">
        <v>53.289000000000001</v>
      </c>
      <c r="F32" s="3">
        <v>54.576999999999998</v>
      </c>
      <c r="G32" s="3">
        <v>54.87</v>
      </c>
      <c r="H32" s="3">
        <v>51.588999999999999</v>
      </c>
      <c r="I32" s="3">
        <v>52.308</v>
      </c>
      <c r="J32" s="3">
        <v>50.326999999999998</v>
      </c>
      <c r="L32" t="b">
        <f>D16=D32</f>
        <v>1</v>
      </c>
      <c r="M32" t="b">
        <f>E16=E32</f>
        <v>1</v>
      </c>
      <c r="N32" t="b">
        <f>F16=F32</f>
        <v>1</v>
      </c>
      <c r="O32" t="b">
        <f>G16=G32</f>
        <v>1</v>
      </c>
      <c r="P32" t="b">
        <f>H16=H32</f>
        <v>1</v>
      </c>
      <c r="Q32" t="b">
        <f>I16=I32</f>
        <v>1</v>
      </c>
      <c r="R32" t="b">
        <f>J16=J32</f>
        <v>1</v>
      </c>
    </row>
    <row r="35" spans="2:13" x14ac:dyDescent="0.3">
      <c r="C35" s="7" t="s">
        <v>94</v>
      </c>
      <c r="F35" s="7" t="s">
        <v>95</v>
      </c>
      <c r="L35" s="7" t="s">
        <v>37</v>
      </c>
    </row>
    <row r="36" spans="2:13" x14ac:dyDescent="0.3">
      <c r="B36" t="s">
        <v>1</v>
      </c>
      <c r="C36" t="str" cm="1">
        <f t="array" ref="C36:D49">[1]!getFractalMacro(B36,B37,B38,B39)</f>
        <v>2019/01/31</v>
      </c>
      <c r="D36">
        <v>13.247400000000001</v>
      </c>
      <c r="F36" t="s">
        <v>96</v>
      </c>
      <c r="G36">
        <v>13.247400000000001</v>
      </c>
      <c r="L36" t="b">
        <f>C36=F36</f>
        <v>1</v>
      </c>
      <c r="M36" t="b">
        <f>D36=G36</f>
        <v>1</v>
      </c>
    </row>
    <row r="37" spans="2:13" x14ac:dyDescent="0.3">
      <c r="B37" t="s">
        <v>23</v>
      </c>
      <c r="C37" t="str">
        <v>2019/02/28</v>
      </c>
      <c r="D37">
        <v>14.0672</v>
      </c>
      <c r="F37" t="s">
        <v>97</v>
      </c>
      <c r="G37">
        <v>14.0672</v>
      </c>
      <c r="L37" t="b">
        <f t="shared" ref="L37:L49" si="0">C37=F37</f>
        <v>1</v>
      </c>
      <c r="M37" t="b">
        <f t="shared" ref="M37:M49" si="1">D37=G37</f>
        <v>1</v>
      </c>
    </row>
    <row r="38" spans="2:13" x14ac:dyDescent="0.3">
      <c r="B38" s="1">
        <v>43496</v>
      </c>
      <c r="C38" t="str">
        <v>2019/03/31</v>
      </c>
      <c r="D38">
        <v>14.3421</v>
      </c>
      <c r="F38" t="s">
        <v>98</v>
      </c>
      <c r="G38">
        <v>14.3421</v>
      </c>
      <c r="L38" t="b">
        <f t="shared" si="0"/>
        <v>1</v>
      </c>
      <c r="M38" t="b">
        <f t="shared" si="1"/>
        <v>1</v>
      </c>
    </row>
    <row r="39" spans="2:13" x14ac:dyDescent="0.3">
      <c r="B39" s="1">
        <v>43890</v>
      </c>
      <c r="C39" t="str">
        <v>2019/04/30</v>
      </c>
      <c r="D39">
        <v>14.3108</v>
      </c>
      <c r="F39" t="s">
        <v>99</v>
      </c>
      <c r="G39">
        <v>14.3108</v>
      </c>
      <c r="L39" t="b">
        <f t="shared" si="0"/>
        <v>1</v>
      </c>
      <c r="M39" t="b">
        <f t="shared" si="1"/>
        <v>1</v>
      </c>
    </row>
    <row r="40" spans="2:13" x14ac:dyDescent="0.3">
      <c r="C40" t="str">
        <v>2019/05/31</v>
      </c>
      <c r="D40">
        <v>14.579800000000001</v>
      </c>
      <c r="F40" t="s">
        <v>100</v>
      </c>
      <c r="G40">
        <v>14.579800000000001</v>
      </c>
      <c r="L40" t="b">
        <f t="shared" si="0"/>
        <v>1</v>
      </c>
      <c r="M40" t="b">
        <f t="shared" si="1"/>
        <v>1</v>
      </c>
    </row>
    <row r="41" spans="2:13" x14ac:dyDescent="0.3">
      <c r="C41" t="str">
        <v>2019/06/30</v>
      </c>
      <c r="D41">
        <v>14.069699999999999</v>
      </c>
      <c r="F41" t="s">
        <v>101</v>
      </c>
      <c r="G41">
        <v>14.069699999999999</v>
      </c>
      <c r="L41" t="b">
        <f t="shared" si="0"/>
        <v>1</v>
      </c>
      <c r="M41" t="b">
        <f t="shared" si="1"/>
        <v>1</v>
      </c>
    </row>
    <row r="42" spans="2:13" x14ac:dyDescent="0.3">
      <c r="C42" t="str">
        <v>2019/07/31</v>
      </c>
      <c r="D42">
        <v>14.3309</v>
      </c>
      <c r="F42" t="s">
        <v>102</v>
      </c>
      <c r="G42">
        <v>14.3309</v>
      </c>
      <c r="L42" t="b">
        <f t="shared" si="0"/>
        <v>1</v>
      </c>
      <c r="M42" t="b">
        <f t="shared" si="1"/>
        <v>1</v>
      </c>
    </row>
    <row r="43" spans="2:13" x14ac:dyDescent="0.3">
      <c r="C43" t="str">
        <v>2019/08/31</v>
      </c>
      <c r="D43">
        <v>15.1798</v>
      </c>
      <c r="F43" t="s">
        <v>103</v>
      </c>
      <c r="G43">
        <v>15.1798</v>
      </c>
      <c r="L43" t="b">
        <f t="shared" si="0"/>
        <v>1</v>
      </c>
      <c r="M43" t="b">
        <f t="shared" si="1"/>
        <v>1</v>
      </c>
    </row>
    <row r="44" spans="2:13" x14ac:dyDescent="0.3">
      <c r="C44" t="str">
        <v>2019/09/30</v>
      </c>
      <c r="D44">
        <v>15.143700000000001</v>
      </c>
      <c r="F44" t="s">
        <v>104</v>
      </c>
      <c r="G44">
        <v>15.143700000000001</v>
      </c>
      <c r="L44" t="b">
        <f t="shared" si="0"/>
        <v>1</v>
      </c>
      <c r="M44" t="b">
        <f t="shared" si="1"/>
        <v>1</v>
      </c>
    </row>
    <row r="45" spans="2:13" x14ac:dyDescent="0.3">
      <c r="C45" t="str">
        <v>2019/10/31</v>
      </c>
      <c r="D45">
        <v>15.100099999999999</v>
      </c>
      <c r="F45" t="s">
        <v>105</v>
      </c>
      <c r="G45">
        <v>15.100099999999999</v>
      </c>
      <c r="L45" t="b">
        <f t="shared" si="0"/>
        <v>1</v>
      </c>
      <c r="M45" t="b">
        <f t="shared" si="1"/>
        <v>1</v>
      </c>
    </row>
    <row r="46" spans="2:13" x14ac:dyDescent="0.3">
      <c r="C46" t="str">
        <v>2019/11/30</v>
      </c>
      <c r="D46">
        <v>14.6822</v>
      </c>
      <c r="F46" t="s">
        <v>106</v>
      </c>
      <c r="G46">
        <v>14.6822</v>
      </c>
      <c r="L46" t="b">
        <f t="shared" si="0"/>
        <v>1</v>
      </c>
      <c r="M46" t="b">
        <f t="shared" si="1"/>
        <v>1</v>
      </c>
    </row>
    <row r="47" spans="2:13" x14ac:dyDescent="0.3">
      <c r="C47" t="str">
        <v>2019/12/31</v>
      </c>
      <c r="D47">
        <v>14.006399999999999</v>
      </c>
      <c r="F47" t="s">
        <v>107</v>
      </c>
      <c r="G47">
        <v>14.006399999999999</v>
      </c>
      <c r="L47" t="b">
        <f t="shared" si="0"/>
        <v>1</v>
      </c>
      <c r="M47" t="b">
        <f t="shared" si="1"/>
        <v>1</v>
      </c>
    </row>
    <row r="48" spans="2:13" x14ac:dyDescent="0.3">
      <c r="C48" t="str">
        <v>2020/01/31</v>
      </c>
      <c r="D48">
        <v>14.989800000000001</v>
      </c>
      <c r="F48" t="s">
        <v>108</v>
      </c>
      <c r="G48">
        <v>14.989800000000001</v>
      </c>
      <c r="L48" t="b">
        <f t="shared" si="0"/>
        <v>1</v>
      </c>
      <c r="M48" t="b">
        <f t="shared" si="1"/>
        <v>1</v>
      </c>
    </row>
    <row r="49" spans="3:13" x14ac:dyDescent="0.3">
      <c r="C49" t="str">
        <v>2020/02/29</v>
      </c>
      <c r="D49">
        <v>15.6617</v>
      </c>
      <c r="F49" t="s">
        <v>109</v>
      </c>
      <c r="G49">
        <v>15.6617</v>
      </c>
      <c r="L49" t="b">
        <f t="shared" si="0"/>
        <v>1</v>
      </c>
      <c r="M49" t="b">
        <f t="shared" si="1"/>
        <v>1</v>
      </c>
    </row>
  </sheetData>
  <conditionalFormatting sqref="L20:R32">
    <cfRule type="cellIs" dxfId="16" priority="3" operator="equal">
      <formula>TRUE</formula>
    </cfRule>
    <cfRule type="cellIs" dxfId="15" priority="4" operator="equal">
      <formula>FALSE</formula>
    </cfRule>
  </conditionalFormatting>
  <conditionalFormatting sqref="L36:M49">
    <cfRule type="cellIs" dxfId="1" priority="1" operator="equal">
      <formula>TRUE</formula>
    </cfRule>
    <cfRule type="cellIs" dxfId="0" priority="2" operator="equal">
      <formula>FALSE</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2BD9-E668-48CE-8918-EB881AD42811}">
  <sheetPr codeName="Sheet8"/>
  <dimension ref="B2:C16"/>
  <sheetViews>
    <sheetView showGridLines="0" workbookViewId="0">
      <selection activeCell="F15" sqref="F15"/>
    </sheetView>
  </sheetViews>
  <sheetFormatPr defaultRowHeight="14.4" x14ac:dyDescent="0.3"/>
  <cols>
    <col min="2" max="2" width="34.44140625" bestFit="1" customWidth="1"/>
    <col min="3" max="3" width="10.5546875" bestFit="1" customWidth="1"/>
  </cols>
  <sheetData>
    <row r="2" spans="2:3" x14ac:dyDescent="0.3">
      <c r="B2" s="7" t="s">
        <v>80</v>
      </c>
    </row>
    <row r="3" spans="2:3" x14ac:dyDescent="0.3">
      <c r="C3" s="1"/>
    </row>
    <row r="4" spans="2:3" x14ac:dyDescent="0.3">
      <c r="B4" t="s">
        <v>82</v>
      </c>
      <c r="C4" s="1" cm="1">
        <f t="array" ref="C4:C5">[1]!getCompanyConstants(B4,B5,B6,B7,,TRUE)</f>
        <v>43373</v>
      </c>
    </row>
    <row r="5" spans="2:3" x14ac:dyDescent="0.3">
      <c r="B5" t="s">
        <v>83</v>
      </c>
      <c r="C5" s="14" t="str">
        <v>0.118</v>
      </c>
    </row>
    <row r="6" spans="2:3" x14ac:dyDescent="0.3">
      <c r="B6" t="s">
        <v>81</v>
      </c>
    </row>
    <row r="7" spans="2:3" x14ac:dyDescent="0.3">
      <c r="B7" s="13">
        <v>43373</v>
      </c>
    </row>
    <row r="10" spans="2:3" x14ac:dyDescent="0.3">
      <c r="B10" s="7" t="s">
        <v>84</v>
      </c>
    </row>
    <row r="12" spans="2:3" x14ac:dyDescent="0.3">
      <c r="C12" s="14" t="s">
        <v>110</v>
      </c>
    </row>
    <row r="15" spans="2:3" x14ac:dyDescent="0.3">
      <c r="B15" s="7" t="s">
        <v>37</v>
      </c>
    </row>
    <row r="16" spans="2:3" x14ac:dyDescent="0.3">
      <c r="C16" t="b">
        <f>C12=C5</f>
        <v>1</v>
      </c>
    </row>
  </sheetData>
  <conditionalFormatting sqref="C16">
    <cfRule type="cellIs" dxfId="14" priority="1" operator="equal">
      <formula>TRUE</formula>
    </cfRule>
    <cfRule type="cellIs" dxfId="13" priority="2" operator="equal">
      <formula>FALSE</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36EB-9F5F-48E7-A63E-BDD40EBAB96B}">
  <sheetPr codeName="Sheet6"/>
  <dimension ref="B2:E20"/>
  <sheetViews>
    <sheetView showGridLines="0" workbookViewId="0">
      <selection activeCell="J23" sqref="J23"/>
    </sheetView>
  </sheetViews>
  <sheetFormatPr defaultRowHeight="14.4" x14ac:dyDescent="0.3"/>
  <cols>
    <col min="2" max="2" width="20.44140625" bestFit="1" customWidth="1"/>
    <col min="3" max="3" width="10.5546875" bestFit="1" customWidth="1"/>
  </cols>
  <sheetData>
    <row r="2" spans="2:5" x14ac:dyDescent="0.3">
      <c r="B2" s="7" t="s">
        <v>16</v>
      </c>
    </row>
    <row r="4" spans="2:5" x14ac:dyDescent="0.3">
      <c r="B4" t="s">
        <v>36</v>
      </c>
      <c r="C4" s="1">
        <v>43504</v>
      </c>
    </row>
    <row r="6" spans="2:5" x14ac:dyDescent="0.3">
      <c r="B6" t="s">
        <v>6</v>
      </c>
      <c r="C6" s="1">
        <f>[1]!bumpDate($C$4,B6)</f>
        <v>43869</v>
      </c>
    </row>
    <row r="7" spans="2:5" x14ac:dyDescent="0.3">
      <c r="B7" t="s">
        <v>85</v>
      </c>
      <c r="C7" s="1">
        <f>[1]!bumpDate($C$4,B7)</f>
        <v>43563</v>
      </c>
    </row>
    <row r="8" spans="2:5" x14ac:dyDescent="0.3">
      <c r="B8" t="s">
        <v>86</v>
      </c>
      <c r="C8" s="1">
        <f>[1]!bumpDate($C$4,B8)</f>
        <v>43525</v>
      </c>
    </row>
    <row r="9" spans="2:5" x14ac:dyDescent="0.3">
      <c r="B9" t="s">
        <v>7</v>
      </c>
      <c r="C9" s="1">
        <f>[1]!bumpDate($C$4,B9)</f>
        <v>43507</v>
      </c>
    </row>
    <row r="10" spans="2:5" x14ac:dyDescent="0.3">
      <c r="B10" t="s">
        <v>8</v>
      </c>
      <c r="C10" s="1">
        <f>[1]!bumpDate($C$4,B10)</f>
        <v>43505</v>
      </c>
    </row>
    <row r="11" spans="2:5" x14ac:dyDescent="0.3">
      <c r="B11" s="4" t="s">
        <v>87</v>
      </c>
      <c r="C11" s="1">
        <f>[1]!bumpDate($C$4,B11)</f>
        <v>43412</v>
      </c>
    </row>
    <row r="13" spans="2:5" x14ac:dyDescent="0.3">
      <c r="B13" s="7" t="s">
        <v>46</v>
      </c>
      <c r="E13" s="7" t="s">
        <v>37</v>
      </c>
    </row>
    <row r="15" spans="2:5" x14ac:dyDescent="0.3">
      <c r="B15" t="s">
        <v>6</v>
      </c>
      <c r="C15" s="1">
        <v>43869</v>
      </c>
      <c r="E15" t="b">
        <f>C6=C15</f>
        <v>1</v>
      </c>
    </row>
    <row r="16" spans="2:5" x14ac:dyDescent="0.3">
      <c r="B16" t="s">
        <v>85</v>
      </c>
      <c r="C16" s="1">
        <v>43563</v>
      </c>
      <c r="E16" t="b">
        <f t="shared" ref="E16:E20" si="0">C7=C16</f>
        <v>1</v>
      </c>
    </row>
    <row r="17" spans="2:5" x14ac:dyDescent="0.3">
      <c r="B17" t="s">
        <v>86</v>
      </c>
      <c r="C17" s="1">
        <v>43525</v>
      </c>
      <c r="E17" t="b">
        <f t="shared" si="0"/>
        <v>1</v>
      </c>
    </row>
    <row r="18" spans="2:5" x14ac:dyDescent="0.3">
      <c r="B18" t="s">
        <v>7</v>
      </c>
      <c r="C18" s="1">
        <v>43507</v>
      </c>
      <c r="E18" t="b">
        <f t="shared" si="0"/>
        <v>1</v>
      </c>
    </row>
    <row r="19" spans="2:5" x14ac:dyDescent="0.3">
      <c r="B19" t="s">
        <v>8</v>
      </c>
      <c r="C19" s="1">
        <v>43505</v>
      </c>
      <c r="E19" t="b">
        <f t="shared" si="0"/>
        <v>1</v>
      </c>
    </row>
    <row r="20" spans="2:5" x14ac:dyDescent="0.3">
      <c r="B20" s="4" t="s">
        <v>87</v>
      </c>
      <c r="C20" s="1">
        <v>43412</v>
      </c>
      <c r="E20" t="b">
        <f t="shared" si="0"/>
        <v>1</v>
      </c>
    </row>
  </sheetData>
  <conditionalFormatting sqref="E15:E20">
    <cfRule type="cellIs" dxfId="12" priority="1" operator="equal">
      <formula>TRUE</formula>
    </cfRule>
    <cfRule type="cellIs" dxfId="11" priority="2" operator="equal">
      <formula>FALSE</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4DE6-CC80-4FD0-9C0D-C2ED4532EAFD}">
  <sheetPr codeName="Sheet7"/>
  <dimension ref="B2:G23"/>
  <sheetViews>
    <sheetView showGridLines="0" workbookViewId="0">
      <selection activeCell="D22" sqref="D22"/>
    </sheetView>
  </sheetViews>
  <sheetFormatPr defaultRowHeight="14.4" x14ac:dyDescent="0.3"/>
  <cols>
    <col min="2" max="2" width="23.33203125" bestFit="1" customWidth="1"/>
    <col min="3" max="3" width="14.6640625" bestFit="1" customWidth="1"/>
    <col min="4" max="4" width="10.5546875" bestFit="1" customWidth="1"/>
  </cols>
  <sheetData>
    <row r="2" spans="2:7" x14ac:dyDescent="0.3">
      <c r="B2" s="7" t="s">
        <v>72</v>
      </c>
    </row>
    <row r="3" spans="2:7" x14ac:dyDescent="0.3">
      <c r="G3" s="7" t="s">
        <v>37</v>
      </c>
    </row>
    <row r="4" spans="2:7" x14ac:dyDescent="0.3">
      <c r="B4" t="s">
        <v>69</v>
      </c>
      <c r="C4" t="s">
        <v>70</v>
      </c>
      <c r="D4" t="s">
        <v>71</v>
      </c>
    </row>
    <row r="5" spans="2:7" x14ac:dyDescent="0.3">
      <c r="B5" t="s">
        <v>49</v>
      </c>
      <c r="C5" t="s">
        <v>50</v>
      </c>
      <c r="D5" s="1">
        <f>[1]!convertDate(B5,C5)</f>
        <v>43474</v>
      </c>
      <c r="G5" t="b">
        <f t="shared" ref="G5:G18" si="0">D5=$B$23</f>
        <v>1</v>
      </c>
    </row>
    <row r="6" spans="2:7" x14ac:dyDescent="0.3">
      <c r="B6" s="12" t="s">
        <v>88</v>
      </c>
      <c r="C6" t="s">
        <v>51</v>
      </c>
      <c r="D6" s="1">
        <f>[1]!convertDate(B6,C6)</f>
        <v>43474</v>
      </c>
      <c r="G6" t="b">
        <f t="shared" si="0"/>
        <v>1</v>
      </c>
    </row>
    <row r="7" spans="2:7" x14ac:dyDescent="0.3">
      <c r="B7" t="s">
        <v>52</v>
      </c>
      <c r="C7" t="s">
        <v>75</v>
      </c>
      <c r="D7" s="1">
        <f>[1]!convertDate(B7,C7)</f>
        <v>43474</v>
      </c>
      <c r="G7" t="b">
        <f t="shared" si="0"/>
        <v>1</v>
      </c>
    </row>
    <row r="8" spans="2:7" x14ac:dyDescent="0.3">
      <c r="B8" s="12" t="s">
        <v>89</v>
      </c>
      <c r="C8" t="s">
        <v>53</v>
      </c>
      <c r="D8" s="1">
        <f>[1]!convertDate(B8,C8)</f>
        <v>43474</v>
      </c>
      <c r="G8" t="b">
        <f t="shared" si="0"/>
        <v>1</v>
      </c>
    </row>
    <row r="9" spans="2:7" x14ac:dyDescent="0.3">
      <c r="B9" s="12">
        <v>43474</v>
      </c>
      <c r="C9" t="s">
        <v>90</v>
      </c>
      <c r="D9" s="1">
        <f>[1]!convertDate(B9,C9)</f>
        <v>43474</v>
      </c>
      <c r="G9" t="b">
        <f t="shared" si="0"/>
        <v>1</v>
      </c>
    </row>
    <row r="10" spans="2:7" x14ac:dyDescent="0.3">
      <c r="B10">
        <v>20190109</v>
      </c>
      <c r="C10" t="s">
        <v>54</v>
      </c>
      <c r="D10" s="1">
        <f>[1]!convertDate(B10,C10)</f>
        <v>43474</v>
      </c>
      <c r="G10" t="b">
        <f t="shared" si="0"/>
        <v>1</v>
      </c>
    </row>
    <row r="11" spans="2:7" x14ac:dyDescent="0.3">
      <c r="B11" s="4" t="s">
        <v>67</v>
      </c>
      <c r="C11" t="s">
        <v>55</v>
      </c>
      <c r="D11" s="1">
        <f>[1]!convertDate(B11,C11)</f>
        <v>43474</v>
      </c>
      <c r="G11" t="b">
        <f t="shared" si="0"/>
        <v>1</v>
      </c>
    </row>
    <row r="12" spans="2:7" x14ac:dyDescent="0.3">
      <c r="B12" s="4" t="s">
        <v>68</v>
      </c>
      <c r="C12" t="s">
        <v>56</v>
      </c>
      <c r="D12" s="1">
        <f>[1]!convertDate(B12,C12)</f>
        <v>43474</v>
      </c>
      <c r="G12" t="b">
        <f t="shared" si="0"/>
        <v>1</v>
      </c>
    </row>
    <row r="13" spans="2:7" x14ac:dyDescent="0.3">
      <c r="B13" s="10" t="s">
        <v>74</v>
      </c>
      <c r="C13" t="s">
        <v>57</v>
      </c>
      <c r="D13" s="1">
        <f>[1]!convertDate(B13,C13)</f>
        <v>43474</v>
      </c>
      <c r="G13" t="b">
        <f t="shared" si="0"/>
        <v>1</v>
      </c>
    </row>
    <row r="14" spans="2:7" x14ac:dyDescent="0.3">
      <c r="B14" s="1">
        <v>43474</v>
      </c>
      <c r="C14" t="s">
        <v>58</v>
      </c>
      <c r="D14" s="1">
        <f>[1]!convertDate(B14,C14)</f>
        <v>43474</v>
      </c>
      <c r="G14" t="b">
        <f t="shared" si="0"/>
        <v>1</v>
      </c>
    </row>
    <row r="15" spans="2:7" x14ac:dyDescent="0.3">
      <c r="B15" t="s">
        <v>59</v>
      </c>
      <c r="C15" t="s">
        <v>60</v>
      </c>
      <c r="D15" s="1">
        <f>[1]!convertDate(B15,C15)</f>
        <v>43474</v>
      </c>
      <c r="G15" t="b">
        <f t="shared" si="0"/>
        <v>1</v>
      </c>
    </row>
    <row r="16" spans="2:7" x14ac:dyDescent="0.3">
      <c r="B16" t="s">
        <v>61</v>
      </c>
      <c r="C16" t="s">
        <v>62</v>
      </c>
      <c r="D16" s="1">
        <f>[1]!convertDate(B16,C16)</f>
        <v>43474</v>
      </c>
      <c r="G16" t="b">
        <f t="shared" si="0"/>
        <v>1</v>
      </c>
    </row>
    <row r="17" spans="2:7" x14ac:dyDescent="0.3">
      <c r="B17" t="s">
        <v>63</v>
      </c>
      <c r="C17" t="s">
        <v>64</v>
      </c>
      <c r="D17" s="1">
        <f>[1]!convertDate(B17,C17)</f>
        <v>43474</v>
      </c>
      <c r="G17" t="b">
        <f t="shared" si="0"/>
        <v>1</v>
      </c>
    </row>
    <row r="18" spans="2:7" x14ac:dyDescent="0.3">
      <c r="B18" t="s">
        <v>65</v>
      </c>
      <c r="C18" t="s">
        <v>66</v>
      </c>
      <c r="D18" s="1">
        <f>[1]!convertDate(B18,C18)</f>
        <v>43474</v>
      </c>
      <c r="G18" t="b">
        <f t="shared" si="0"/>
        <v>1</v>
      </c>
    </row>
    <row r="19" spans="2:7" x14ac:dyDescent="0.3">
      <c r="B19" t="s">
        <v>76</v>
      </c>
      <c r="C19" t="s">
        <v>78</v>
      </c>
      <c r="D19" s="1">
        <f>[1]!convertDate(B19,C19)</f>
        <v>43474</v>
      </c>
      <c r="G19" t="b">
        <f t="shared" ref="G19:G20" si="1">D19=$B$23</f>
        <v>1</v>
      </c>
    </row>
    <row r="20" spans="2:7" x14ac:dyDescent="0.3">
      <c r="B20" t="s">
        <v>77</v>
      </c>
      <c r="C20" t="s">
        <v>79</v>
      </c>
      <c r="D20" s="1">
        <f>[1]!convertDate(B20,C20)</f>
        <v>43474</v>
      </c>
      <c r="G20" t="b">
        <f t="shared" si="1"/>
        <v>1</v>
      </c>
    </row>
    <row r="22" spans="2:7" x14ac:dyDescent="0.3">
      <c r="B22" s="7" t="s">
        <v>73</v>
      </c>
    </row>
    <row r="23" spans="2:7" x14ac:dyDescent="0.3">
      <c r="B23" s="1">
        <v>43474</v>
      </c>
    </row>
  </sheetData>
  <conditionalFormatting sqref="G5:G20">
    <cfRule type="cellIs" dxfId="10" priority="1" operator="equal">
      <formula>TRUE</formula>
    </cfRule>
    <cfRule type="cellIs" dxfId="9" priority="2" operator="equal">
      <formula>FALSE</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8143D-50A0-4B71-8785-8450AEB88048}">
  <sheetPr codeName="Sheet3"/>
  <dimension ref="B2:R35"/>
  <sheetViews>
    <sheetView showGridLines="0" zoomScale="90" zoomScaleNormal="90" workbookViewId="0">
      <selection activeCell="R18" sqref="R18"/>
    </sheetView>
  </sheetViews>
  <sheetFormatPr defaultRowHeight="14.4" x14ac:dyDescent="0.3"/>
  <cols>
    <col min="2" max="2" width="26.5546875" bestFit="1" customWidth="1"/>
  </cols>
  <sheetData>
    <row r="2" spans="2:12" x14ac:dyDescent="0.3">
      <c r="B2" s="7" t="s">
        <v>12</v>
      </c>
    </row>
    <row r="4" spans="2:12" x14ac:dyDescent="0.3">
      <c r="B4" t="s">
        <v>36</v>
      </c>
      <c r="C4">
        <v>1</v>
      </c>
      <c r="D4">
        <v>2</v>
      </c>
      <c r="E4">
        <v>3</v>
      </c>
      <c r="F4">
        <v>4</v>
      </c>
      <c r="G4">
        <v>5</v>
      </c>
      <c r="H4">
        <v>6</v>
      </c>
      <c r="I4">
        <v>7</v>
      </c>
    </row>
    <row r="5" spans="2:12" x14ac:dyDescent="0.3">
      <c r="J5" s="5"/>
      <c r="K5" s="5"/>
      <c r="L5" s="5"/>
    </row>
    <row r="6" spans="2:12" x14ac:dyDescent="0.3">
      <c r="B6" t="s">
        <v>15</v>
      </c>
      <c r="C6" s="5" t="e">
        <f>[1]!shift($C$4:$I$4,-1)</f>
        <v>#VALUE!</v>
      </c>
      <c r="D6" s="5" t="e">
        <f>[1]!shift($C$4:$I$4,-1)</f>
        <v>#VALUE!</v>
      </c>
      <c r="E6" s="5" t="e">
        <f>[1]!shift($C$4:$I$4,-1)</f>
        <v>#VALUE!</v>
      </c>
      <c r="F6" s="5" t="e">
        <f>[1]!shift($C$4:$I$4,-1)</f>
        <v>#VALUE!</v>
      </c>
      <c r="G6" s="5" t="e">
        <f>[1]!shift($C$4:$I$4,-1)</f>
        <v>#VALUE!</v>
      </c>
      <c r="H6" s="5" t="e">
        <f>[1]!shift($C$4:$I$4,-1)</f>
        <v>#VALUE!</v>
      </c>
      <c r="I6" s="5" t="e">
        <f>[1]!shift($C$4:$I$4,-1)</f>
        <v>#VALUE!</v>
      </c>
      <c r="J6" s="5"/>
      <c r="K6" s="5"/>
      <c r="L6" s="5"/>
    </row>
    <row r="7" spans="2:12" x14ac:dyDescent="0.3">
      <c r="B7" t="s">
        <v>19</v>
      </c>
      <c r="C7" s="5" t="e">
        <f>[1]!shift($C$4:$I$4,-3)</f>
        <v>#VALUE!</v>
      </c>
      <c r="D7" s="5" t="e">
        <f>[1]!shift($C$4:$I$4,-3)</f>
        <v>#VALUE!</v>
      </c>
      <c r="E7" s="5" t="e">
        <f>[1]!shift($C$4:$I$4,-3)</f>
        <v>#VALUE!</v>
      </c>
      <c r="F7" s="5" t="e">
        <f>[1]!shift($C$4:$I$4,-3)</f>
        <v>#VALUE!</v>
      </c>
      <c r="G7" s="5" t="e">
        <f>[1]!shift($C$4:$I$4,-3)</f>
        <v>#VALUE!</v>
      </c>
      <c r="H7" s="5" t="e">
        <f>[1]!shift($C$4:$I$4,-3)</f>
        <v>#VALUE!</v>
      </c>
      <c r="I7" s="5" t="e">
        <f>[1]!shift($C$4:$I$4,-3)</f>
        <v>#VALUE!</v>
      </c>
      <c r="J7" s="8"/>
      <c r="K7" s="8"/>
      <c r="L7" s="8"/>
    </row>
    <row r="8" spans="2:12" x14ac:dyDescent="0.3">
      <c r="B8" t="s">
        <v>20</v>
      </c>
      <c r="C8" s="5" t="e">
        <f>[1]!shift($C$4:$I$4,1)</f>
        <v>#VALUE!</v>
      </c>
      <c r="D8" s="5" t="e">
        <f>[1]!shift($C$4:$I$4,1)</f>
        <v>#VALUE!</v>
      </c>
      <c r="E8" s="5" t="e">
        <f>[1]!shift($C$4:$I$4,1)</f>
        <v>#VALUE!</v>
      </c>
      <c r="F8" s="5" t="e">
        <f>[1]!shift($C$4:$I$4,1)</f>
        <v>#VALUE!</v>
      </c>
      <c r="G8" s="5" t="e">
        <f>[1]!shift($C$4:$I$4,1)</f>
        <v>#VALUE!</v>
      </c>
      <c r="H8" s="5" t="e">
        <f>[1]!shift($C$4:$I$4,1)</f>
        <v>#VALUE!</v>
      </c>
      <c r="I8" s="5" t="e">
        <f>[1]!shift($C$4:$I$4,1)</f>
        <v>#VALUE!</v>
      </c>
      <c r="J8" s="5"/>
      <c r="K8" s="5"/>
      <c r="L8" s="5"/>
    </row>
    <row r="9" spans="2:12" x14ac:dyDescent="0.3">
      <c r="B9" t="s">
        <v>21</v>
      </c>
      <c r="C9" s="5" t="e">
        <f>[1]!shift($C$4:$I$4,4)</f>
        <v>#VALUE!</v>
      </c>
      <c r="D9" s="5" t="e">
        <f>[1]!shift($C$4:$I$4,4)</f>
        <v>#VALUE!</v>
      </c>
      <c r="E9" s="5" t="e">
        <f>[1]!shift($C$4:$I$4,4)</f>
        <v>#VALUE!</v>
      </c>
      <c r="F9" s="5" t="e">
        <f>[1]!shift($C$4:$I$4,4)</f>
        <v>#VALUE!</v>
      </c>
      <c r="G9" s="5" t="e">
        <f>[1]!shift($C$4:$I$4,4)</f>
        <v>#VALUE!</v>
      </c>
      <c r="H9" s="5" t="e">
        <f>[1]!shift($C$4:$I$4,4)</f>
        <v>#VALUE!</v>
      </c>
      <c r="I9" s="5" t="e">
        <f>[1]!shift($C$4:$I$4,4)</f>
        <v>#VALUE!</v>
      </c>
    </row>
    <row r="11" spans="2:12" x14ac:dyDescent="0.3">
      <c r="B11" s="7" t="s">
        <v>13</v>
      </c>
      <c r="C11" s="2"/>
      <c r="D11" s="2"/>
      <c r="E11" s="2"/>
      <c r="F11" s="2"/>
      <c r="G11" s="2"/>
      <c r="H11" s="2"/>
      <c r="I11" s="2"/>
    </row>
    <row r="13" spans="2:12" x14ac:dyDescent="0.3">
      <c r="B13" t="s">
        <v>36</v>
      </c>
      <c r="D13" t="s">
        <v>15</v>
      </c>
      <c r="E13" t="s">
        <v>14</v>
      </c>
      <c r="F13" s="2" t="s">
        <v>91</v>
      </c>
      <c r="G13" s="2"/>
      <c r="H13" s="2"/>
      <c r="I13" s="2"/>
    </row>
    <row r="14" spans="2:12" x14ac:dyDescent="0.3">
      <c r="B14">
        <v>1</v>
      </c>
      <c r="D14" t="e">
        <f>[1]!shift($B$14:$B$19,-1)</f>
        <v>#VALUE!</v>
      </c>
      <c r="E14" t="e">
        <f>[1]!shift($B$14:$B$19,-2)</f>
        <v>#VALUE!</v>
      </c>
      <c r="F14" t="e">
        <f>[1]!shift($B$14:$B$19,2)</f>
        <v>#VALUE!</v>
      </c>
    </row>
    <row r="15" spans="2:12" x14ac:dyDescent="0.3">
      <c r="B15">
        <v>2</v>
      </c>
      <c r="D15" t="e">
        <f>[1]!shift($B$14:$B$19,-1)</f>
        <v>#VALUE!</v>
      </c>
      <c r="E15" t="e">
        <f>[1]!shift($B$14:$B$19,-2)</f>
        <v>#VALUE!</v>
      </c>
      <c r="F15" t="e">
        <f>[1]!shift($B$14:$B$19,2)</f>
        <v>#VALUE!</v>
      </c>
    </row>
    <row r="16" spans="2:12" x14ac:dyDescent="0.3">
      <c r="B16">
        <v>3</v>
      </c>
      <c r="D16" t="e">
        <f>[1]!shift($B$14:$B$19,-1)</f>
        <v>#VALUE!</v>
      </c>
      <c r="E16" t="e">
        <f>[1]!shift($B$14:$B$19,-2)</f>
        <v>#VALUE!</v>
      </c>
      <c r="F16" t="e">
        <f>[1]!shift($B$14:$B$19,2)</f>
        <v>#VALUE!</v>
      </c>
    </row>
    <row r="17" spans="2:18" x14ac:dyDescent="0.3">
      <c r="B17">
        <v>4</v>
      </c>
      <c r="D17" t="e">
        <f>[1]!shift($B$14:$B$19,-1)</f>
        <v>#VALUE!</v>
      </c>
      <c r="E17" t="e">
        <f>[1]!shift($B$14:$B$19,-2)</f>
        <v>#VALUE!</v>
      </c>
      <c r="F17" t="e">
        <f>[1]!shift($B$14:$B$19,2)</f>
        <v>#VALUE!</v>
      </c>
    </row>
    <row r="18" spans="2:18" x14ac:dyDescent="0.3">
      <c r="B18">
        <v>5</v>
      </c>
      <c r="D18" t="e">
        <f>[1]!shift($B$14:$B$19,-1)</f>
        <v>#VALUE!</v>
      </c>
      <c r="E18" t="e">
        <f>[1]!shift($B$14:$B$19,-2)</f>
        <v>#VALUE!</v>
      </c>
      <c r="F18" t="e">
        <f>[1]!shift($B$14:$B$19,2)</f>
        <v>#VALUE!</v>
      </c>
    </row>
    <row r="19" spans="2:18" x14ac:dyDescent="0.3">
      <c r="B19">
        <v>6</v>
      </c>
      <c r="D19" t="e">
        <f>[1]!shift($B$14:$B$19,-1)</f>
        <v>#VALUE!</v>
      </c>
      <c r="E19" t="e">
        <f>[1]!shift($B$14:$B$19,-2)</f>
        <v>#VALUE!</v>
      </c>
      <c r="F19" t="e">
        <f>[1]!shift($B$14:$B$19,2)</f>
        <v>#VALUE!</v>
      </c>
    </row>
    <row r="21" spans="2:18" x14ac:dyDescent="0.3">
      <c r="B21" s="7" t="s">
        <v>47</v>
      </c>
      <c r="L21" s="7" t="s">
        <v>37</v>
      </c>
    </row>
    <row r="23" spans="2:18" x14ac:dyDescent="0.3">
      <c r="B23" t="s">
        <v>15</v>
      </c>
      <c r="C23" t="e">
        <v>#VALUE!</v>
      </c>
      <c r="D23">
        <v>1</v>
      </c>
      <c r="E23">
        <v>2</v>
      </c>
      <c r="F23">
        <v>3</v>
      </c>
      <c r="G23">
        <v>4</v>
      </c>
      <c r="H23">
        <v>5</v>
      </c>
      <c r="I23">
        <v>6</v>
      </c>
      <c r="L23" t="b">
        <f>IFERROR(C6=C23,AND(ISERR(C23),ISERR(C6)))</f>
        <v>1</v>
      </c>
      <c r="M23" t="b">
        <f t="shared" ref="M23:R26" si="0">IFERROR(D6=D23,AND(ISERR(D23),ISERR(D6)))</f>
        <v>0</v>
      </c>
      <c r="N23" t="b">
        <f t="shared" si="0"/>
        <v>0</v>
      </c>
      <c r="O23" t="b">
        <f t="shared" si="0"/>
        <v>0</v>
      </c>
      <c r="P23" t="b">
        <f t="shared" si="0"/>
        <v>0</v>
      </c>
      <c r="Q23" t="b">
        <f t="shared" si="0"/>
        <v>0</v>
      </c>
      <c r="R23" t="b">
        <f t="shared" si="0"/>
        <v>0</v>
      </c>
    </row>
    <row r="24" spans="2:18" x14ac:dyDescent="0.3">
      <c r="B24" t="s">
        <v>19</v>
      </c>
      <c r="C24" t="e">
        <v>#VALUE!</v>
      </c>
      <c r="D24" t="e">
        <v>#VALUE!</v>
      </c>
      <c r="E24" t="e">
        <v>#VALUE!</v>
      </c>
      <c r="F24">
        <v>1</v>
      </c>
      <c r="G24">
        <v>2</v>
      </c>
      <c r="H24">
        <v>3</v>
      </c>
      <c r="I24">
        <v>4</v>
      </c>
      <c r="L24" t="b">
        <f t="shared" ref="L24:L26" si="1">IFERROR(C7=C24,AND(ISERR(C24),ISERR(C7)))</f>
        <v>1</v>
      </c>
      <c r="M24" t="b">
        <f t="shared" si="0"/>
        <v>1</v>
      </c>
      <c r="N24" t="b">
        <f t="shared" si="0"/>
        <v>1</v>
      </c>
      <c r="O24" t="b">
        <f t="shared" si="0"/>
        <v>0</v>
      </c>
      <c r="P24" t="b">
        <f t="shared" si="0"/>
        <v>0</v>
      </c>
      <c r="Q24" t="b">
        <f t="shared" si="0"/>
        <v>0</v>
      </c>
      <c r="R24" t="b">
        <f t="shared" si="0"/>
        <v>0</v>
      </c>
    </row>
    <row r="25" spans="2:18" x14ac:dyDescent="0.3">
      <c r="B25" t="s">
        <v>20</v>
      </c>
      <c r="C25">
        <v>2</v>
      </c>
      <c r="D25">
        <v>3</v>
      </c>
      <c r="E25">
        <v>4</v>
      </c>
      <c r="F25">
        <v>5</v>
      </c>
      <c r="G25">
        <v>6</v>
      </c>
      <c r="H25">
        <v>7</v>
      </c>
      <c r="I25" t="e">
        <v>#VALUE!</v>
      </c>
      <c r="L25" t="b">
        <f t="shared" si="1"/>
        <v>0</v>
      </c>
      <c r="M25" t="b">
        <f t="shared" si="0"/>
        <v>0</v>
      </c>
      <c r="N25" t="b">
        <f t="shared" si="0"/>
        <v>0</v>
      </c>
      <c r="O25" t="b">
        <f t="shared" si="0"/>
        <v>0</v>
      </c>
      <c r="P25" t="b">
        <f t="shared" si="0"/>
        <v>0</v>
      </c>
      <c r="Q25" t="b">
        <f t="shared" si="0"/>
        <v>0</v>
      </c>
      <c r="R25" t="b">
        <f t="shared" si="0"/>
        <v>1</v>
      </c>
    </row>
    <row r="26" spans="2:18" x14ac:dyDescent="0.3">
      <c r="B26" t="s">
        <v>21</v>
      </c>
      <c r="C26">
        <v>5</v>
      </c>
      <c r="D26">
        <v>6</v>
      </c>
      <c r="E26">
        <v>7</v>
      </c>
      <c r="F26" t="e">
        <v>#VALUE!</v>
      </c>
      <c r="G26" t="e">
        <v>#VALUE!</v>
      </c>
      <c r="H26" t="e">
        <v>#VALUE!</v>
      </c>
      <c r="I26" t="e">
        <v>#VALUE!</v>
      </c>
      <c r="L26" t="b">
        <f t="shared" si="1"/>
        <v>0</v>
      </c>
      <c r="M26" t="b">
        <f t="shared" si="0"/>
        <v>0</v>
      </c>
      <c r="N26" t="b">
        <f t="shared" si="0"/>
        <v>0</v>
      </c>
      <c r="O26" t="b">
        <f t="shared" si="0"/>
        <v>1</v>
      </c>
      <c r="P26" t="b">
        <f t="shared" si="0"/>
        <v>1</v>
      </c>
      <c r="Q26" t="b">
        <f t="shared" si="0"/>
        <v>1</v>
      </c>
      <c r="R26" t="b">
        <f t="shared" si="0"/>
        <v>1</v>
      </c>
    </row>
    <row r="28" spans="2:18" x14ac:dyDescent="0.3">
      <c r="B28" s="7" t="s">
        <v>48</v>
      </c>
    </row>
    <row r="29" spans="2:18" x14ac:dyDescent="0.3">
      <c r="D29" t="s">
        <v>15</v>
      </c>
      <c r="E29" t="s">
        <v>14</v>
      </c>
      <c r="F29" t="s">
        <v>91</v>
      </c>
    </row>
    <row r="30" spans="2:18" x14ac:dyDescent="0.3">
      <c r="B30">
        <v>1</v>
      </c>
      <c r="D30" t="e">
        <v>#VALUE!</v>
      </c>
      <c r="E30" t="e">
        <v>#VALUE!</v>
      </c>
      <c r="F30">
        <v>3</v>
      </c>
      <c r="L30" t="b">
        <f>IFERROR(D14=D30,AND(ISERR(D30),ISERR(D14)))</f>
        <v>1</v>
      </c>
      <c r="M30" t="b">
        <f t="shared" ref="M30:N35" si="2">IFERROR(E14=E30,AND(ISERR(E30),ISERR(E14)))</f>
        <v>1</v>
      </c>
      <c r="N30" t="b">
        <f t="shared" si="2"/>
        <v>0</v>
      </c>
    </row>
    <row r="31" spans="2:18" x14ac:dyDescent="0.3">
      <c r="B31">
        <v>2</v>
      </c>
      <c r="D31">
        <v>1</v>
      </c>
      <c r="E31" t="e">
        <v>#VALUE!</v>
      </c>
      <c r="F31">
        <v>4</v>
      </c>
      <c r="L31" t="b">
        <f t="shared" ref="L31:L35" si="3">IFERROR(D15=D31,AND(ISERR(D31),ISERR(D15)))</f>
        <v>0</v>
      </c>
      <c r="M31" t="b">
        <f t="shared" si="2"/>
        <v>1</v>
      </c>
      <c r="N31" t="b">
        <f t="shared" si="2"/>
        <v>0</v>
      </c>
    </row>
    <row r="32" spans="2:18" x14ac:dyDescent="0.3">
      <c r="B32">
        <v>3</v>
      </c>
      <c r="D32">
        <v>2</v>
      </c>
      <c r="E32">
        <v>1</v>
      </c>
      <c r="F32">
        <v>5</v>
      </c>
      <c r="L32" t="b">
        <f t="shared" si="3"/>
        <v>0</v>
      </c>
      <c r="M32" t="b">
        <f t="shared" si="2"/>
        <v>0</v>
      </c>
      <c r="N32" t="b">
        <f t="shared" si="2"/>
        <v>0</v>
      </c>
    </row>
    <row r="33" spans="2:14" x14ac:dyDescent="0.3">
      <c r="B33">
        <v>4</v>
      </c>
      <c r="D33">
        <v>3</v>
      </c>
      <c r="E33">
        <v>2</v>
      </c>
      <c r="F33">
        <v>6</v>
      </c>
      <c r="L33" t="b">
        <f t="shared" si="3"/>
        <v>0</v>
      </c>
      <c r="M33" t="b">
        <f t="shared" si="2"/>
        <v>0</v>
      </c>
      <c r="N33" t="b">
        <f t="shared" si="2"/>
        <v>0</v>
      </c>
    </row>
    <row r="34" spans="2:14" x14ac:dyDescent="0.3">
      <c r="B34">
        <v>5</v>
      </c>
      <c r="D34">
        <v>4</v>
      </c>
      <c r="E34">
        <v>3</v>
      </c>
      <c r="F34" t="e">
        <v>#VALUE!</v>
      </c>
      <c r="L34" t="b">
        <f t="shared" si="3"/>
        <v>0</v>
      </c>
      <c r="M34" t="b">
        <f t="shared" si="2"/>
        <v>0</v>
      </c>
      <c r="N34" t="b">
        <f t="shared" si="2"/>
        <v>1</v>
      </c>
    </row>
    <row r="35" spans="2:14" x14ac:dyDescent="0.3">
      <c r="B35">
        <v>6</v>
      </c>
      <c r="D35">
        <v>5</v>
      </c>
      <c r="E35">
        <v>4</v>
      </c>
      <c r="F35" t="e">
        <v>#VALUE!</v>
      </c>
      <c r="L35" t="b">
        <f t="shared" si="3"/>
        <v>0</v>
      </c>
      <c r="M35" t="b">
        <f t="shared" si="2"/>
        <v>0</v>
      </c>
      <c r="N35" t="b">
        <f t="shared" si="2"/>
        <v>1</v>
      </c>
    </row>
  </sheetData>
  <conditionalFormatting sqref="L23:R26">
    <cfRule type="cellIs" dxfId="8" priority="3" operator="equal">
      <formula>TRUE</formula>
    </cfRule>
    <cfRule type="cellIs" dxfId="7" priority="4" operator="equal">
      <formula>FALSE</formula>
    </cfRule>
  </conditionalFormatting>
  <conditionalFormatting sqref="L30:N35">
    <cfRule type="cellIs" dxfId="6" priority="1" operator="equal">
      <formula>TRUE</formula>
    </cfRule>
    <cfRule type="cellIs" dxfId="5" priority="2" operator="equal">
      <formula>FALSE</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59999-AA65-4910-BEFC-7D18F00C09C1}">
  <sheetPr codeName="Sheet4"/>
  <dimension ref="B2:G17"/>
  <sheetViews>
    <sheetView showGridLines="0" workbookViewId="0">
      <selection activeCell="C8" sqref="C8"/>
    </sheetView>
  </sheetViews>
  <sheetFormatPr defaultRowHeight="14.4" x14ac:dyDescent="0.3"/>
  <cols>
    <col min="2" max="2" width="21.5546875" bestFit="1" customWidth="1"/>
  </cols>
  <sheetData>
    <row r="2" spans="2:7" x14ac:dyDescent="0.3">
      <c r="B2" s="7" t="s">
        <v>17</v>
      </c>
    </row>
    <row r="4" spans="2:7" x14ac:dyDescent="0.3">
      <c r="B4" t="s">
        <v>36</v>
      </c>
      <c r="C4" t="s">
        <v>38</v>
      </c>
      <c r="D4" t="s">
        <v>39</v>
      </c>
    </row>
    <row r="5" spans="2:7" x14ac:dyDescent="0.3">
      <c r="B5" t="s">
        <v>9</v>
      </c>
      <c r="C5" s="8">
        <f>[1]!stringSplit($B5,TRUE)</f>
        <v>1.2</v>
      </c>
      <c r="D5" s="8" t="str">
        <f>[1]!stringSplit($B5,FALSE)</f>
        <v>kg</v>
      </c>
    </row>
    <row r="6" spans="2:7" x14ac:dyDescent="0.3">
      <c r="B6" s="4" t="s">
        <v>22</v>
      </c>
      <c r="C6" s="8">
        <f>[1]!stringSplit($B6,TRUE)</f>
        <v>-45</v>
      </c>
      <c r="D6" s="8" t="str">
        <f>[1]!stringSplit($B6,FALSE)</f>
        <v>eur</v>
      </c>
    </row>
    <row r="7" spans="2:7" x14ac:dyDescent="0.3">
      <c r="B7" t="s">
        <v>33</v>
      </c>
      <c r="C7" s="8">
        <f>[1]!stringSplit($B7,TRUE)</f>
        <v>1800</v>
      </c>
      <c r="D7" s="8" t="str">
        <f>[1]!stringSplit($B7,FALSE)</f>
        <v>ml</v>
      </c>
    </row>
    <row r="8" spans="2:7" x14ac:dyDescent="0.3">
      <c r="B8" s="4" t="s">
        <v>11</v>
      </c>
      <c r="C8" s="8">
        <f>[1]!stringSplit($B8,TRUE)</f>
        <v>-3.5</v>
      </c>
      <c r="D8" s="8" t="str">
        <f>[1]!stringSplit($B8,FALSE)</f>
        <v>ZAR</v>
      </c>
    </row>
    <row r="9" spans="2:7" x14ac:dyDescent="0.3">
      <c r="B9" s="4" t="s">
        <v>31</v>
      </c>
      <c r="C9" s="8">
        <f>[1]!stringSplit($B9,TRUE)</f>
        <v>-12</v>
      </c>
      <c r="D9" s="8" t="str">
        <f>[1]!stringSplit($B9,FALSE)</f>
        <v>USD</v>
      </c>
    </row>
    <row r="11" spans="2:7" x14ac:dyDescent="0.3">
      <c r="B11" s="7" t="s">
        <v>40</v>
      </c>
      <c r="F11" s="7" t="s">
        <v>37</v>
      </c>
    </row>
    <row r="12" spans="2:7" x14ac:dyDescent="0.3">
      <c r="C12" t="s">
        <v>38</v>
      </c>
      <c r="D12" t="s">
        <v>39</v>
      </c>
      <c r="F12" t="s">
        <v>38</v>
      </c>
      <c r="G12" t="s">
        <v>39</v>
      </c>
    </row>
    <row r="13" spans="2:7" x14ac:dyDescent="0.3">
      <c r="B13" t="s">
        <v>9</v>
      </c>
      <c r="C13" s="8">
        <v>1.2</v>
      </c>
      <c r="D13" s="8" t="s">
        <v>41</v>
      </c>
      <c r="F13" t="b">
        <f>C5=C13</f>
        <v>1</v>
      </c>
      <c r="G13" t="b">
        <f>D5=D13</f>
        <v>1</v>
      </c>
    </row>
    <row r="14" spans="2:7" x14ac:dyDescent="0.3">
      <c r="B14" t="s">
        <v>22</v>
      </c>
      <c r="C14" s="8">
        <v>-45</v>
      </c>
      <c r="D14" s="8" t="s">
        <v>42</v>
      </c>
      <c r="F14" t="b">
        <f t="shared" ref="F14:F17" si="0">C6=C14</f>
        <v>1</v>
      </c>
      <c r="G14" t="b">
        <f t="shared" ref="G14:G17" si="1">D6=D14</f>
        <v>1</v>
      </c>
    </row>
    <row r="15" spans="2:7" x14ac:dyDescent="0.3">
      <c r="B15" t="s">
        <v>33</v>
      </c>
      <c r="C15" s="8">
        <v>1800</v>
      </c>
      <c r="D15" s="8" t="s">
        <v>43</v>
      </c>
      <c r="F15" t="b">
        <f t="shared" si="0"/>
        <v>1</v>
      </c>
      <c r="G15" t="b">
        <f t="shared" si="1"/>
        <v>1</v>
      </c>
    </row>
    <row r="16" spans="2:7" x14ac:dyDescent="0.3">
      <c r="B16" t="s">
        <v>11</v>
      </c>
      <c r="C16" s="8">
        <v>-3.5</v>
      </c>
      <c r="D16" s="8" t="s">
        <v>44</v>
      </c>
      <c r="F16" t="b">
        <f t="shared" si="0"/>
        <v>1</v>
      </c>
      <c r="G16" t="b">
        <f t="shared" si="1"/>
        <v>1</v>
      </c>
    </row>
    <row r="17" spans="2:7" x14ac:dyDescent="0.3">
      <c r="B17" t="s">
        <v>31</v>
      </c>
      <c r="C17" s="8">
        <v>-12</v>
      </c>
      <c r="D17" s="8" t="s">
        <v>45</v>
      </c>
      <c r="F17" t="b">
        <f t="shared" si="0"/>
        <v>1</v>
      </c>
      <c r="G17" t="b">
        <f t="shared" si="1"/>
        <v>1</v>
      </c>
    </row>
  </sheetData>
  <conditionalFormatting sqref="F13:G17">
    <cfRule type="cellIs" dxfId="4" priority="2" operator="equal">
      <formula>TRUE</formula>
    </cfRule>
    <cfRule type="cellIs" dxfId="3" priority="3" operator="equal">
      <formula>FALSE</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B2CD3-509B-4C67-826A-1885A8A276E3}">
  <sheetPr codeName="Sheet5"/>
  <dimension ref="B2:G12"/>
  <sheetViews>
    <sheetView showGridLines="0" workbookViewId="0">
      <selection activeCell="P25" sqref="P25"/>
    </sheetView>
  </sheetViews>
  <sheetFormatPr defaultRowHeight="14.4" x14ac:dyDescent="0.3"/>
  <cols>
    <col min="2" max="2" width="17.33203125" bestFit="1" customWidth="1"/>
  </cols>
  <sheetData>
    <row r="2" spans="2:7" x14ac:dyDescent="0.3">
      <c r="B2" s="7" t="s">
        <v>18</v>
      </c>
    </row>
    <row r="3" spans="2:7" x14ac:dyDescent="0.3">
      <c r="E3" t="s">
        <v>36</v>
      </c>
      <c r="G3" s="7" t="s">
        <v>37</v>
      </c>
    </row>
    <row r="4" spans="2:7" x14ac:dyDescent="0.3">
      <c r="B4" t="s">
        <v>10</v>
      </c>
      <c r="C4" s="9">
        <v>1234</v>
      </c>
      <c r="E4" s="6">
        <f>[1]!fractalRand($C$4,$C$5,$C$6)</f>
        <v>40</v>
      </c>
      <c r="G4" t="str">
        <f>IF(E4&gt;$C$6,"MAX BREACH",IF(E4&lt;$C$5,"MIN BREACH", "PASS"))</f>
        <v>PASS</v>
      </c>
    </row>
    <row r="5" spans="2:7" x14ac:dyDescent="0.3">
      <c r="B5" t="s">
        <v>34</v>
      </c>
      <c r="C5" s="9">
        <v>20</v>
      </c>
      <c r="E5" s="6">
        <f>[1]!fractalRand($C$4,$C$5,$C$6)</f>
        <v>25.863108992576599</v>
      </c>
      <c r="G5" t="str">
        <f t="shared" ref="G5:G12" si="0">IF(E5&gt;$C$6,"MAX BREACH",IF(E5&lt;$C$5,"MIN BREACH", "PASS"))</f>
        <v>PASS</v>
      </c>
    </row>
    <row r="6" spans="2:7" x14ac:dyDescent="0.3">
      <c r="B6" t="s">
        <v>35</v>
      </c>
      <c r="C6" s="9">
        <v>40</v>
      </c>
      <c r="E6" s="6">
        <f>[1]!fractalRand($C$4,$C$5,$C$6)</f>
        <v>29.728003025054932</v>
      </c>
      <c r="G6" t="str">
        <f t="shared" si="0"/>
        <v>PASS</v>
      </c>
    </row>
    <row r="7" spans="2:7" x14ac:dyDescent="0.3">
      <c r="E7" s="6">
        <f>[1]!fractalRand($C$4,$C$5,$C$6)</f>
        <v>37.443325221538544</v>
      </c>
      <c r="G7" t="str">
        <f t="shared" si="0"/>
        <v>PASS</v>
      </c>
    </row>
    <row r="8" spans="2:7" x14ac:dyDescent="0.3">
      <c r="E8" s="6">
        <f>[1]!fractalRand($C$4,$C$5,$C$6)</f>
        <v>24.308395504951477</v>
      </c>
      <c r="G8" t="str">
        <f t="shared" si="0"/>
        <v>PASS</v>
      </c>
    </row>
    <row r="9" spans="2:7" x14ac:dyDescent="0.3">
      <c r="E9" s="6">
        <f>[1]!fractalRand($C$4,$C$5,$C$6)</f>
        <v>27.042965352535248</v>
      </c>
      <c r="G9" t="str">
        <f t="shared" si="0"/>
        <v>PASS</v>
      </c>
    </row>
    <row r="10" spans="2:7" x14ac:dyDescent="0.3">
      <c r="E10" s="6">
        <f>[1]!fractalRand($C$4,$C$5,$C$6)</f>
        <v>25.551099598407745</v>
      </c>
      <c r="G10" t="str">
        <f t="shared" si="0"/>
        <v>PASS</v>
      </c>
    </row>
    <row r="11" spans="2:7" x14ac:dyDescent="0.3">
      <c r="E11" s="6">
        <f>[1]!fractalRand($C$4,$C$5,$C$6)</f>
        <v>20.341508150100708</v>
      </c>
      <c r="G11" t="str">
        <f t="shared" si="0"/>
        <v>PASS</v>
      </c>
    </row>
    <row r="12" spans="2:7" x14ac:dyDescent="0.3">
      <c r="E12" s="6">
        <f>[1]!fractalRand($C$4,$C$5,$C$6)</f>
        <v>31.625610291957855</v>
      </c>
      <c r="G12" t="str">
        <f t="shared" si="0"/>
        <v>PASS</v>
      </c>
    </row>
  </sheetData>
  <conditionalFormatting sqref="G4:G12">
    <cfRule type="cellIs" dxfId="2" priority="1" operator="equal">
      <formula>"PASS"</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B8E4F677EF0C4D8809222913F5FDAD" ma:contentTypeVersion="11" ma:contentTypeDescription="Create a new document." ma:contentTypeScope="" ma:versionID="1fa6e5ed4a23039bccb84b7dac23ea0a">
  <xsd:schema xmlns:xsd="http://www.w3.org/2001/XMLSchema" xmlns:xs="http://www.w3.org/2001/XMLSchema" xmlns:p="http://schemas.microsoft.com/office/2006/metadata/properties" xmlns:ns2="35010c20-7f6b-4e7a-9184-04bc23fbd7eb" xmlns:ns3="cb8b6e6d-25b6-41ae-98c4-4264a0cccca4" targetNamespace="http://schemas.microsoft.com/office/2006/metadata/properties" ma:root="true" ma:fieldsID="57129d8b8bdeb896d2fe3e3025d96470" ns2:_="" ns3:_="">
    <xsd:import namespace="35010c20-7f6b-4e7a-9184-04bc23fbd7eb"/>
    <xsd:import namespace="cb8b6e6d-25b6-41ae-98c4-4264a0cccc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010c20-7f6b-4e7a-9184-04bc23fbd7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8b6e6d-25b6-41ae-98c4-4264a0cccca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DE68F8-8E4B-481B-8747-8064D86C5792}">
  <ds:schemaRefs>
    <ds:schemaRef ds:uri="http://schemas.microsoft.com/sharepoint/v3/contenttype/forms"/>
  </ds:schemaRefs>
</ds:datastoreItem>
</file>

<file path=customXml/itemProps2.xml><?xml version="1.0" encoding="utf-8"?>
<ds:datastoreItem xmlns:ds="http://schemas.openxmlformats.org/officeDocument/2006/customXml" ds:itemID="{6C18D6DA-0D33-485C-8C01-D197E9F5C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010c20-7f6b-4e7a-9184-04bc23fbd7eb"/>
    <ds:schemaRef ds:uri="cb8b6e6d-25b6-41ae-98c4-4264a0cccc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B0DC0A-7AC0-47CB-B214-8A22DFCE17C9}">
  <ds:schemaRefs>
    <ds:schemaRef ds:uri="35010c20-7f6b-4e7a-9184-04bc23fbd7eb"/>
    <ds:schemaRef ds:uri="http://purl.org/dc/elements/1.1/"/>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schemas.microsoft.com/office/2006/documentManagement/types"/>
    <ds:schemaRef ds:uri="cb8b6e6d-25b6-41ae-98c4-4264a0cccc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get_macro_data</vt:lpstr>
      <vt:lpstr>get_co_constants</vt:lpstr>
      <vt:lpstr>bump_date</vt:lpstr>
      <vt:lpstr>convert_date</vt:lpstr>
      <vt:lpstr>shift</vt:lpstr>
      <vt:lpstr>string_split</vt:lpstr>
      <vt:lpstr>randomize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Cesaire Tobias</dc:creator>
  <cp:lastModifiedBy>cesaire tobias</cp:lastModifiedBy>
  <dcterms:created xsi:type="dcterms:W3CDTF">2019-01-25T10:57:43Z</dcterms:created>
  <dcterms:modified xsi:type="dcterms:W3CDTF">2020-03-25T13:28:24Z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0x01010059B8E4F677EF0C4D8809222913F5FDAD</vt:lpwstr>
  </property>
</Properties>
</file>