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fract\Fractal Value Advisors\Fractal Value Advisors - Documents\05 Clients\Prospects\Exxaro\"/>
    </mc:Choice>
  </mc:AlternateContent>
  <xr:revisionPtr revIDLastSave="67" documentId="13_ncr:1_{F9932F65-B413-4DE1-8A68-6B526D877794}" xr6:coauthVersionLast="36" xr6:coauthVersionMax="36" xr10:uidLastSave="{F80397D6-9711-42E6-BCA3-CFB421A87A0B}"/>
  <bookViews>
    <workbookView xWindow="0" yWindow="0" windowWidth="20490" windowHeight="7530" xr2:uid="{00000000-000D-0000-FFFF-FFFF00000000}"/>
  </bookViews>
  <sheets>
    <sheet name="Monthly" sheetId="13" r:id="rId1"/>
    <sheet name="Stats" sheetId="17" r:id="rId2"/>
    <sheet name="Quarterly" sheetId="16" state="hidden" r:id="rId3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5" i="13" l="1"/>
  <c r="M6" i="13" s="1"/>
  <c r="I4" i="13" l="1"/>
  <c r="I3" i="13"/>
  <c r="H4" i="13"/>
  <c r="H3" i="13"/>
  <c r="F10" i="13"/>
  <c r="G10" i="13"/>
  <c r="F11" i="13"/>
  <c r="G11" i="13"/>
  <c r="F12" i="13"/>
  <c r="G12" i="13"/>
  <c r="F13" i="13"/>
  <c r="G13" i="13"/>
  <c r="F14" i="13"/>
  <c r="G14" i="13"/>
  <c r="F15" i="13"/>
  <c r="G15" i="13"/>
  <c r="F16" i="13"/>
  <c r="G16" i="13"/>
  <c r="F17" i="13"/>
  <c r="G17" i="13"/>
  <c r="F18" i="13"/>
  <c r="G18" i="13"/>
  <c r="F19" i="13"/>
  <c r="G19" i="13"/>
  <c r="F20" i="13"/>
  <c r="G20" i="13"/>
  <c r="F21" i="13"/>
  <c r="G21" i="13"/>
  <c r="F22" i="13"/>
  <c r="G22" i="13"/>
  <c r="F23" i="13"/>
  <c r="G23" i="13"/>
  <c r="F24" i="13"/>
  <c r="G24" i="13"/>
  <c r="F25" i="13"/>
  <c r="G25" i="13"/>
  <c r="F26" i="13"/>
  <c r="G26" i="13"/>
  <c r="F27" i="13"/>
  <c r="G27" i="13"/>
  <c r="F28" i="13"/>
  <c r="G28" i="13"/>
  <c r="F29" i="13"/>
  <c r="G29" i="13"/>
  <c r="F30" i="13"/>
  <c r="G30" i="13"/>
  <c r="F31" i="13"/>
  <c r="G31" i="13"/>
  <c r="F32" i="13"/>
  <c r="G32" i="13"/>
  <c r="F33" i="13"/>
  <c r="G33" i="13"/>
  <c r="F34" i="13"/>
  <c r="G34" i="13"/>
  <c r="F35" i="13"/>
  <c r="G35" i="13"/>
  <c r="F36" i="13"/>
  <c r="G36" i="13"/>
  <c r="F37" i="13"/>
  <c r="G37" i="13"/>
  <c r="F38" i="13"/>
  <c r="G38" i="13"/>
  <c r="F39" i="13"/>
  <c r="G39" i="13"/>
  <c r="F40" i="13"/>
  <c r="G40" i="13"/>
  <c r="F41" i="13"/>
  <c r="G41" i="13"/>
  <c r="F42" i="13"/>
  <c r="G42" i="13"/>
  <c r="F43" i="13"/>
  <c r="G43" i="13"/>
  <c r="F44" i="13"/>
  <c r="G44" i="13"/>
  <c r="F45" i="13"/>
  <c r="G45" i="13"/>
  <c r="F46" i="13"/>
  <c r="G46" i="13"/>
  <c r="F47" i="13"/>
  <c r="G47" i="13"/>
  <c r="F48" i="13"/>
  <c r="G48" i="13"/>
  <c r="F49" i="13"/>
  <c r="G49" i="13"/>
  <c r="F50" i="13"/>
  <c r="G50" i="13"/>
  <c r="F51" i="13"/>
  <c r="G51" i="13"/>
  <c r="F52" i="13"/>
  <c r="G52" i="13"/>
  <c r="F53" i="13"/>
  <c r="G53" i="13"/>
  <c r="F54" i="13"/>
  <c r="G54" i="13"/>
  <c r="F55" i="13"/>
  <c r="G55" i="13"/>
  <c r="F56" i="13"/>
  <c r="G56" i="13"/>
  <c r="F57" i="13"/>
  <c r="G57" i="13"/>
  <c r="F58" i="13"/>
  <c r="G58" i="13"/>
  <c r="F59" i="13"/>
  <c r="G59" i="13"/>
  <c r="F60" i="13"/>
  <c r="G60" i="13"/>
  <c r="F61" i="13"/>
  <c r="G61" i="13"/>
  <c r="F62" i="13"/>
  <c r="G62" i="13"/>
  <c r="F63" i="13"/>
  <c r="G63" i="13"/>
  <c r="F64" i="13"/>
  <c r="G64" i="13"/>
  <c r="F65" i="13"/>
  <c r="G65" i="13"/>
  <c r="F66" i="13"/>
  <c r="G66" i="13"/>
  <c r="F67" i="13"/>
  <c r="G67" i="13"/>
  <c r="F68" i="13"/>
  <c r="G68" i="13"/>
  <c r="F69" i="13"/>
  <c r="G69" i="13"/>
  <c r="F70" i="13"/>
  <c r="G70" i="13"/>
  <c r="F71" i="13"/>
  <c r="G71" i="13"/>
  <c r="F72" i="13"/>
  <c r="G72" i="13"/>
  <c r="F73" i="13"/>
  <c r="G73" i="13"/>
  <c r="F74" i="13"/>
  <c r="G74" i="13"/>
  <c r="F75" i="13"/>
  <c r="G75" i="13"/>
  <c r="F76" i="13"/>
  <c r="G76" i="13"/>
  <c r="F77" i="13"/>
  <c r="G77" i="13"/>
  <c r="F78" i="13"/>
  <c r="G78" i="13"/>
  <c r="F79" i="13"/>
  <c r="G79" i="13"/>
  <c r="F80" i="13"/>
  <c r="G80" i="13"/>
  <c r="F81" i="13"/>
  <c r="G81" i="13"/>
  <c r="F82" i="13"/>
  <c r="G82" i="13"/>
  <c r="F83" i="13"/>
  <c r="G83" i="13"/>
  <c r="F84" i="13"/>
  <c r="G84" i="13"/>
  <c r="F85" i="13"/>
  <c r="G85" i="13"/>
  <c r="F86" i="13"/>
  <c r="G86" i="13"/>
  <c r="F87" i="13"/>
  <c r="G87" i="13"/>
  <c r="F88" i="13"/>
  <c r="G88" i="13"/>
  <c r="F89" i="13"/>
  <c r="G89" i="13"/>
  <c r="F90" i="13"/>
  <c r="G90" i="13"/>
  <c r="F91" i="13"/>
  <c r="G91" i="13"/>
  <c r="F92" i="13"/>
  <c r="G92" i="13"/>
  <c r="F93" i="13"/>
  <c r="G93" i="13"/>
  <c r="F94" i="13"/>
  <c r="G94" i="13"/>
  <c r="F95" i="13"/>
  <c r="G95" i="13"/>
  <c r="F96" i="13"/>
  <c r="G96" i="13"/>
  <c r="F97" i="13"/>
  <c r="G97" i="13"/>
  <c r="F98" i="13"/>
  <c r="G98" i="13"/>
  <c r="F99" i="13"/>
  <c r="G99" i="13"/>
  <c r="F100" i="13"/>
  <c r="G100" i="13"/>
  <c r="F101" i="13"/>
  <c r="G101" i="13"/>
  <c r="F102" i="13"/>
  <c r="G102" i="13"/>
  <c r="F103" i="13"/>
  <c r="G103" i="13"/>
  <c r="F104" i="13"/>
  <c r="G104" i="13"/>
  <c r="F105" i="13"/>
  <c r="G105" i="13"/>
  <c r="F106" i="13"/>
  <c r="G106" i="13"/>
  <c r="F107" i="13"/>
  <c r="G107" i="13"/>
  <c r="F108" i="13"/>
  <c r="G108" i="13"/>
  <c r="F109" i="13"/>
  <c r="G109" i="13"/>
  <c r="F110" i="13"/>
  <c r="G110" i="13"/>
  <c r="F111" i="13"/>
  <c r="G111" i="13"/>
  <c r="F112" i="13"/>
  <c r="G112" i="13"/>
  <c r="F113" i="13"/>
  <c r="G113" i="13"/>
  <c r="F114" i="13"/>
  <c r="G114" i="13"/>
  <c r="F115" i="13"/>
  <c r="G115" i="13"/>
  <c r="F116" i="13"/>
  <c r="G116" i="13"/>
  <c r="F117" i="13"/>
  <c r="G117" i="13"/>
  <c r="F118" i="13"/>
  <c r="G118" i="13"/>
  <c r="F119" i="13"/>
  <c r="G119" i="13"/>
  <c r="F120" i="13"/>
  <c r="G120" i="13"/>
  <c r="F121" i="13"/>
  <c r="G121" i="13"/>
  <c r="F122" i="13"/>
  <c r="G122" i="13"/>
  <c r="F123" i="13"/>
  <c r="G123" i="13"/>
  <c r="F124" i="13"/>
  <c r="G124" i="13"/>
  <c r="F125" i="13"/>
  <c r="G125" i="13"/>
  <c r="F126" i="13"/>
  <c r="G126" i="13"/>
  <c r="F127" i="13"/>
  <c r="G127" i="13"/>
  <c r="F128" i="13"/>
  <c r="G128" i="13"/>
  <c r="F129" i="13"/>
  <c r="G129" i="13"/>
  <c r="F130" i="13"/>
  <c r="G130" i="13"/>
  <c r="F131" i="13"/>
  <c r="G131" i="13"/>
  <c r="F132" i="13"/>
  <c r="G132" i="13"/>
  <c r="F133" i="13"/>
  <c r="G133" i="13"/>
  <c r="F134" i="13"/>
  <c r="G134" i="13"/>
  <c r="F135" i="13"/>
  <c r="G135" i="13"/>
  <c r="F136" i="13"/>
  <c r="G136" i="13"/>
  <c r="F137" i="13"/>
  <c r="G137" i="13"/>
  <c r="F138" i="13"/>
  <c r="G138" i="13"/>
  <c r="F139" i="13"/>
  <c r="G139" i="13"/>
  <c r="F140" i="13"/>
  <c r="G140" i="13"/>
  <c r="F141" i="13"/>
  <c r="G141" i="13"/>
  <c r="F142" i="13"/>
  <c r="G142" i="13"/>
  <c r="F143" i="13"/>
  <c r="G143" i="13"/>
  <c r="F144" i="13"/>
  <c r="G144" i="13"/>
  <c r="F145" i="13"/>
  <c r="G145" i="13"/>
  <c r="F146" i="13"/>
  <c r="G146" i="13"/>
  <c r="F147" i="13"/>
  <c r="G147" i="13"/>
  <c r="F148" i="13"/>
  <c r="G148" i="13"/>
  <c r="F149" i="13"/>
  <c r="G149" i="13"/>
  <c r="F150" i="13"/>
  <c r="G150" i="13"/>
  <c r="F151" i="13"/>
  <c r="G151" i="13"/>
  <c r="F152" i="13"/>
  <c r="G152" i="13"/>
  <c r="F153" i="13"/>
  <c r="G153" i="13"/>
  <c r="F154" i="13"/>
  <c r="G154" i="13"/>
  <c r="F155" i="13"/>
  <c r="G155" i="13"/>
  <c r="F156" i="13"/>
  <c r="G156" i="13"/>
  <c r="F157" i="13"/>
  <c r="G157" i="13"/>
  <c r="F158" i="13"/>
  <c r="G158" i="13"/>
  <c r="F159" i="13"/>
  <c r="G159" i="13"/>
  <c r="F160" i="13"/>
  <c r="G160" i="13"/>
  <c r="F161" i="13"/>
  <c r="G161" i="13"/>
  <c r="F162" i="13"/>
  <c r="G162" i="13"/>
  <c r="F163" i="13"/>
  <c r="G163" i="13"/>
  <c r="F164" i="13"/>
  <c r="G164" i="13"/>
  <c r="F165" i="13"/>
  <c r="G165" i="13"/>
  <c r="F166" i="13"/>
  <c r="G166" i="13"/>
  <c r="F167" i="13"/>
  <c r="G167" i="13"/>
  <c r="F168" i="13"/>
  <c r="G168" i="13"/>
  <c r="F169" i="13"/>
  <c r="G169" i="13"/>
  <c r="F170" i="13"/>
  <c r="G170" i="13"/>
  <c r="F171" i="13"/>
  <c r="G171" i="13"/>
  <c r="F172" i="13"/>
  <c r="G172" i="13"/>
  <c r="F173" i="13"/>
  <c r="G173" i="13"/>
  <c r="F174" i="13"/>
  <c r="G174" i="13"/>
  <c r="F175" i="13"/>
  <c r="G175" i="13"/>
  <c r="F176" i="13"/>
  <c r="G176" i="13"/>
  <c r="F177" i="13"/>
  <c r="G177" i="13"/>
  <c r="F178" i="13"/>
  <c r="G178" i="13"/>
  <c r="F179" i="13"/>
  <c r="G179" i="13"/>
  <c r="F180" i="13"/>
  <c r="G180" i="13"/>
  <c r="F181" i="13"/>
  <c r="G181" i="13"/>
  <c r="F182" i="13"/>
  <c r="G182" i="13"/>
  <c r="F183" i="13"/>
  <c r="G183" i="13"/>
  <c r="F184" i="13"/>
  <c r="G184" i="13"/>
  <c r="F185" i="13"/>
  <c r="G185" i="13"/>
  <c r="F186" i="13"/>
  <c r="G186" i="13"/>
  <c r="F187" i="13"/>
  <c r="G187" i="13"/>
  <c r="F188" i="13"/>
  <c r="G188" i="13"/>
  <c r="F189" i="13"/>
  <c r="G189" i="13"/>
  <c r="F190" i="13"/>
  <c r="G190" i="13"/>
  <c r="F191" i="13"/>
  <c r="G191" i="13"/>
  <c r="F192" i="13"/>
  <c r="G192" i="13"/>
  <c r="F193" i="13"/>
  <c r="G193" i="13"/>
  <c r="F194" i="13"/>
  <c r="G194" i="13"/>
  <c r="F195" i="13"/>
  <c r="G195" i="13"/>
  <c r="F196" i="13"/>
  <c r="G196" i="13"/>
  <c r="F197" i="13"/>
  <c r="G197" i="13"/>
  <c r="F198" i="13"/>
  <c r="G198" i="13"/>
  <c r="F199" i="13"/>
  <c r="G199" i="13"/>
  <c r="F200" i="13"/>
  <c r="G200" i="13"/>
  <c r="F201" i="13"/>
  <c r="G201" i="13"/>
  <c r="F202" i="13"/>
  <c r="G202" i="13"/>
  <c r="F203" i="13"/>
  <c r="G203" i="13"/>
  <c r="F204" i="13"/>
  <c r="G204" i="13"/>
  <c r="F205" i="13"/>
  <c r="G205" i="13"/>
  <c r="F206" i="13"/>
  <c r="G206" i="13"/>
  <c r="F207" i="13"/>
  <c r="G207" i="13"/>
  <c r="F208" i="13"/>
  <c r="G208" i="13"/>
  <c r="F209" i="13"/>
  <c r="G209" i="13"/>
  <c r="F210" i="13"/>
  <c r="G210" i="13"/>
  <c r="F211" i="13"/>
  <c r="G211" i="13"/>
  <c r="F212" i="13"/>
  <c r="G212" i="13"/>
  <c r="F213" i="13"/>
  <c r="G213" i="13"/>
  <c r="F214" i="13"/>
  <c r="G214" i="13"/>
  <c r="F215" i="13"/>
  <c r="G215" i="13"/>
  <c r="F216" i="13"/>
  <c r="G216" i="13"/>
  <c r="F217" i="13"/>
  <c r="G217" i="13"/>
  <c r="F218" i="13"/>
  <c r="G218" i="13"/>
  <c r="F219" i="13"/>
  <c r="G219" i="13"/>
  <c r="F220" i="13"/>
  <c r="G220" i="13"/>
  <c r="F221" i="13"/>
  <c r="G221" i="13"/>
  <c r="F222" i="13"/>
  <c r="G222" i="13"/>
  <c r="F223" i="13"/>
  <c r="G223" i="13"/>
  <c r="F224" i="13"/>
  <c r="G224" i="13"/>
  <c r="F225" i="13"/>
  <c r="G225" i="13"/>
  <c r="F226" i="13"/>
  <c r="G226" i="13"/>
  <c r="F227" i="13"/>
  <c r="G227" i="13"/>
  <c r="F228" i="13"/>
  <c r="G228" i="13"/>
  <c r="F229" i="13"/>
  <c r="G229" i="13"/>
  <c r="F230" i="13"/>
  <c r="G230" i="13"/>
  <c r="F231" i="13"/>
  <c r="G231" i="13"/>
  <c r="F232" i="13"/>
  <c r="G232" i="13"/>
  <c r="F233" i="13"/>
  <c r="G233" i="13"/>
  <c r="F234" i="13"/>
  <c r="G234" i="13"/>
  <c r="F235" i="13"/>
  <c r="G235" i="13"/>
  <c r="F236" i="13"/>
  <c r="G236" i="13"/>
  <c r="F237" i="13"/>
  <c r="G237" i="13"/>
  <c r="F238" i="13"/>
  <c r="G238" i="13"/>
  <c r="F239" i="13"/>
  <c r="G239" i="13"/>
  <c r="F240" i="13"/>
  <c r="G240" i="13"/>
  <c r="F241" i="13"/>
  <c r="G241" i="13"/>
  <c r="F242" i="13"/>
  <c r="G242" i="13"/>
  <c r="F243" i="13"/>
  <c r="G243" i="13"/>
  <c r="F244" i="13"/>
  <c r="G244" i="13"/>
  <c r="F245" i="13"/>
  <c r="G245" i="13"/>
  <c r="F246" i="13"/>
  <c r="G246" i="13"/>
  <c r="F247" i="13"/>
  <c r="G247" i="13"/>
  <c r="F248" i="13"/>
  <c r="G248" i="13"/>
  <c r="F249" i="13"/>
  <c r="G249" i="13"/>
  <c r="F250" i="13"/>
  <c r="G250" i="13"/>
  <c r="F251" i="13"/>
  <c r="G251" i="13"/>
  <c r="F252" i="13"/>
  <c r="G252" i="13"/>
  <c r="F253" i="13"/>
  <c r="G253" i="13"/>
  <c r="F254" i="13"/>
  <c r="G254" i="13"/>
  <c r="F255" i="13"/>
  <c r="G255" i="13"/>
  <c r="F256" i="13"/>
  <c r="G256" i="13"/>
  <c r="F257" i="13"/>
  <c r="G257" i="13"/>
  <c r="F258" i="13"/>
  <c r="G258" i="13"/>
  <c r="F259" i="13"/>
  <c r="G259" i="13"/>
  <c r="F260" i="13"/>
  <c r="G260" i="13"/>
  <c r="F261" i="13"/>
  <c r="G261" i="13"/>
  <c r="F262" i="13"/>
  <c r="G262" i="13"/>
  <c r="F263" i="13"/>
  <c r="G263" i="13"/>
  <c r="F264" i="13"/>
  <c r="G264" i="13"/>
  <c r="F265" i="13"/>
  <c r="G265" i="13"/>
  <c r="F266" i="13"/>
  <c r="G266" i="13"/>
  <c r="F267" i="13"/>
  <c r="G267" i="13"/>
  <c r="G9" i="13"/>
  <c r="F9" i="13"/>
  <c r="E10" i="13" l="1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E27" i="13"/>
  <c r="E28" i="13"/>
  <c r="E29" i="13"/>
  <c r="E30" i="13"/>
  <c r="E31" i="13"/>
  <c r="E32" i="13"/>
  <c r="E33" i="13"/>
  <c r="E34" i="13"/>
  <c r="E35" i="13"/>
  <c r="E36" i="13"/>
  <c r="E37" i="13"/>
  <c r="E38" i="13"/>
  <c r="E39" i="13"/>
  <c r="E40" i="13"/>
  <c r="E41" i="13"/>
  <c r="E42" i="13"/>
  <c r="E43" i="13"/>
  <c r="E44" i="13"/>
  <c r="E45" i="13"/>
  <c r="E46" i="13"/>
  <c r="E47" i="13"/>
  <c r="E48" i="13"/>
  <c r="E49" i="13"/>
  <c r="E50" i="13"/>
  <c r="E51" i="13"/>
  <c r="E52" i="13"/>
  <c r="E53" i="13"/>
  <c r="E54" i="13"/>
  <c r="E55" i="13"/>
  <c r="E56" i="13"/>
  <c r="E57" i="13"/>
  <c r="E58" i="13"/>
  <c r="E59" i="13"/>
  <c r="E60" i="13"/>
  <c r="E61" i="13"/>
  <c r="E62" i="13"/>
  <c r="E63" i="13"/>
  <c r="E64" i="13"/>
  <c r="E65" i="13"/>
  <c r="E66" i="13"/>
  <c r="E67" i="13"/>
  <c r="E68" i="13"/>
  <c r="E69" i="13"/>
  <c r="E70" i="13"/>
  <c r="E71" i="13"/>
  <c r="E72" i="13"/>
  <c r="E73" i="13"/>
  <c r="E74" i="13"/>
  <c r="E75" i="13"/>
  <c r="E76" i="13"/>
  <c r="E77" i="13"/>
  <c r="E78" i="13"/>
  <c r="E79" i="13"/>
  <c r="E80" i="13"/>
  <c r="E81" i="13"/>
  <c r="E82" i="13"/>
  <c r="E83" i="13"/>
  <c r="E84" i="13"/>
  <c r="E85" i="13"/>
  <c r="E86" i="13"/>
  <c r="E87" i="13"/>
  <c r="E88" i="13"/>
  <c r="E89" i="13"/>
  <c r="E90" i="13"/>
  <c r="E91" i="13"/>
  <c r="E92" i="13"/>
  <c r="E93" i="13"/>
  <c r="E94" i="13"/>
  <c r="E95" i="13"/>
  <c r="E96" i="13"/>
  <c r="E97" i="13"/>
  <c r="E98" i="13"/>
  <c r="E99" i="13"/>
  <c r="E100" i="13"/>
  <c r="E101" i="13"/>
  <c r="E102" i="13"/>
  <c r="E103" i="13"/>
  <c r="E104" i="13"/>
  <c r="E105" i="13"/>
  <c r="E106" i="13"/>
  <c r="E107" i="13"/>
  <c r="E108" i="13"/>
  <c r="E109" i="13"/>
  <c r="E110" i="13"/>
  <c r="E111" i="13"/>
  <c r="E112" i="13"/>
  <c r="E113" i="13"/>
  <c r="E114" i="13"/>
  <c r="E115" i="13"/>
  <c r="E116" i="13"/>
  <c r="E117" i="13"/>
  <c r="E118" i="13"/>
  <c r="E119" i="13"/>
  <c r="E120" i="13"/>
  <c r="E121" i="13"/>
  <c r="E122" i="13"/>
  <c r="E123" i="13"/>
  <c r="E124" i="13"/>
  <c r="E125" i="13"/>
  <c r="E126" i="13"/>
  <c r="E127" i="13"/>
  <c r="E128" i="13"/>
  <c r="E129" i="13"/>
  <c r="E130" i="13"/>
  <c r="E131" i="13"/>
  <c r="E132" i="13"/>
  <c r="E133" i="13"/>
  <c r="E134" i="13"/>
  <c r="E135" i="13"/>
  <c r="E136" i="13"/>
  <c r="E137" i="13"/>
  <c r="E138" i="13"/>
  <c r="E139" i="13"/>
  <c r="E140" i="13"/>
  <c r="E141" i="13"/>
  <c r="E142" i="13"/>
  <c r="E143" i="13"/>
  <c r="E144" i="13"/>
  <c r="E145" i="13"/>
  <c r="E146" i="13"/>
  <c r="E147" i="13"/>
  <c r="E148" i="13"/>
  <c r="E149" i="13"/>
  <c r="E150" i="13"/>
  <c r="E151" i="13"/>
  <c r="E152" i="13"/>
  <c r="E153" i="13"/>
  <c r="E154" i="13"/>
  <c r="E155" i="13"/>
  <c r="E156" i="13"/>
  <c r="E157" i="13"/>
  <c r="E158" i="13"/>
  <c r="E159" i="13"/>
  <c r="E160" i="13"/>
  <c r="E161" i="13"/>
  <c r="E162" i="13"/>
  <c r="E163" i="13"/>
  <c r="E164" i="13"/>
  <c r="E165" i="13"/>
  <c r="E166" i="13"/>
  <c r="E167" i="13"/>
  <c r="E168" i="13"/>
  <c r="E169" i="13"/>
  <c r="E170" i="13"/>
  <c r="E171" i="13"/>
  <c r="E172" i="13"/>
  <c r="E173" i="13"/>
  <c r="E174" i="13"/>
  <c r="E175" i="13"/>
  <c r="E176" i="13"/>
  <c r="E177" i="13"/>
  <c r="E178" i="13"/>
  <c r="E179" i="13"/>
  <c r="E180" i="13"/>
  <c r="E181" i="13"/>
  <c r="E182" i="13"/>
  <c r="E183" i="13"/>
  <c r="E184" i="13"/>
  <c r="E185" i="13"/>
  <c r="E186" i="13"/>
  <c r="E187" i="13"/>
  <c r="E188" i="13"/>
  <c r="E189" i="13"/>
  <c r="E190" i="13"/>
  <c r="E191" i="13"/>
  <c r="E192" i="13"/>
  <c r="E193" i="13"/>
  <c r="E194" i="13"/>
  <c r="E195" i="13"/>
  <c r="E196" i="13"/>
  <c r="E197" i="13"/>
  <c r="E198" i="13"/>
  <c r="E199" i="13"/>
  <c r="E200" i="13"/>
  <c r="E201" i="13"/>
  <c r="E202" i="13"/>
  <c r="E203" i="13"/>
  <c r="E204" i="13"/>
  <c r="E205" i="13"/>
  <c r="E206" i="13"/>
  <c r="E207" i="13"/>
  <c r="E208" i="13"/>
  <c r="E209" i="13"/>
  <c r="E210" i="13"/>
  <c r="E211" i="13"/>
  <c r="E212" i="13"/>
  <c r="E213" i="13"/>
  <c r="E214" i="13"/>
  <c r="E215" i="13"/>
  <c r="E216" i="13"/>
  <c r="E217" i="13"/>
  <c r="E218" i="13"/>
  <c r="E219" i="13"/>
  <c r="E220" i="13"/>
  <c r="E221" i="13"/>
  <c r="E222" i="13"/>
  <c r="E223" i="13"/>
  <c r="E224" i="13"/>
  <c r="E225" i="13"/>
  <c r="E226" i="13"/>
  <c r="E227" i="13"/>
  <c r="E228" i="13"/>
  <c r="E229" i="13"/>
  <c r="E230" i="13"/>
  <c r="E231" i="13"/>
  <c r="E232" i="13"/>
  <c r="E233" i="13"/>
  <c r="E234" i="13"/>
  <c r="E235" i="13"/>
  <c r="E236" i="13"/>
  <c r="E237" i="13"/>
  <c r="E238" i="13"/>
  <c r="E239" i="13"/>
  <c r="E240" i="13"/>
  <c r="E241" i="13"/>
  <c r="E242" i="13"/>
  <c r="E243" i="13"/>
  <c r="E244" i="13"/>
  <c r="E245" i="13"/>
  <c r="E246" i="13"/>
  <c r="E247" i="13"/>
  <c r="E248" i="13"/>
  <c r="E249" i="13"/>
  <c r="E250" i="13"/>
  <c r="E251" i="13"/>
  <c r="E252" i="13"/>
  <c r="E253" i="13"/>
  <c r="E254" i="13"/>
  <c r="E255" i="13"/>
  <c r="E256" i="13"/>
  <c r="E257" i="13"/>
  <c r="E258" i="13"/>
  <c r="E259" i="13"/>
  <c r="E260" i="13"/>
  <c r="E261" i="13"/>
  <c r="E262" i="13"/>
  <c r="E263" i="13"/>
  <c r="E264" i="13"/>
  <c r="E265" i="13"/>
  <c r="E266" i="13"/>
  <c r="E267" i="13"/>
  <c r="E9" i="13"/>
  <c r="E4" i="13"/>
  <c r="E3" i="13"/>
  <c r="D4" i="13"/>
  <c r="D3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D31" i="13"/>
  <c r="D32" i="13"/>
  <c r="D33" i="13"/>
  <c r="D34" i="13"/>
  <c r="D35" i="13"/>
  <c r="D36" i="13"/>
  <c r="D37" i="13"/>
  <c r="D38" i="13"/>
  <c r="D39" i="13"/>
  <c r="D40" i="13"/>
  <c r="D41" i="13"/>
  <c r="D42" i="13"/>
  <c r="D43" i="13"/>
  <c r="D44" i="13"/>
  <c r="D45" i="13"/>
  <c r="D46" i="13"/>
  <c r="D47" i="13"/>
  <c r="D48" i="13"/>
  <c r="D49" i="13"/>
  <c r="D50" i="13"/>
  <c r="D51" i="13"/>
  <c r="D52" i="13"/>
  <c r="D53" i="13"/>
  <c r="D54" i="13"/>
  <c r="D55" i="13"/>
  <c r="D56" i="13"/>
  <c r="D57" i="13"/>
  <c r="D58" i="13"/>
  <c r="D59" i="13"/>
  <c r="D60" i="13"/>
  <c r="D61" i="13"/>
  <c r="D62" i="13"/>
  <c r="D63" i="13"/>
  <c r="D64" i="13"/>
  <c r="D65" i="13"/>
  <c r="D66" i="13"/>
  <c r="D67" i="13"/>
  <c r="D68" i="13"/>
  <c r="D69" i="13"/>
  <c r="D70" i="13"/>
  <c r="D71" i="13"/>
  <c r="D72" i="13"/>
  <c r="D73" i="13"/>
  <c r="D74" i="13"/>
  <c r="D75" i="13"/>
  <c r="D76" i="13"/>
  <c r="D77" i="13"/>
  <c r="D78" i="13"/>
  <c r="D79" i="13"/>
  <c r="D80" i="13"/>
  <c r="D81" i="13"/>
  <c r="D82" i="13"/>
  <c r="D83" i="13"/>
  <c r="D84" i="13"/>
  <c r="D85" i="13"/>
  <c r="D86" i="13"/>
  <c r="D87" i="13"/>
  <c r="D88" i="13"/>
  <c r="D89" i="13"/>
  <c r="D90" i="13"/>
  <c r="D91" i="13"/>
  <c r="D92" i="13"/>
  <c r="D93" i="13"/>
  <c r="D94" i="13"/>
  <c r="D95" i="13"/>
  <c r="D96" i="13"/>
  <c r="D97" i="13"/>
  <c r="D98" i="13"/>
  <c r="D99" i="13"/>
  <c r="D100" i="13"/>
  <c r="D101" i="13"/>
  <c r="D102" i="13"/>
  <c r="D103" i="13"/>
  <c r="D104" i="13"/>
  <c r="D105" i="13"/>
  <c r="D106" i="13"/>
  <c r="D107" i="13"/>
  <c r="D108" i="13"/>
  <c r="D109" i="13"/>
  <c r="D110" i="13"/>
  <c r="D111" i="13"/>
  <c r="D112" i="13"/>
  <c r="D113" i="13"/>
  <c r="D114" i="13"/>
  <c r="D115" i="13"/>
  <c r="D116" i="13"/>
  <c r="D117" i="13"/>
  <c r="D118" i="13"/>
  <c r="D119" i="13"/>
  <c r="D120" i="13"/>
  <c r="D121" i="13"/>
  <c r="D122" i="13"/>
  <c r="D123" i="13"/>
  <c r="D124" i="13"/>
  <c r="D125" i="13"/>
  <c r="D126" i="13"/>
  <c r="D127" i="13"/>
  <c r="D128" i="13"/>
  <c r="D129" i="13"/>
  <c r="D130" i="13"/>
  <c r="D131" i="13"/>
  <c r="D132" i="13"/>
  <c r="D133" i="13"/>
  <c r="D134" i="13"/>
  <c r="D135" i="13"/>
  <c r="D136" i="13"/>
  <c r="D137" i="13"/>
  <c r="D138" i="13"/>
  <c r="D139" i="13"/>
  <c r="D140" i="13"/>
  <c r="D141" i="13"/>
  <c r="D142" i="13"/>
  <c r="D143" i="13"/>
  <c r="D144" i="13"/>
  <c r="D145" i="13"/>
  <c r="D146" i="13"/>
  <c r="D147" i="13"/>
  <c r="D148" i="13"/>
  <c r="D149" i="13"/>
  <c r="D150" i="13"/>
  <c r="D151" i="13"/>
  <c r="D152" i="13"/>
  <c r="D153" i="13"/>
  <c r="D154" i="13"/>
  <c r="D155" i="13"/>
  <c r="D156" i="13"/>
  <c r="D157" i="13"/>
  <c r="D158" i="13"/>
  <c r="D159" i="13"/>
  <c r="D160" i="13"/>
  <c r="D161" i="13"/>
  <c r="D162" i="13"/>
  <c r="D163" i="13"/>
  <c r="D164" i="13"/>
  <c r="D165" i="13"/>
  <c r="D166" i="13"/>
  <c r="D167" i="13"/>
  <c r="D168" i="13"/>
  <c r="D169" i="13"/>
  <c r="D170" i="13"/>
  <c r="D171" i="13"/>
  <c r="D172" i="13"/>
  <c r="D173" i="13"/>
  <c r="D174" i="13"/>
  <c r="D175" i="13"/>
  <c r="D176" i="13"/>
  <c r="D177" i="13"/>
  <c r="D178" i="13"/>
  <c r="D179" i="13"/>
  <c r="D180" i="13"/>
  <c r="D181" i="13"/>
  <c r="D182" i="13"/>
  <c r="D183" i="13"/>
  <c r="D184" i="13"/>
  <c r="D185" i="13"/>
  <c r="D186" i="13"/>
  <c r="D187" i="13"/>
  <c r="D188" i="13"/>
  <c r="D189" i="13"/>
  <c r="D190" i="13"/>
  <c r="D191" i="13"/>
  <c r="D192" i="13"/>
  <c r="D193" i="13"/>
  <c r="D194" i="13"/>
  <c r="D195" i="13"/>
  <c r="D196" i="13"/>
  <c r="D197" i="13"/>
  <c r="D198" i="13"/>
  <c r="D199" i="13"/>
  <c r="D200" i="13"/>
  <c r="D201" i="13"/>
  <c r="D202" i="13"/>
  <c r="D203" i="13"/>
  <c r="D204" i="13"/>
  <c r="D205" i="13"/>
  <c r="D206" i="13"/>
  <c r="D207" i="13"/>
  <c r="D208" i="13"/>
  <c r="D209" i="13"/>
  <c r="D210" i="13"/>
  <c r="D211" i="13"/>
  <c r="D212" i="13"/>
  <c r="D213" i="13"/>
  <c r="D214" i="13"/>
  <c r="D215" i="13"/>
  <c r="D216" i="13"/>
  <c r="D217" i="13"/>
  <c r="D218" i="13"/>
  <c r="D219" i="13"/>
  <c r="D220" i="13"/>
  <c r="D221" i="13"/>
  <c r="D222" i="13"/>
  <c r="D223" i="13"/>
  <c r="D224" i="13"/>
  <c r="D225" i="13"/>
  <c r="D226" i="13"/>
  <c r="D227" i="13"/>
  <c r="D228" i="13"/>
  <c r="D229" i="13"/>
  <c r="D230" i="13"/>
  <c r="D231" i="13"/>
  <c r="D232" i="13"/>
  <c r="D233" i="13"/>
  <c r="D234" i="13"/>
  <c r="D235" i="13"/>
  <c r="D236" i="13"/>
  <c r="D237" i="13"/>
  <c r="D238" i="13"/>
  <c r="D239" i="13"/>
  <c r="D240" i="13"/>
  <c r="D241" i="13"/>
  <c r="D242" i="13"/>
  <c r="D243" i="13"/>
  <c r="D244" i="13"/>
  <c r="D245" i="13"/>
  <c r="D246" i="13"/>
  <c r="D247" i="13"/>
  <c r="D248" i="13"/>
  <c r="D249" i="13"/>
  <c r="D250" i="13"/>
  <c r="D251" i="13"/>
  <c r="D252" i="13"/>
  <c r="D253" i="13"/>
  <c r="D254" i="13"/>
  <c r="D255" i="13"/>
  <c r="D256" i="13"/>
  <c r="D257" i="13"/>
  <c r="D258" i="13"/>
  <c r="D259" i="13"/>
  <c r="D260" i="13"/>
  <c r="D261" i="13"/>
  <c r="D262" i="13"/>
  <c r="D263" i="13"/>
  <c r="D264" i="13"/>
  <c r="D265" i="13"/>
  <c r="D266" i="13"/>
  <c r="D267" i="13"/>
  <c r="D9" i="13"/>
  <c r="B3" i="13"/>
  <c r="B4" i="13"/>
  <c r="AW42" i="16" l="1"/>
  <c r="AJ42" i="16"/>
  <c r="AK42" i="16"/>
  <c r="AL42" i="16"/>
  <c r="AM42" i="16"/>
  <c r="AN42" i="16"/>
  <c r="AO42" i="16"/>
  <c r="AP42" i="16"/>
  <c r="AQ42" i="16"/>
  <c r="AR42" i="16"/>
  <c r="AS42" i="16"/>
  <c r="AT42" i="16"/>
  <c r="AU42" i="16"/>
  <c r="AV42" i="16"/>
  <c r="AI42" i="16"/>
  <c r="AC42" i="16"/>
  <c r="AD42" i="16"/>
  <c r="AE42" i="16"/>
  <c r="AF42" i="16"/>
  <c r="AG42" i="16"/>
  <c r="AH42" i="16"/>
  <c r="AB42" i="16"/>
  <c r="C42" i="16"/>
  <c r="D42" i="16"/>
  <c r="E42" i="16"/>
  <c r="F42" i="16"/>
  <c r="G42" i="16"/>
  <c r="H42" i="16"/>
  <c r="I42" i="16"/>
  <c r="K42" i="16"/>
  <c r="L42" i="16"/>
  <c r="M42" i="16"/>
  <c r="N42" i="16"/>
  <c r="O42" i="16"/>
  <c r="P42" i="16"/>
  <c r="Q42" i="16"/>
  <c r="R42" i="16"/>
  <c r="S42" i="16"/>
  <c r="T42" i="16"/>
  <c r="U42" i="16"/>
  <c r="V42" i="16"/>
  <c r="W42" i="16"/>
  <c r="X42" i="16"/>
  <c r="Y42" i="16"/>
  <c r="Z42" i="16"/>
  <c r="AA42" i="16"/>
  <c r="B42" i="16"/>
  <c r="C7" i="16" l="1"/>
  <c r="D7" i="16"/>
  <c r="E7" i="16"/>
  <c r="F7" i="16"/>
  <c r="G7" i="16"/>
  <c r="H7" i="16"/>
  <c r="I7" i="16"/>
  <c r="J7" i="16"/>
  <c r="K7" i="16"/>
  <c r="L7" i="16"/>
  <c r="M7" i="16"/>
  <c r="N7" i="16"/>
  <c r="O7" i="16"/>
  <c r="P7" i="16"/>
  <c r="Q7" i="16"/>
  <c r="R7" i="16"/>
  <c r="S7" i="16"/>
  <c r="T7" i="16"/>
  <c r="U7" i="16"/>
  <c r="V7" i="16"/>
  <c r="W7" i="16"/>
  <c r="X7" i="16"/>
  <c r="Y7" i="16"/>
  <c r="Z7" i="16"/>
  <c r="AA7" i="16"/>
  <c r="AB7" i="16"/>
  <c r="AC7" i="16"/>
  <c r="AD7" i="16"/>
  <c r="AE7" i="16"/>
  <c r="AF7" i="16"/>
  <c r="AG7" i="16"/>
  <c r="AH7" i="16"/>
  <c r="AI7" i="16"/>
  <c r="AJ7" i="16"/>
  <c r="AK7" i="16"/>
  <c r="AL7" i="16"/>
  <c r="AM7" i="16"/>
  <c r="AN7" i="16"/>
  <c r="AO7" i="16"/>
  <c r="AP7" i="16"/>
  <c r="AQ7" i="16"/>
  <c r="AR7" i="16"/>
  <c r="AS7" i="16"/>
  <c r="AT7" i="16"/>
  <c r="AU7" i="16"/>
  <c r="AV7" i="16"/>
  <c r="C8" i="16"/>
  <c r="D8" i="16"/>
  <c r="E8" i="16"/>
  <c r="F8" i="16"/>
  <c r="G8" i="16"/>
  <c r="H8" i="16"/>
  <c r="I8" i="16"/>
  <c r="J8" i="16"/>
  <c r="K8" i="16"/>
  <c r="L8" i="16"/>
  <c r="M8" i="16"/>
  <c r="N8" i="16"/>
  <c r="O8" i="16"/>
  <c r="P8" i="16"/>
  <c r="Q8" i="16"/>
  <c r="R8" i="16"/>
  <c r="S8" i="16"/>
  <c r="T8" i="16"/>
  <c r="U8" i="16"/>
  <c r="V8" i="16"/>
  <c r="W8" i="16"/>
  <c r="X8" i="16"/>
  <c r="Y8" i="16"/>
  <c r="Z8" i="16"/>
  <c r="AA8" i="16"/>
  <c r="AB8" i="16"/>
  <c r="AC8" i="16"/>
  <c r="AD8" i="16"/>
  <c r="AE8" i="16"/>
  <c r="AF8" i="16"/>
  <c r="AG8" i="16"/>
  <c r="AH8" i="16"/>
  <c r="AI8" i="16"/>
  <c r="AJ8" i="16"/>
  <c r="AK8" i="16"/>
  <c r="AL8" i="16"/>
  <c r="AM8" i="16"/>
  <c r="AN8" i="16"/>
  <c r="AO8" i="16"/>
  <c r="AP8" i="16"/>
  <c r="AQ8" i="16"/>
  <c r="AR8" i="16"/>
  <c r="AS8" i="16"/>
  <c r="AT8" i="16"/>
  <c r="AU8" i="16"/>
  <c r="AV8" i="16"/>
  <c r="C9" i="16"/>
  <c r="D9" i="16"/>
  <c r="E9" i="16"/>
  <c r="F9" i="16"/>
  <c r="G9" i="16"/>
  <c r="H9" i="16"/>
  <c r="I9" i="16"/>
  <c r="J9" i="16"/>
  <c r="K9" i="16"/>
  <c r="L9" i="16"/>
  <c r="M9" i="16"/>
  <c r="N9" i="16"/>
  <c r="O9" i="16"/>
  <c r="P9" i="16"/>
  <c r="Q9" i="16"/>
  <c r="R9" i="16"/>
  <c r="S9" i="16"/>
  <c r="T9" i="16"/>
  <c r="U9" i="16"/>
  <c r="V9" i="16"/>
  <c r="W9" i="16"/>
  <c r="X9" i="16"/>
  <c r="Y9" i="16"/>
  <c r="Z9" i="16"/>
  <c r="AA9" i="16"/>
  <c r="AB9" i="16"/>
  <c r="AC9" i="16"/>
  <c r="AD9" i="16"/>
  <c r="AE9" i="16"/>
  <c r="AF9" i="16"/>
  <c r="AG9" i="16"/>
  <c r="AH9" i="16"/>
  <c r="AI9" i="16"/>
  <c r="AJ9" i="16"/>
  <c r="AK9" i="16"/>
  <c r="AL9" i="16"/>
  <c r="AM9" i="16"/>
  <c r="AN9" i="16"/>
  <c r="AO9" i="16"/>
  <c r="AP9" i="16"/>
  <c r="AQ9" i="16"/>
  <c r="AR9" i="16"/>
  <c r="AS9" i="16"/>
  <c r="AT9" i="16"/>
  <c r="AU9" i="16"/>
  <c r="AV9" i="16"/>
  <c r="C10" i="16"/>
  <c r="D10" i="16"/>
  <c r="E10" i="16"/>
  <c r="F10" i="16"/>
  <c r="G10" i="16"/>
  <c r="H10" i="16"/>
  <c r="I10" i="16"/>
  <c r="J10" i="16"/>
  <c r="K10" i="16"/>
  <c r="L10" i="16"/>
  <c r="M10" i="16"/>
  <c r="N10" i="16"/>
  <c r="O10" i="16"/>
  <c r="P10" i="16"/>
  <c r="Q10" i="16"/>
  <c r="R10" i="16"/>
  <c r="S10" i="16"/>
  <c r="T10" i="16"/>
  <c r="U10" i="16"/>
  <c r="V10" i="16"/>
  <c r="W10" i="16"/>
  <c r="X10" i="16"/>
  <c r="Y10" i="16"/>
  <c r="Z10" i="16"/>
  <c r="AA10" i="16"/>
  <c r="AB10" i="16"/>
  <c r="AC10" i="16"/>
  <c r="AD10" i="16"/>
  <c r="AE10" i="16"/>
  <c r="AF10" i="16"/>
  <c r="AG10" i="16"/>
  <c r="AH10" i="16"/>
  <c r="AI10" i="16"/>
  <c r="AJ10" i="16"/>
  <c r="AK10" i="16"/>
  <c r="AL10" i="16"/>
  <c r="AM10" i="16"/>
  <c r="AN10" i="16"/>
  <c r="AO10" i="16"/>
  <c r="AP10" i="16"/>
  <c r="AQ10" i="16"/>
  <c r="AR10" i="16"/>
  <c r="AS10" i="16"/>
  <c r="AT10" i="16"/>
  <c r="AU10" i="16"/>
  <c r="AV10" i="16"/>
  <c r="C11" i="16"/>
  <c r="D11" i="16"/>
  <c r="E11" i="16"/>
  <c r="F11" i="16"/>
  <c r="G11" i="16"/>
  <c r="H11" i="16"/>
  <c r="I11" i="16"/>
  <c r="J11" i="16"/>
  <c r="K11" i="16"/>
  <c r="L11" i="16"/>
  <c r="M11" i="16"/>
  <c r="N11" i="16"/>
  <c r="O11" i="16"/>
  <c r="P11" i="16"/>
  <c r="Q11" i="16"/>
  <c r="R11" i="16"/>
  <c r="S11" i="16"/>
  <c r="T11" i="16"/>
  <c r="U11" i="16"/>
  <c r="V11" i="16"/>
  <c r="W11" i="16"/>
  <c r="X11" i="16"/>
  <c r="Y11" i="16"/>
  <c r="Z11" i="16"/>
  <c r="AA11" i="16"/>
  <c r="AB11" i="16"/>
  <c r="AC11" i="16"/>
  <c r="AD11" i="16"/>
  <c r="AE11" i="16"/>
  <c r="AF11" i="16"/>
  <c r="AG11" i="16"/>
  <c r="AH11" i="16"/>
  <c r="AI11" i="16"/>
  <c r="AJ11" i="16"/>
  <c r="AK11" i="16"/>
  <c r="AL11" i="16"/>
  <c r="AM11" i="16"/>
  <c r="AN11" i="16"/>
  <c r="AO11" i="16"/>
  <c r="AP11" i="16"/>
  <c r="AQ11" i="16"/>
  <c r="AR11" i="16"/>
  <c r="AS11" i="16"/>
  <c r="AT11" i="16"/>
  <c r="AU11" i="16"/>
  <c r="AV11" i="16"/>
  <c r="C12" i="16"/>
  <c r="D12" i="16"/>
  <c r="E12" i="16"/>
  <c r="F12" i="16"/>
  <c r="G12" i="16"/>
  <c r="H12" i="16"/>
  <c r="I12" i="16"/>
  <c r="J12" i="16"/>
  <c r="K12" i="16"/>
  <c r="L12" i="16"/>
  <c r="M12" i="16"/>
  <c r="N12" i="16"/>
  <c r="O12" i="16"/>
  <c r="P12" i="16"/>
  <c r="Q12" i="16"/>
  <c r="R12" i="16"/>
  <c r="S12" i="16"/>
  <c r="T12" i="16"/>
  <c r="U12" i="16"/>
  <c r="V12" i="16"/>
  <c r="W12" i="16"/>
  <c r="X12" i="16"/>
  <c r="Y12" i="16"/>
  <c r="Z12" i="16"/>
  <c r="AA12" i="16"/>
  <c r="AB12" i="16"/>
  <c r="AC12" i="16"/>
  <c r="AD12" i="16"/>
  <c r="AE12" i="16"/>
  <c r="AF12" i="16"/>
  <c r="AG12" i="16"/>
  <c r="AH12" i="16"/>
  <c r="AI12" i="16"/>
  <c r="AJ12" i="16"/>
  <c r="AK12" i="16"/>
  <c r="AL12" i="16"/>
  <c r="AM12" i="16"/>
  <c r="AN12" i="16"/>
  <c r="AO12" i="16"/>
  <c r="AP12" i="16"/>
  <c r="AQ12" i="16"/>
  <c r="AR12" i="16"/>
  <c r="AS12" i="16"/>
  <c r="AT12" i="16"/>
  <c r="AU12" i="16"/>
  <c r="AV12" i="16"/>
  <c r="C13" i="16"/>
  <c r="D13" i="16"/>
  <c r="E13" i="16"/>
  <c r="F13" i="16"/>
  <c r="G13" i="16"/>
  <c r="H13" i="16"/>
  <c r="I13" i="16"/>
  <c r="J13" i="16"/>
  <c r="K13" i="16"/>
  <c r="L13" i="16"/>
  <c r="M13" i="16"/>
  <c r="N13" i="16"/>
  <c r="O13" i="16"/>
  <c r="P13" i="16"/>
  <c r="Q13" i="16"/>
  <c r="R13" i="16"/>
  <c r="S13" i="16"/>
  <c r="T13" i="16"/>
  <c r="U13" i="16"/>
  <c r="V13" i="16"/>
  <c r="W13" i="16"/>
  <c r="X13" i="16"/>
  <c r="Y13" i="16"/>
  <c r="Z13" i="16"/>
  <c r="AA13" i="16"/>
  <c r="AB13" i="16"/>
  <c r="AC13" i="16"/>
  <c r="AD13" i="16"/>
  <c r="AE13" i="16"/>
  <c r="AF13" i="16"/>
  <c r="AG13" i="16"/>
  <c r="AH13" i="16"/>
  <c r="AI13" i="16"/>
  <c r="AJ13" i="16"/>
  <c r="AK13" i="16"/>
  <c r="AL13" i="16"/>
  <c r="AM13" i="16"/>
  <c r="AN13" i="16"/>
  <c r="AO13" i="16"/>
  <c r="AP13" i="16"/>
  <c r="AQ13" i="16"/>
  <c r="AR13" i="16"/>
  <c r="AS13" i="16"/>
  <c r="AT13" i="16"/>
  <c r="AU13" i="16"/>
  <c r="AV13" i="16"/>
  <c r="C14" i="16"/>
  <c r="D14" i="16"/>
  <c r="E14" i="16"/>
  <c r="F14" i="16"/>
  <c r="G14" i="16"/>
  <c r="H14" i="16"/>
  <c r="I14" i="16"/>
  <c r="J14" i="16"/>
  <c r="K14" i="16"/>
  <c r="L14" i="16"/>
  <c r="M14" i="16"/>
  <c r="N14" i="16"/>
  <c r="O14" i="16"/>
  <c r="P14" i="16"/>
  <c r="Q14" i="16"/>
  <c r="R14" i="16"/>
  <c r="S14" i="16"/>
  <c r="T14" i="16"/>
  <c r="U14" i="16"/>
  <c r="V14" i="16"/>
  <c r="W14" i="16"/>
  <c r="X14" i="16"/>
  <c r="Y14" i="16"/>
  <c r="Z14" i="16"/>
  <c r="AA14" i="16"/>
  <c r="AB14" i="16"/>
  <c r="AC14" i="16"/>
  <c r="AD14" i="16"/>
  <c r="AE14" i="16"/>
  <c r="AF14" i="16"/>
  <c r="AG14" i="16"/>
  <c r="AH14" i="16"/>
  <c r="AI14" i="16"/>
  <c r="AJ14" i="16"/>
  <c r="AK14" i="16"/>
  <c r="AL14" i="16"/>
  <c r="AM14" i="16"/>
  <c r="AN14" i="16"/>
  <c r="AO14" i="16"/>
  <c r="AP14" i="16"/>
  <c r="AQ14" i="16"/>
  <c r="AR14" i="16"/>
  <c r="AS14" i="16"/>
  <c r="AT14" i="16"/>
  <c r="AU14" i="16"/>
  <c r="AV14" i="16"/>
  <c r="C15" i="16"/>
  <c r="D15" i="16"/>
  <c r="E15" i="16"/>
  <c r="F15" i="16"/>
  <c r="G15" i="16"/>
  <c r="H15" i="16"/>
  <c r="I15" i="16"/>
  <c r="J15" i="16"/>
  <c r="K15" i="16"/>
  <c r="L15" i="16"/>
  <c r="M15" i="16"/>
  <c r="N15" i="16"/>
  <c r="O15" i="16"/>
  <c r="P15" i="16"/>
  <c r="Q15" i="16"/>
  <c r="R15" i="16"/>
  <c r="S15" i="16"/>
  <c r="T15" i="16"/>
  <c r="U15" i="16"/>
  <c r="V15" i="16"/>
  <c r="W15" i="16"/>
  <c r="X15" i="16"/>
  <c r="Y15" i="16"/>
  <c r="Z15" i="16"/>
  <c r="AA15" i="16"/>
  <c r="AB15" i="16"/>
  <c r="AC15" i="16"/>
  <c r="AD15" i="16"/>
  <c r="AE15" i="16"/>
  <c r="AF15" i="16"/>
  <c r="AG15" i="16"/>
  <c r="AH15" i="16"/>
  <c r="AI15" i="16"/>
  <c r="AJ15" i="16"/>
  <c r="AK15" i="16"/>
  <c r="AL15" i="16"/>
  <c r="AM15" i="16"/>
  <c r="AN15" i="16"/>
  <c r="AO15" i="16"/>
  <c r="AP15" i="16"/>
  <c r="AQ15" i="16"/>
  <c r="AR15" i="16"/>
  <c r="AS15" i="16"/>
  <c r="AT15" i="16"/>
  <c r="AU15" i="16"/>
  <c r="AV15" i="16"/>
  <c r="C16" i="16"/>
  <c r="D16" i="16"/>
  <c r="E16" i="16"/>
  <c r="F16" i="16"/>
  <c r="G16" i="16"/>
  <c r="H16" i="16"/>
  <c r="I16" i="16"/>
  <c r="J16" i="16"/>
  <c r="K16" i="16"/>
  <c r="L16" i="16"/>
  <c r="M16" i="16"/>
  <c r="N16" i="16"/>
  <c r="O16" i="16"/>
  <c r="P16" i="16"/>
  <c r="Q16" i="16"/>
  <c r="R16" i="16"/>
  <c r="S16" i="16"/>
  <c r="T16" i="16"/>
  <c r="U16" i="16"/>
  <c r="V16" i="16"/>
  <c r="W16" i="16"/>
  <c r="X16" i="16"/>
  <c r="Y16" i="16"/>
  <c r="Z16" i="16"/>
  <c r="AA16" i="16"/>
  <c r="AB16" i="16"/>
  <c r="AC16" i="16"/>
  <c r="AD16" i="16"/>
  <c r="AE16" i="16"/>
  <c r="AF16" i="16"/>
  <c r="AG16" i="16"/>
  <c r="AH16" i="16"/>
  <c r="AI16" i="16"/>
  <c r="AJ16" i="16"/>
  <c r="AK16" i="16"/>
  <c r="AL16" i="16"/>
  <c r="AM16" i="16"/>
  <c r="AN16" i="16"/>
  <c r="AO16" i="16"/>
  <c r="AP16" i="16"/>
  <c r="AQ16" i="16"/>
  <c r="AR16" i="16"/>
  <c r="AS16" i="16"/>
  <c r="AT16" i="16"/>
  <c r="AU16" i="16"/>
  <c r="AV16" i="16"/>
  <c r="C17" i="16"/>
  <c r="D17" i="16"/>
  <c r="E17" i="16"/>
  <c r="F17" i="16"/>
  <c r="G17" i="16"/>
  <c r="H17" i="16"/>
  <c r="I17" i="16"/>
  <c r="J17" i="16"/>
  <c r="K17" i="16"/>
  <c r="L17" i="16"/>
  <c r="M17" i="16"/>
  <c r="N17" i="16"/>
  <c r="O17" i="16"/>
  <c r="P17" i="16"/>
  <c r="Q17" i="16"/>
  <c r="R17" i="16"/>
  <c r="S17" i="16"/>
  <c r="T17" i="16"/>
  <c r="U17" i="16"/>
  <c r="V17" i="16"/>
  <c r="W17" i="16"/>
  <c r="X17" i="16"/>
  <c r="Y17" i="16"/>
  <c r="Z17" i="16"/>
  <c r="AA17" i="16"/>
  <c r="AB17" i="16"/>
  <c r="AC17" i="16"/>
  <c r="AD17" i="16"/>
  <c r="AE17" i="16"/>
  <c r="AF17" i="16"/>
  <c r="AG17" i="16"/>
  <c r="AH17" i="16"/>
  <c r="AI17" i="16"/>
  <c r="AJ17" i="16"/>
  <c r="AK17" i="16"/>
  <c r="AL17" i="16"/>
  <c r="AM17" i="16"/>
  <c r="AN17" i="16"/>
  <c r="AO17" i="16"/>
  <c r="AP17" i="16"/>
  <c r="AQ17" i="16"/>
  <c r="AR17" i="16"/>
  <c r="AS17" i="16"/>
  <c r="AT17" i="16"/>
  <c r="AU17" i="16"/>
  <c r="AV17" i="16"/>
  <c r="C18" i="16"/>
  <c r="D18" i="16"/>
  <c r="E18" i="16"/>
  <c r="F18" i="16"/>
  <c r="G18" i="16"/>
  <c r="H18" i="16"/>
  <c r="I18" i="16"/>
  <c r="J18" i="16"/>
  <c r="K18" i="16"/>
  <c r="L18" i="16"/>
  <c r="M18" i="16"/>
  <c r="N18" i="16"/>
  <c r="O18" i="16"/>
  <c r="P18" i="16"/>
  <c r="Q18" i="16"/>
  <c r="R18" i="16"/>
  <c r="S18" i="16"/>
  <c r="T18" i="16"/>
  <c r="U18" i="16"/>
  <c r="V18" i="16"/>
  <c r="W18" i="16"/>
  <c r="X18" i="16"/>
  <c r="Y18" i="16"/>
  <c r="Z18" i="16"/>
  <c r="AA18" i="16"/>
  <c r="AB18" i="16"/>
  <c r="AC18" i="16"/>
  <c r="AD18" i="16"/>
  <c r="AE18" i="16"/>
  <c r="AF18" i="16"/>
  <c r="AG18" i="16"/>
  <c r="AH18" i="16"/>
  <c r="AI18" i="16"/>
  <c r="AJ18" i="16"/>
  <c r="AK18" i="16"/>
  <c r="AL18" i="16"/>
  <c r="AM18" i="16"/>
  <c r="AN18" i="16"/>
  <c r="AO18" i="16"/>
  <c r="AP18" i="16"/>
  <c r="AQ18" i="16"/>
  <c r="AR18" i="16"/>
  <c r="AS18" i="16"/>
  <c r="AT18" i="16"/>
  <c r="AU18" i="16"/>
  <c r="AV18" i="16"/>
  <c r="C19" i="16"/>
  <c r="D19" i="16"/>
  <c r="E19" i="16"/>
  <c r="F19" i="16"/>
  <c r="G19" i="16"/>
  <c r="H19" i="16"/>
  <c r="I19" i="16"/>
  <c r="J19" i="16"/>
  <c r="K19" i="16"/>
  <c r="L19" i="16"/>
  <c r="M19" i="16"/>
  <c r="N19" i="16"/>
  <c r="O19" i="16"/>
  <c r="P19" i="16"/>
  <c r="Q19" i="16"/>
  <c r="R19" i="16"/>
  <c r="S19" i="16"/>
  <c r="T19" i="16"/>
  <c r="U19" i="16"/>
  <c r="V19" i="16"/>
  <c r="W19" i="16"/>
  <c r="X19" i="16"/>
  <c r="Y19" i="16"/>
  <c r="Z19" i="16"/>
  <c r="AA19" i="16"/>
  <c r="AB19" i="16"/>
  <c r="AC19" i="16"/>
  <c r="AD19" i="16"/>
  <c r="AE19" i="16"/>
  <c r="AF19" i="16"/>
  <c r="AG19" i="16"/>
  <c r="AH19" i="16"/>
  <c r="AI19" i="16"/>
  <c r="AJ19" i="16"/>
  <c r="AK19" i="16"/>
  <c r="AL19" i="16"/>
  <c r="AM19" i="16"/>
  <c r="AN19" i="16"/>
  <c r="AO19" i="16"/>
  <c r="AP19" i="16"/>
  <c r="AQ19" i="16"/>
  <c r="AR19" i="16"/>
  <c r="AS19" i="16"/>
  <c r="AT19" i="16"/>
  <c r="AU19" i="16"/>
  <c r="AV19" i="16"/>
  <c r="C20" i="16"/>
  <c r="D20" i="16"/>
  <c r="E20" i="16"/>
  <c r="F20" i="16"/>
  <c r="G20" i="16"/>
  <c r="H20" i="16"/>
  <c r="I20" i="16"/>
  <c r="J20" i="16"/>
  <c r="K20" i="16"/>
  <c r="L20" i="16"/>
  <c r="M20" i="16"/>
  <c r="N20" i="16"/>
  <c r="O20" i="16"/>
  <c r="P20" i="16"/>
  <c r="Q20" i="16"/>
  <c r="R20" i="16"/>
  <c r="S20" i="16"/>
  <c r="T20" i="16"/>
  <c r="U20" i="16"/>
  <c r="V20" i="16"/>
  <c r="W20" i="16"/>
  <c r="X20" i="16"/>
  <c r="Y20" i="16"/>
  <c r="Z20" i="16"/>
  <c r="AA20" i="16"/>
  <c r="AB20" i="16"/>
  <c r="AC20" i="16"/>
  <c r="AD20" i="16"/>
  <c r="AE20" i="16"/>
  <c r="AF20" i="16"/>
  <c r="AG20" i="16"/>
  <c r="AH20" i="16"/>
  <c r="AI20" i="16"/>
  <c r="AJ20" i="16"/>
  <c r="AK20" i="16"/>
  <c r="AL20" i="16"/>
  <c r="AM20" i="16"/>
  <c r="AN20" i="16"/>
  <c r="AO20" i="16"/>
  <c r="AP20" i="16"/>
  <c r="AQ20" i="16"/>
  <c r="AR20" i="16"/>
  <c r="AS20" i="16"/>
  <c r="AT20" i="16"/>
  <c r="AU20" i="16"/>
  <c r="AV20" i="16"/>
  <c r="C21" i="16"/>
  <c r="D21" i="16"/>
  <c r="E21" i="16"/>
  <c r="F21" i="16"/>
  <c r="G21" i="16"/>
  <c r="H21" i="16"/>
  <c r="I21" i="16"/>
  <c r="J21" i="16"/>
  <c r="K21" i="16"/>
  <c r="L21" i="16"/>
  <c r="M21" i="16"/>
  <c r="N21" i="16"/>
  <c r="O21" i="16"/>
  <c r="P21" i="16"/>
  <c r="Q21" i="16"/>
  <c r="R21" i="16"/>
  <c r="S21" i="16"/>
  <c r="T21" i="16"/>
  <c r="U21" i="16"/>
  <c r="V21" i="16"/>
  <c r="W21" i="16"/>
  <c r="X21" i="16"/>
  <c r="Y21" i="16"/>
  <c r="Z21" i="16"/>
  <c r="AB21" i="16"/>
  <c r="AC21" i="16"/>
  <c r="AD21" i="16"/>
  <c r="AE21" i="16"/>
  <c r="AF21" i="16"/>
  <c r="AH21" i="16"/>
  <c r="AI21" i="16"/>
  <c r="AJ21" i="16"/>
  <c r="AK21" i="16"/>
  <c r="AL21" i="16"/>
  <c r="AM21" i="16"/>
  <c r="AN21" i="16"/>
  <c r="AO21" i="16"/>
  <c r="AP21" i="16"/>
  <c r="AQ21" i="16"/>
  <c r="AR21" i="16"/>
  <c r="AS21" i="16"/>
  <c r="AT21" i="16"/>
  <c r="AU21" i="16"/>
  <c r="AV21" i="16"/>
  <c r="C22" i="16"/>
  <c r="D22" i="16"/>
  <c r="E22" i="16"/>
  <c r="F22" i="16"/>
  <c r="G22" i="16"/>
  <c r="H22" i="16"/>
  <c r="I22" i="16"/>
  <c r="J22" i="16"/>
  <c r="K22" i="16"/>
  <c r="L22" i="16"/>
  <c r="M22" i="16"/>
  <c r="N22" i="16"/>
  <c r="O22" i="16"/>
  <c r="P22" i="16"/>
  <c r="Q22" i="16"/>
  <c r="R22" i="16"/>
  <c r="S22" i="16"/>
  <c r="T22" i="16"/>
  <c r="U22" i="16"/>
  <c r="V22" i="16"/>
  <c r="W22" i="16"/>
  <c r="X22" i="16"/>
  <c r="Y22" i="16"/>
  <c r="Z22" i="16"/>
  <c r="AA22" i="16"/>
  <c r="AB22" i="16"/>
  <c r="AC22" i="16"/>
  <c r="AD22" i="16"/>
  <c r="AE22" i="16"/>
  <c r="AF22" i="16"/>
  <c r="AG22" i="16"/>
  <c r="AH22" i="16"/>
  <c r="AI22" i="16"/>
  <c r="AJ22" i="16"/>
  <c r="AK22" i="16"/>
  <c r="AL22" i="16"/>
  <c r="AM22" i="16"/>
  <c r="AN22" i="16"/>
  <c r="AO22" i="16"/>
  <c r="AP22" i="16"/>
  <c r="AQ22" i="16"/>
  <c r="AR22" i="16"/>
  <c r="AS22" i="16"/>
  <c r="AT22" i="16"/>
  <c r="AU22" i="16"/>
  <c r="AV22" i="16"/>
  <c r="C23" i="16"/>
  <c r="D23" i="16"/>
  <c r="E23" i="16"/>
  <c r="F23" i="16"/>
  <c r="G23" i="16"/>
  <c r="H23" i="16"/>
  <c r="I23" i="16"/>
  <c r="J23" i="16"/>
  <c r="K23" i="16"/>
  <c r="L23" i="16"/>
  <c r="M23" i="16"/>
  <c r="N23" i="16"/>
  <c r="O23" i="16"/>
  <c r="P23" i="16"/>
  <c r="Q23" i="16"/>
  <c r="R23" i="16"/>
  <c r="S23" i="16"/>
  <c r="T23" i="16"/>
  <c r="U23" i="16"/>
  <c r="V23" i="16"/>
  <c r="W23" i="16"/>
  <c r="X23" i="16"/>
  <c r="Y23" i="16"/>
  <c r="Z23" i="16"/>
  <c r="AA23" i="16"/>
  <c r="AB23" i="16"/>
  <c r="AC23" i="16"/>
  <c r="AD23" i="16"/>
  <c r="AE23" i="16"/>
  <c r="AF23" i="16"/>
  <c r="AG23" i="16"/>
  <c r="AH23" i="16"/>
  <c r="AI23" i="16"/>
  <c r="AJ23" i="16"/>
  <c r="AK23" i="16"/>
  <c r="AL23" i="16"/>
  <c r="AM23" i="16"/>
  <c r="AN23" i="16"/>
  <c r="AO23" i="16"/>
  <c r="AP23" i="16"/>
  <c r="AQ23" i="16"/>
  <c r="AR23" i="16"/>
  <c r="AS23" i="16"/>
  <c r="AT23" i="16"/>
  <c r="AU23" i="16"/>
  <c r="AV23" i="16"/>
  <c r="C24" i="16"/>
  <c r="D24" i="16"/>
  <c r="E24" i="16"/>
  <c r="F24" i="16"/>
  <c r="G24" i="16"/>
  <c r="H24" i="16"/>
  <c r="I24" i="16"/>
  <c r="J24" i="16"/>
  <c r="K24" i="16"/>
  <c r="L24" i="16"/>
  <c r="M24" i="16"/>
  <c r="N24" i="16"/>
  <c r="O24" i="16"/>
  <c r="P24" i="16"/>
  <c r="Q24" i="16"/>
  <c r="R24" i="16"/>
  <c r="S24" i="16"/>
  <c r="T24" i="16"/>
  <c r="U24" i="16"/>
  <c r="V24" i="16"/>
  <c r="W24" i="16"/>
  <c r="X24" i="16"/>
  <c r="Y24" i="16"/>
  <c r="Z24" i="16"/>
  <c r="AA24" i="16"/>
  <c r="AB24" i="16"/>
  <c r="AC24" i="16"/>
  <c r="AD24" i="16"/>
  <c r="AE24" i="16"/>
  <c r="AF24" i="16"/>
  <c r="AG24" i="16"/>
  <c r="AH24" i="16"/>
  <c r="AI24" i="16"/>
  <c r="AJ24" i="16"/>
  <c r="AK24" i="16"/>
  <c r="AL24" i="16"/>
  <c r="AM24" i="16"/>
  <c r="AN24" i="16"/>
  <c r="AO24" i="16"/>
  <c r="AP24" i="16"/>
  <c r="AQ24" i="16"/>
  <c r="AR24" i="16"/>
  <c r="AS24" i="16"/>
  <c r="AT24" i="16"/>
  <c r="AU24" i="16"/>
  <c r="AV24" i="16"/>
  <c r="C25" i="16"/>
  <c r="D25" i="16"/>
  <c r="E25" i="16"/>
  <c r="F25" i="16"/>
  <c r="G25" i="16"/>
  <c r="H25" i="16"/>
  <c r="I25" i="16"/>
  <c r="J25" i="16"/>
  <c r="K25" i="16"/>
  <c r="L25" i="16"/>
  <c r="M25" i="16"/>
  <c r="N25" i="16"/>
  <c r="O25" i="16"/>
  <c r="P25" i="16"/>
  <c r="Q25" i="16"/>
  <c r="R25" i="16"/>
  <c r="S25" i="16"/>
  <c r="T25" i="16"/>
  <c r="U25" i="16"/>
  <c r="V25" i="16"/>
  <c r="W25" i="16"/>
  <c r="X25" i="16"/>
  <c r="Y25" i="16"/>
  <c r="Z25" i="16"/>
  <c r="AA25" i="16"/>
  <c r="AB25" i="16"/>
  <c r="AC25" i="16"/>
  <c r="AD25" i="16"/>
  <c r="AE25" i="16"/>
  <c r="AF25" i="16"/>
  <c r="AG25" i="16"/>
  <c r="AH25" i="16"/>
  <c r="AI25" i="16"/>
  <c r="AJ25" i="16"/>
  <c r="AK25" i="16"/>
  <c r="AL25" i="16"/>
  <c r="AM25" i="16"/>
  <c r="AN25" i="16"/>
  <c r="AO25" i="16"/>
  <c r="AP25" i="16"/>
  <c r="AQ25" i="16"/>
  <c r="AR25" i="16"/>
  <c r="AS25" i="16"/>
  <c r="AT25" i="16"/>
  <c r="AU25" i="16"/>
  <c r="AV25" i="16"/>
  <c r="C26" i="16"/>
  <c r="D26" i="16"/>
  <c r="E26" i="16"/>
  <c r="F26" i="16"/>
  <c r="G26" i="16"/>
  <c r="H26" i="16"/>
  <c r="I26" i="16"/>
  <c r="J26" i="16"/>
  <c r="K26" i="16"/>
  <c r="L26" i="16"/>
  <c r="M26" i="16"/>
  <c r="N26" i="16"/>
  <c r="O26" i="16"/>
  <c r="P26" i="16"/>
  <c r="Q26" i="16"/>
  <c r="R26" i="16"/>
  <c r="S26" i="16"/>
  <c r="T26" i="16"/>
  <c r="U26" i="16"/>
  <c r="V26" i="16"/>
  <c r="W26" i="16"/>
  <c r="X26" i="16"/>
  <c r="Y26" i="16"/>
  <c r="Z26" i="16"/>
  <c r="AA26" i="16"/>
  <c r="AB26" i="16"/>
  <c r="AC26" i="16"/>
  <c r="AD26" i="16"/>
  <c r="AE26" i="16"/>
  <c r="AF26" i="16"/>
  <c r="AG26" i="16"/>
  <c r="AH26" i="16"/>
  <c r="AI26" i="16"/>
  <c r="AJ26" i="16"/>
  <c r="AK26" i="16"/>
  <c r="AL26" i="16"/>
  <c r="AM26" i="16"/>
  <c r="AN26" i="16"/>
  <c r="AO26" i="16"/>
  <c r="AP26" i="16"/>
  <c r="AQ26" i="16"/>
  <c r="AR26" i="16"/>
  <c r="AS26" i="16"/>
  <c r="AT26" i="16"/>
  <c r="AU26" i="16"/>
  <c r="AV26" i="16"/>
  <c r="C27" i="16"/>
  <c r="D27" i="16"/>
  <c r="E27" i="16"/>
  <c r="F27" i="16"/>
  <c r="G27" i="16"/>
  <c r="H27" i="16"/>
  <c r="I27" i="16"/>
  <c r="J27" i="16"/>
  <c r="K27" i="16"/>
  <c r="L27" i="16"/>
  <c r="M27" i="16"/>
  <c r="N27" i="16"/>
  <c r="O27" i="16"/>
  <c r="P27" i="16"/>
  <c r="Q27" i="16"/>
  <c r="R27" i="16"/>
  <c r="S27" i="16"/>
  <c r="T27" i="16"/>
  <c r="U27" i="16"/>
  <c r="V27" i="16"/>
  <c r="W27" i="16"/>
  <c r="X27" i="16"/>
  <c r="Y27" i="16"/>
  <c r="Z27" i="16"/>
  <c r="AA27" i="16"/>
  <c r="AB27" i="16"/>
  <c r="AC27" i="16"/>
  <c r="AD27" i="16"/>
  <c r="AE27" i="16"/>
  <c r="AF27" i="16"/>
  <c r="AG27" i="16"/>
  <c r="AH27" i="16"/>
  <c r="AI27" i="16"/>
  <c r="AJ27" i="16"/>
  <c r="AK27" i="16"/>
  <c r="AL27" i="16"/>
  <c r="AM27" i="16"/>
  <c r="AN27" i="16"/>
  <c r="AO27" i="16"/>
  <c r="AP27" i="16"/>
  <c r="AQ27" i="16"/>
  <c r="AR27" i="16"/>
  <c r="AS27" i="16"/>
  <c r="AT27" i="16"/>
  <c r="AU27" i="16"/>
  <c r="AV27" i="16"/>
  <c r="C28" i="16"/>
  <c r="D28" i="16"/>
  <c r="E28" i="16"/>
  <c r="F28" i="16"/>
  <c r="G28" i="16"/>
  <c r="H28" i="16"/>
  <c r="I28" i="16"/>
  <c r="J28" i="16"/>
  <c r="K28" i="16"/>
  <c r="L28" i="16"/>
  <c r="M28" i="16"/>
  <c r="N28" i="16"/>
  <c r="O28" i="16"/>
  <c r="P28" i="16"/>
  <c r="Q28" i="16"/>
  <c r="R28" i="16"/>
  <c r="S28" i="16"/>
  <c r="T28" i="16"/>
  <c r="U28" i="16"/>
  <c r="V28" i="16"/>
  <c r="W28" i="16"/>
  <c r="X28" i="16"/>
  <c r="Y28" i="16"/>
  <c r="Z28" i="16"/>
  <c r="AA28" i="16"/>
  <c r="AB28" i="16"/>
  <c r="AC28" i="16"/>
  <c r="AD28" i="16"/>
  <c r="AE28" i="16"/>
  <c r="AF28" i="16"/>
  <c r="AG28" i="16"/>
  <c r="AH28" i="16"/>
  <c r="AI28" i="16"/>
  <c r="AJ28" i="16"/>
  <c r="AK28" i="16"/>
  <c r="AL28" i="16"/>
  <c r="AM28" i="16"/>
  <c r="AN28" i="16"/>
  <c r="AO28" i="16"/>
  <c r="AP28" i="16"/>
  <c r="AQ28" i="16"/>
  <c r="AR28" i="16"/>
  <c r="AS28" i="16"/>
  <c r="AT28" i="16"/>
  <c r="AU28" i="16"/>
  <c r="AV28" i="16"/>
  <c r="C29" i="16"/>
  <c r="D29" i="16"/>
  <c r="E29" i="16"/>
  <c r="F29" i="16"/>
  <c r="G29" i="16"/>
  <c r="H29" i="16"/>
  <c r="I29" i="16"/>
  <c r="J29" i="16"/>
  <c r="K29" i="16"/>
  <c r="L29" i="16"/>
  <c r="M29" i="16"/>
  <c r="N29" i="16"/>
  <c r="O29" i="16"/>
  <c r="P29" i="16"/>
  <c r="Q29" i="16"/>
  <c r="R29" i="16"/>
  <c r="S29" i="16"/>
  <c r="T29" i="16"/>
  <c r="U29" i="16"/>
  <c r="V29" i="16"/>
  <c r="W29" i="16"/>
  <c r="X29" i="16"/>
  <c r="Y29" i="16"/>
  <c r="Z29" i="16"/>
  <c r="AA29" i="16"/>
  <c r="AB29" i="16"/>
  <c r="AC29" i="16"/>
  <c r="AD29" i="16"/>
  <c r="AE29" i="16"/>
  <c r="AF29" i="16"/>
  <c r="AG29" i="16"/>
  <c r="AH29" i="16"/>
  <c r="AI29" i="16"/>
  <c r="AJ29" i="16"/>
  <c r="AK29" i="16"/>
  <c r="AL29" i="16"/>
  <c r="AM29" i="16"/>
  <c r="AN29" i="16"/>
  <c r="AO29" i="16"/>
  <c r="AP29" i="16"/>
  <c r="AQ29" i="16"/>
  <c r="AR29" i="16"/>
  <c r="AS29" i="16"/>
  <c r="AT29" i="16"/>
  <c r="AU29" i="16"/>
  <c r="AV29" i="16"/>
  <c r="C30" i="16"/>
  <c r="D30" i="16"/>
  <c r="E30" i="16"/>
  <c r="F30" i="16"/>
  <c r="G30" i="16"/>
  <c r="H30" i="16"/>
  <c r="I30" i="16"/>
  <c r="J30" i="16"/>
  <c r="K30" i="16"/>
  <c r="L30" i="16"/>
  <c r="M30" i="16"/>
  <c r="N30" i="16"/>
  <c r="O30" i="16"/>
  <c r="P30" i="16"/>
  <c r="Q30" i="16"/>
  <c r="R30" i="16"/>
  <c r="S30" i="16"/>
  <c r="T30" i="16"/>
  <c r="U30" i="16"/>
  <c r="V30" i="16"/>
  <c r="W30" i="16"/>
  <c r="X30" i="16"/>
  <c r="Y30" i="16"/>
  <c r="Z30" i="16"/>
  <c r="AA30" i="16"/>
  <c r="AB30" i="16"/>
  <c r="AC30" i="16"/>
  <c r="AD30" i="16"/>
  <c r="AE30" i="16"/>
  <c r="AF30" i="16"/>
  <c r="AG30" i="16"/>
  <c r="AH30" i="16"/>
  <c r="AI30" i="16"/>
  <c r="AJ30" i="16"/>
  <c r="AK30" i="16"/>
  <c r="AL30" i="16"/>
  <c r="AM30" i="16"/>
  <c r="AN30" i="16"/>
  <c r="AO30" i="16"/>
  <c r="AP30" i="16"/>
  <c r="AQ30" i="16"/>
  <c r="AR30" i="16"/>
  <c r="AS30" i="16"/>
  <c r="AT30" i="16"/>
  <c r="AU30" i="16"/>
  <c r="AV30" i="16"/>
  <c r="C31" i="16"/>
  <c r="D31" i="16"/>
  <c r="E31" i="16"/>
  <c r="F31" i="16"/>
  <c r="G31" i="16"/>
  <c r="H31" i="16"/>
  <c r="I31" i="16"/>
  <c r="J31" i="16"/>
  <c r="K31" i="16"/>
  <c r="L31" i="16"/>
  <c r="M31" i="16"/>
  <c r="N31" i="16"/>
  <c r="O31" i="16"/>
  <c r="P31" i="16"/>
  <c r="Q31" i="16"/>
  <c r="R31" i="16"/>
  <c r="S31" i="16"/>
  <c r="T31" i="16"/>
  <c r="U31" i="16"/>
  <c r="V31" i="16"/>
  <c r="W31" i="16"/>
  <c r="X31" i="16"/>
  <c r="Y31" i="16"/>
  <c r="Z31" i="16"/>
  <c r="AA31" i="16"/>
  <c r="AB31" i="16"/>
  <c r="AC31" i="16"/>
  <c r="AD31" i="16"/>
  <c r="AE31" i="16"/>
  <c r="AF31" i="16"/>
  <c r="AG31" i="16"/>
  <c r="AH31" i="16"/>
  <c r="AI31" i="16"/>
  <c r="AJ31" i="16"/>
  <c r="AK31" i="16"/>
  <c r="AL31" i="16"/>
  <c r="AM31" i="16"/>
  <c r="AN31" i="16"/>
  <c r="AO31" i="16"/>
  <c r="AP31" i="16"/>
  <c r="AQ31" i="16"/>
  <c r="AR31" i="16"/>
  <c r="AS31" i="16"/>
  <c r="AT31" i="16"/>
  <c r="AU31" i="16"/>
  <c r="AV31" i="16"/>
  <c r="C32" i="16"/>
  <c r="D32" i="16"/>
  <c r="E32" i="16"/>
  <c r="F32" i="16"/>
  <c r="G32" i="16"/>
  <c r="H32" i="16"/>
  <c r="I32" i="16"/>
  <c r="J32" i="16"/>
  <c r="K32" i="16"/>
  <c r="L32" i="16"/>
  <c r="M32" i="16"/>
  <c r="N32" i="16"/>
  <c r="O32" i="16"/>
  <c r="P32" i="16"/>
  <c r="Q32" i="16"/>
  <c r="R32" i="16"/>
  <c r="S32" i="16"/>
  <c r="T32" i="16"/>
  <c r="U32" i="16"/>
  <c r="V32" i="16"/>
  <c r="W32" i="16"/>
  <c r="X32" i="16"/>
  <c r="Y32" i="16"/>
  <c r="Z32" i="16"/>
  <c r="AA32" i="16"/>
  <c r="AB32" i="16"/>
  <c r="AC32" i="16"/>
  <c r="AD32" i="16"/>
  <c r="AE32" i="16"/>
  <c r="AF32" i="16"/>
  <c r="AG32" i="16"/>
  <c r="AH32" i="16"/>
  <c r="AI32" i="16"/>
  <c r="AJ32" i="16"/>
  <c r="AK32" i="16"/>
  <c r="AL32" i="16"/>
  <c r="AM32" i="16"/>
  <c r="AN32" i="16"/>
  <c r="AO32" i="16"/>
  <c r="AP32" i="16"/>
  <c r="AQ32" i="16"/>
  <c r="AR32" i="16"/>
  <c r="AS32" i="16"/>
  <c r="AT32" i="16"/>
  <c r="AU32" i="16"/>
  <c r="AV32" i="16"/>
  <c r="C33" i="16"/>
  <c r="D33" i="16"/>
  <c r="E33" i="16"/>
  <c r="F33" i="16"/>
  <c r="G33" i="16"/>
  <c r="H33" i="16"/>
  <c r="I33" i="16"/>
  <c r="J33" i="16"/>
  <c r="K33" i="16"/>
  <c r="L33" i="16"/>
  <c r="M33" i="16"/>
  <c r="N33" i="16"/>
  <c r="O33" i="16"/>
  <c r="P33" i="16"/>
  <c r="Q33" i="16"/>
  <c r="R33" i="16"/>
  <c r="S33" i="16"/>
  <c r="T33" i="16"/>
  <c r="U33" i="16"/>
  <c r="V33" i="16"/>
  <c r="W33" i="16"/>
  <c r="X33" i="16"/>
  <c r="Y33" i="16"/>
  <c r="Z33" i="16"/>
  <c r="AA33" i="16"/>
  <c r="AB33" i="16"/>
  <c r="AC33" i="16"/>
  <c r="AD33" i="16"/>
  <c r="AE33" i="16"/>
  <c r="AF33" i="16"/>
  <c r="AG33" i="16"/>
  <c r="AH33" i="16"/>
  <c r="AI33" i="16"/>
  <c r="AJ33" i="16"/>
  <c r="AK33" i="16"/>
  <c r="AL33" i="16"/>
  <c r="AM33" i="16"/>
  <c r="AN33" i="16"/>
  <c r="AO33" i="16"/>
  <c r="AP33" i="16"/>
  <c r="AQ33" i="16"/>
  <c r="AR33" i="16"/>
  <c r="AS33" i="16"/>
  <c r="AT33" i="16"/>
  <c r="AU33" i="16"/>
  <c r="AV33" i="16"/>
  <c r="C34" i="16"/>
  <c r="D34" i="16"/>
  <c r="E34" i="16"/>
  <c r="F34" i="16"/>
  <c r="G34" i="16"/>
  <c r="H34" i="16"/>
  <c r="I34" i="16"/>
  <c r="J34" i="16"/>
  <c r="K34" i="16"/>
  <c r="L34" i="16"/>
  <c r="M34" i="16"/>
  <c r="N34" i="16"/>
  <c r="O34" i="16"/>
  <c r="P34" i="16"/>
  <c r="Q34" i="16"/>
  <c r="R34" i="16"/>
  <c r="S34" i="16"/>
  <c r="T34" i="16"/>
  <c r="U34" i="16"/>
  <c r="V34" i="16"/>
  <c r="W34" i="16"/>
  <c r="X34" i="16"/>
  <c r="Y34" i="16"/>
  <c r="Z34" i="16"/>
  <c r="AA34" i="16"/>
  <c r="AB34" i="16"/>
  <c r="AC34" i="16"/>
  <c r="AD34" i="16"/>
  <c r="AE34" i="16"/>
  <c r="AF34" i="16"/>
  <c r="AG34" i="16"/>
  <c r="AH34" i="16"/>
  <c r="AI34" i="16"/>
  <c r="AJ34" i="16"/>
  <c r="AK34" i="16"/>
  <c r="AL34" i="16"/>
  <c r="AM34" i="16"/>
  <c r="AN34" i="16"/>
  <c r="AO34" i="16"/>
  <c r="AP34" i="16"/>
  <c r="AQ34" i="16"/>
  <c r="AR34" i="16"/>
  <c r="AS34" i="16"/>
  <c r="AT34" i="16"/>
  <c r="AU34" i="16"/>
  <c r="AV34" i="16"/>
  <c r="C35" i="16"/>
  <c r="D35" i="16"/>
  <c r="E35" i="16"/>
  <c r="F35" i="16"/>
  <c r="G35" i="16"/>
  <c r="H35" i="16"/>
  <c r="I35" i="16"/>
  <c r="J35" i="16"/>
  <c r="K35" i="16"/>
  <c r="L35" i="16"/>
  <c r="M35" i="16"/>
  <c r="N35" i="16"/>
  <c r="O35" i="16"/>
  <c r="P35" i="16"/>
  <c r="Q35" i="16"/>
  <c r="R35" i="16"/>
  <c r="S35" i="16"/>
  <c r="T35" i="16"/>
  <c r="U35" i="16"/>
  <c r="V35" i="16"/>
  <c r="W35" i="16"/>
  <c r="X35" i="16"/>
  <c r="Y35" i="16"/>
  <c r="Z35" i="16"/>
  <c r="AA35" i="16"/>
  <c r="AB35" i="16"/>
  <c r="AC35" i="16"/>
  <c r="AD35" i="16"/>
  <c r="AE35" i="16"/>
  <c r="AF35" i="16"/>
  <c r="AG35" i="16"/>
  <c r="AH35" i="16"/>
  <c r="AI35" i="16"/>
  <c r="AJ35" i="16"/>
  <c r="AK35" i="16"/>
  <c r="AL35" i="16"/>
  <c r="AM35" i="16"/>
  <c r="AN35" i="16"/>
  <c r="AO35" i="16"/>
  <c r="AP35" i="16"/>
  <c r="AQ35" i="16"/>
  <c r="AR35" i="16"/>
  <c r="AS35" i="16"/>
  <c r="AT35" i="16"/>
  <c r="AU35" i="16"/>
  <c r="AV35" i="16"/>
  <c r="C36" i="16"/>
  <c r="D36" i="16"/>
  <c r="E36" i="16"/>
  <c r="F36" i="16"/>
  <c r="G36" i="16"/>
  <c r="H36" i="16"/>
  <c r="I36" i="16"/>
  <c r="J36" i="16"/>
  <c r="K36" i="16"/>
  <c r="L36" i="16"/>
  <c r="M36" i="16"/>
  <c r="N36" i="16"/>
  <c r="O36" i="16"/>
  <c r="P36" i="16"/>
  <c r="Q36" i="16"/>
  <c r="R36" i="16"/>
  <c r="S36" i="16"/>
  <c r="T36" i="16"/>
  <c r="U36" i="16"/>
  <c r="V36" i="16"/>
  <c r="W36" i="16"/>
  <c r="X36" i="16"/>
  <c r="Y36" i="16"/>
  <c r="Z36" i="16"/>
  <c r="AA36" i="16"/>
  <c r="AB36" i="16"/>
  <c r="AC36" i="16"/>
  <c r="AD36" i="16"/>
  <c r="AE36" i="16"/>
  <c r="AF36" i="16"/>
  <c r="AG36" i="16"/>
  <c r="AH36" i="16"/>
  <c r="AI36" i="16"/>
  <c r="AJ36" i="16"/>
  <c r="AK36" i="16"/>
  <c r="AL36" i="16"/>
  <c r="AM36" i="16"/>
  <c r="AN36" i="16"/>
  <c r="AO36" i="16"/>
  <c r="AP36" i="16"/>
  <c r="AQ36" i="16"/>
  <c r="AR36" i="16"/>
  <c r="AS36" i="16"/>
  <c r="AT36" i="16"/>
  <c r="AU36" i="16"/>
  <c r="AV36" i="16"/>
  <c r="C37" i="16"/>
  <c r="D37" i="16"/>
  <c r="E37" i="16"/>
  <c r="F37" i="16"/>
  <c r="G37" i="16"/>
  <c r="H37" i="16"/>
  <c r="I37" i="16"/>
  <c r="J37" i="16"/>
  <c r="K37" i="16"/>
  <c r="L37" i="16"/>
  <c r="M37" i="16"/>
  <c r="N37" i="16"/>
  <c r="O37" i="16"/>
  <c r="P37" i="16"/>
  <c r="Q37" i="16"/>
  <c r="R37" i="16"/>
  <c r="S37" i="16"/>
  <c r="T37" i="16"/>
  <c r="U37" i="16"/>
  <c r="V37" i="16"/>
  <c r="W37" i="16"/>
  <c r="X37" i="16"/>
  <c r="Y37" i="16"/>
  <c r="Z37" i="16"/>
  <c r="AA37" i="16"/>
  <c r="AB37" i="16"/>
  <c r="AC37" i="16"/>
  <c r="AD37" i="16"/>
  <c r="AE37" i="16"/>
  <c r="AF37" i="16"/>
  <c r="AG37" i="16"/>
  <c r="AH37" i="16"/>
  <c r="AI37" i="16"/>
  <c r="AJ37" i="16"/>
  <c r="AK37" i="16"/>
  <c r="AL37" i="16"/>
  <c r="AM37" i="16"/>
  <c r="AN37" i="16"/>
  <c r="AO37" i="16"/>
  <c r="AP37" i="16"/>
  <c r="AQ37" i="16"/>
  <c r="AR37" i="16"/>
  <c r="AS37" i="16"/>
  <c r="AT37" i="16"/>
  <c r="AU37" i="16"/>
  <c r="AV37" i="16"/>
  <c r="C38" i="16"/>
  <c r="D38" i="16"/>
  <c r="E38" i="16"/>
  <c r="F38" i="16"/>
  <c r="G38" i="16"/>
  <c r="H38" i="16"/>
  <c r="I38" i="16"/>
  <c r="K38" i="16"/>
  <c r="L38" i="16"/>
  <c r="M38" i="16"/>
  <c r="N38" i="16"/>
  <c r="O38" i="16"/>
  <c r="P38" i="16"/>
  <c r="Q38" i="16"/>
  <c r="R38" i="16"/>
  <c r="S38" i="16"/>
  <c r="T38" i="16"/>
  <c r="U38" i="16"/>
  <c r="V38" i="16"/>
  <c r="W38" i="16"/>
  <c r="X38" i="16"/>
  <c r="Y38" i="16"/>
  <c r="Z38" i="16"/>
  <c r="AA38" i="16"/>
  <c r="AB38" i="16"/>
  <c r="AC38" i="16"/>
  <c r="AD38" i="16"/>
  <c r="AE38" i="16"/>
  <c r="AF38" i="16"/>
  <c r="AG38" i="16"/>
  <c r="AH38" i="16"/>
  <c r="AI38" i="16"/>
  <c r="AJ38" i="16"/>
  <c r="AK38" i="16"/>
  <c r="AL38" i="16"/>
  <c r="AM38" i="16"/>
  <c r="AN38" i="16"/>
  <c r="AP38" i="16"/>
  <c r="AQ38" i="16"/>
  <c r="AR38" i="16"/>
  <c r="AS38" i="16"/>
  <c r="AT38" i="16"/>
  <c r="AU38" i="16"/>
  <c r="AV38" i="16"/>
  <c r="C39" i="16"/>
  <c r="D39" i="16"/>
  <c r="E39" i="16"/>
  <c r="F39" i="16"/>
  <c r="G39" i="16"/>
  <c r="H39" i="16"/>
  <c r="I39" i="16"/>
  <c r="J39" i="16"/>
  <c r="K39" i="16"/>
  <c r="L39" i="16"/>
  <c r="M39" i="16"/>
  <c r="N39" i="16"/>
  <c r="O39" i="16"/>
  <c r="P39" i="16"/>
  <c r="Q39" i="16"/>
  <c r="R39" i="16"/>
  <c r="S39" i="16"/>
  <c r="T39" i="16"/>
  <c r="U39" i="16"/>
  <c r="V39" i="16"/>
  <c r="W39" i="16"/>
  <c r="X39" i="16"/>
  <c r="Y39" i="16"/>
  <c r="Z39" i="16"/>
  <c r="AA39" i="16"/>
  <c r="AB39" i="16"/>
  <c r="AC39" i="16"/>
  <c r="AD39" i="16"/>
  <c r="AE39" i="16"/>
  <c r="AF39" i="16"/>
  <c r="AG39" i="16"/>
  <c r="AH39" i="16"/>
  <c r="AI39" i="16"/>
  <c r="AJ39" i="16"/>
  <c r="AK39" i="16"/>
  <c r="AL39" i="16"/>
  <c r="AM39" i="16"/>
  <c r="AN39" i="16"/>
  <c r="AO39" i="16"/>
  <c r="AP39" i="16"/>
  <c r="AQ39" i="16"/>
  <c r="AR39" i="16"/>
  <c r="AS39" i="16"/>
  <c r="AT39" i="16"/>
  <c r="AU39" i="16"/>
  <c r="AV39" i="16"/>
  <c r="C40" i="16"/>
  <c r="D40" i="16"/>
  <c r="E40" i="16"/>
  <c r="F40" i="16"/>
  <c r="G40" i="16"/>
  <c r="H40" i="16"/>
  <c r="I40" i="16"/>
  <c r="J40" i="16"/>
  <c r="K40" i="16"/>
  <c r="L40" i="16"/>
  <c r="M40" i="16"/>
  <c r="N40" i="16"/>
  <c r="O40" i="16"/>
  <c r="P40" i="16"/>
  <c r="Q40" i="16"/>
  <c r="R40" i="16"/>
  <c r="S40" i="16"/>
  <c r="T40" i="16"/>
  <c r="U40" i="16"/>
  <c r="V40" i="16"/>
  <c r="W40" i="16"/>
  <c r="X40" i="16"/>
  <c r="Y40" i="16"/>
  <c r="Z40" i="16"/>
  <c r="AA40" i="16"/>
  <c r="AB40" i="16"/>
  <c r="AC40" i="16"/>
  <c r="AD40" i="16"/>
  <c r="AE40" i="16"/>
  <c r="AF40" i="16"/>
  <c r="AG40" i="16"/>
  <c r="AH40" i="16"/>
  <c r="AI40" i="16"/>
  <c r="AJ40" i="16"/>
  <c r="AK40" i="16"/>
  <c r="AL40" i="16"/>
  <c r="AM40" i="16"/>
  <c r="AN40" i="16"/>
  <c r="AO40" i="16"/>
  <c r="AP40" i="16"/>
  <c r="AQ40" i="16"/>
  <c r="AR40" i="16"/>
  <c r="AS40" i="16"/>
  <c r="AT40" i="16"/>
  <c r="AU40" i="16"/>
  <c r="AV40" i="16"/>
  <c r="C41" i="16"/>
  <c r="D41" i="16"/>
  <c r="E41" i="16"/>
  <c r="F41" i="16"/>
  <c r="G41" i="16"/>
  <c r="H41" i="16"/>
  <c r="I41" i="16"/>
  <c r="K41" i="16"/>
  <c r="L41" i="16"/>
  <c r="M41" i="16"/>
  <c r="N41" i="16"/>
  <c r="O41" i="16"/>
  <c r="P41" i="16"/>
  <c r="Q41" i="16"/>
  <c r="R41" i="16"/>
  <c r="S41" i="16"/>
  <c r="T41" i="16"/>
  <c r="U41" i="16"/>
  <c r="V41" i="16"/>
  <c r="W41" i="16"/>
  <c r="X41" i="16"/>
  <c r="Y41" i="16"/>
  <c r="Z41" i="16"/>
  <c r="AA41" i="16"/>
  <c r="AB41" i="16"/>
  <c r="AC41" i="16"/>
  <c r="AD41" i="16"/>
  <c r="AE41" i="16"/>
  <c r="AF41" i="16"/>
  <c r="AG41" i="16"/>
  <c r="AH41" i="16"/>
  <c r="AI41" i="16"/>
  <c r="AJ41" i="16"/>
  <c r="AK41" i="16"/>
  <c r="AL41" i="16"/>
  <c r="AM41" i="16"/>
  <c r="AN41" i="16"/>
  <c r="AO41" i="16"/>
  <c r="AP41" i="16"/>
  <c r="AQ41" i="16"/>
  <c r="AR41" i="16"/>
  <c r="AS41" i="16"/>
  <c r="AT41" i="16"/>
  <c r="AU41" i="16"/>
  <c r="AV41" i="16"/>
  <c r="B40" i="16"/>
  <c r="B41" i="16"/>
  <c r="AW41" i="16" l="1"/>
  <c r="AW40" i="16"/>
  <c r="J41" i="16" l="1"/>
  <c r="J42" i="16"/>
  <c r="AW39" i="16"/>
  <c r="B39" i="16"/>
  <c r="AW38" i="16" l="1"/>
  <c r="B38" i="16"/>
  <c r="J38" i="16" l="1"/>
  <c r="B37" i="16" l="1"/>
  <c r="AO38" i="16" l="1"/>
  <c r="AW37" i="16" l="1"/>
  <c r="B7" i="16"/>
  <c r="B8" i="16"/>
  <c r="B9" i="16"/>
  <c r="B10" i="16"/>
  <c r="B11" i="16"/>
  <c r="B12" i="16"/>
  <c r="B13" i="16"/>
  <c r="B14" i="16"/>
  <c r="B15" i="16"/>
  <c r="B16" i="16"/>
  <c r="B17" i="16"/>
  <c r="B18" i="16"/>
  <c r="B19" i="16"/>
  <c r="B20" i="16"/>
  <c r="B21" i="16"/>
  <c r="B22" i="16"/>
  <c r="B23" i="16"/>
  <c r="B24" i="16"/>
  <c r="B25" i="16"/>
  <c r="B26" i="16"/>
  <c r="B27" i="16"/>
  <c r="B28" i="16"/>
  <c r="B29" i="16"/>
  <c r="B30" i="16"/>
  <c r="B31" i="16"/>
  <c r="B32" i="16"/>
  <c r="B33" i="16"/>
  <c r="B34" i="16"/>
  <c r="B35" i="16"/>
  <c r="B36" i="16"/>
  <c r="AG21" i="16"/>
  <c r="AA21" i="16"/>
</calcChain>
</file>

<file path=xl/sharedStrings.xml><?xml version="1.0" encoding="utf-8"?>
<sst xmlns="http://schemas.openxmlformats.org/spreadsheetml/2006/main" count="389" uniqueCount="152">
  <si>
    <t>FOB</t>
  </si>
  <si>
    <t>-</t>
  </si>
  <si>
    <t>CIF</t>
  </si>
  <si>
    <t>(US dollars per metric ton)</t>
  </si>
  <si>
    <t>Puerto Bolivar</t>
  </si>
  <si>
    <t>Vostochny</t>
  </si>
  <si>
    <t>Baltic</t>
  </si>
  <si>
    <t>CFR</t>
  </si>
  <si>
    <t>United States Gulf
High Sulfur</t>
  </si>
  <si>
    <t>United States East Coast</t>
  </si>
  <si>
    <t>High CV - basis 6,000kc NAR</t>
  </si>
  <si>
    <t>High CV - basis 5,800kc NAR</t>
  </si>
  <si>
    <t>Qinhuangdao (export)</t>
  </si>
  <si>
    <t>Mid CV - basis 5,500kc NAR</t>
  </si>
  <si>
    <t>China Domestic</t>
  </si>
  <si>
    <t>Metallurgical</t>
  </si>
  <si>
    <t>Petcoke</t>
  </si>
  <si>
    <t>Australian prime hard coking</t>
  </si>
  <si>
    <t xml:space="preserve">US Gulf Mid Sulphur Petcoke </t>
  </si>
  <si>
    <t xml:space="preserve">US Gulf High Sulphur Petcoke </t>
  </si>
  <si>
    <t>Newcastle</t>
  </si>
  <si>
    <t>Richards Bay</t>
  </si>
  <si>
    <t>FOB = Free on board.</t>
  </si>
  <si>
    <t>South China</t>
  </si>
  <si>
    <t>Maputo</t>
  </si>
  <si>
    <t>Qinhuangdao 5,500</t>
  </si>
  <si>
    <t>Qinhuangdao 6,000</t>
  </si>
  <si>
    <t>Indonesia</t>
  </si>
  <si>
    <t>Coke Rizhao</t>
  </si>
  <si>
    <t>US High Ash High Vol</t>
  </si>
  <si>
    <t>US Low Vol</t>
  </si>
  <si>
    <t>CIF (US$/t)</t>
  </si>
  <si>
    <t>CIF (£/Gj)</t>
  </si>
  <si>
    <t>CIF (US$/Gj)</t>
  </si>
  <si>
    <t>FOB Barge (US$/t)</t>
  </si>
  <si>
    <t>Northwest Europe (ARA)</t>
  </si>
  <si>
    <t>Qinhuangdao 5,000</t>
  </si>
  <si>
    <t>Qinhuangdao 5,800</t>
  </si>
  <si>
    <t>NAR = Net as received.</t>
  </si>
  <si>
    <t>ARA Coke</t>
  </si>
  <si>
    <t>Q4 2009</t>
  </si>
  <si>
    <t>Q1 2010</t>
  </si>
  <si>
    <t>Q2 2010</t>
  </si>
  <si>
    <t>Q3 2010</t>
  </si>
  <si>
    <t>Q4 2010</t>
  </si>
  <si>
    <t>Q1 2011</t>
  </si>
  <si>
    <t>Q2 2011</t>
  </si>
  <si>
    <t>Q3 2011</t>
  </si>
  <si>
    <t>Q4 2011</t>
  </si>
  <si>
    <t>Q1 2012</t>
  </si>
  <si>
    <t>Q2 2012</t>
  </si>
  <si>
    <t>Q3 2012</t>
  </si>
  <si>
    <t>Q4 2012</t>
  </si>
  <si>
    <t>Q1 2013</t>
  </si>
  <si>
    <t>Q2 2013</t>
  </si>
  <si>
    <t>Q3 2013</t>
  </si>
  <si>
    <t>Q4 2013</t>
  </si>
  <si>
    <t>Q1 2014</t>
  </si>
  <si>
    <t>Q2 2014</t>
  </si>
  <si>
    <t>Q3 2014</t>
  </si>
  <si>
    <t>Q4 2014</t>
  </si>
  <si>
    <t>Q1 2015</t>
  </si>
  <si>
    <t>Q2 2015</t>
  </si>
  <si>
    <t>Q3 2015</t>
  </si>
  <si>
    <t>Q4 2015</t>
  </si>
  <si>
    <t>Q1 2016</t>
  </si>
  <si>
    <t>Q2 2016</t>
  </si>
  <si>
    <t>Q3 2016</t>
  </si>
  <si>
    <t>Q4 2016</t>
  </si>
  <si>
    <t>Q1 2017</t>
  </si>
  <si>
    <t>Q2 2017</t>
  </si>
  <si>
    <t>Q3 2017</t>
  </si>
  <si>
    <t>Q4 2017</t>
  </si>
  <si>
    <t>Q1 2018</t>
  </si>
  <si>
    <t>Q2 2018</t>
  </si>
  <si>
    <t>Q3 2018</t>
  </si>
  <si>
    <t>Q4 2018</t>
  </si>
  <si>
    <t>Q1 2019</t>
  </si>
  <si>
    <t>Q2 2019</t>
  </si>
  <si>
    <t>Q3 2019</t>
  </si>
  <si>
    <t>Q4 2019</t>
  </si>
  <si>
    <t>Q1 2020</t>
  </si>
  <si>
    <t>Q2 2020</t>
  </si>
  <si>
    <t>Q3 2020</t>
  </si>
  <si>
    <t>Q4 2020</t>
  </si>
  <si>
    <t>Sub-bituminous</t>
  </si>
  <si>
    <t>South China
4,900 NAR</t>
  </si>
  <si>
    <t>South China
4,700* NAR</t>
  </si>
  <si>
    <t>Indonesia
4,900 NAR</t>
  </si>
  <si>
    <t>Indonesia
4,700* NAR</t>
  </si>
  <si>
    <t>Indonesia
4,200 GAR</t>
  </si>
  <si>
    <t>Indonesia
3,800 GAR</t>
  </si>
  <si>
    <t>India East Coast</t>
  </si>
  <si>
    <t>India West Coast</t>
  </si>
  <si>
    <t>India East Coast
4,200 GAR</t>
  </si>
  <si>
    <t>India East Coast
5,000 GAR</t>
  </si>
  <si>
    <t>India West Coast
5,000 GAR</t>
  </si>
  <si>
    <t>India West Coast
4,200 GAR</t>
  </si>
  <si>
    <t>Qinhuangdao 4,700</t>
  </si>
  <si>
    <t>Australian ULV PCI</t>
  </si>
  <si>
    <t>South Africa (4,800 kc NAR)</t>
  </si>
  <si>
    <t>Northwest Europe 
(5,700 kc NAR min)</t>
  </si>
  <si>
    <t>Richards Bay
(5,700 kc NAR min)</t>
  </si>
  <si>
    <t>Japan</t>
  </si>
  <si>
    <t>6,000kc NAR</t>
  </si>
  <si>
    <t>5,500kc NAR</t>
  </si>
  <si>
    <t>Monthly average coal price</t>
  </si>
  <si>
    <t>price_lag</t>
  </si>
  <si>
    <t>LN Change</t>
  </si>
  <si>
    <t>LN P(t)</t>
  </si>
  <si>
    <t>LN P(t-1)</t>
  </si>
  <si>
    <t>Volatility</t>
  </si>
  <si>
    <t>Monthly</t>
  </si>
  <si>
    <t>Annual</t>
  </si>
  <si>
    <t>Correlation</t>
  </si>
  <si>
    <t>Slope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</si>
  <si>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</si>
  <si>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</si>
  <si>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</si>
  <si>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</si>
  <si>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</si>
  <si>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</si>
  <si>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</si>
  <si>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</si>
  <si>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</si>
  <si>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</si>
  <si>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</si>
  <si>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</si>
  <si>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</si>
  <si>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</si>
  <si>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</si>
  <si>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</si>
  <si>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</si>
  <si>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</si>
  <si>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</si>
  <si>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</si>
  <si>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</si>
  <si>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</si>
  <si>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</si>
  <si>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</si>
  <si>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</si>
  <si>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Cannot state with confidence that the slope differs from zero, thus no evidence of mean reversion</t>
  </si>
  <si>
    <t>Spot Price</t>
  </si>
  <si>
    <t>Target Price</t>
  </si>
  <si>
    <t>Time (months)</t>
  </si>
  <si>
    <t>Input spot price</t>
  </si>
  <si>
    <t>Probability &gt; Target</t>
  </si>
  <si>
    <t>Input target price</t>
  </si>
  <si>
    <t>Input forward number of months</t>
  </si>
  <si>
    <t>Probability &lt; Target</t>
  </si>
  <si>
    <t>Output is the cumulative probability of the target or less</t>
  </si>
  <si>
    <t>Output is the cumulative probability of the target price or less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</si>
</sst>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.00_-;\-* #,##0.00_-;_-* &quot;-&quot;??_-;_-@_-"/>
    <numFmt numFmtId="165" formatCode="[$-409]d\-mmm\-yy;@"/>
    <numFmt numFmtId="166" formatCode="0.000"/>
    <numFmt numFmtId="167" formatCode="0.0%"/>
    <numFmt numFmtId="168" formatCode="0.0000"/>
  </numFmts>
  <fonts count="5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name val="Arial"/>
      <family val="2"/>
    </font>
    <font>
      <sz val="10"/>
      <color indexed="8"/>
      <name val="HelveticaNeueLT Std"/>
      <family val="2"/>
    </font>
    <font>
      <sz val="11"/>
      <color indexed="8"/>
      <name val="宋体"/>
      <charset val="134"/>
    </font>
    <font>
      <u/>
      <sz val="11"/>
      <color indexed="12"/>
      <name val="Calibri"/>
      <family val="2"/>
    </font>
    <font>
      <b/>
      <sz val="18"/>
      <color indexed="56"/>
      <name val="Cambria"/>
      <family val="2"/>
    </font>
    <font>
      <sz val="11"/>
      <color indexed="8"/>
      <name val="Arial"/>
      <family val="2"/>
    </font>
    <font>
      <sz val="11"/>
      <color indexed="9"/>
      <name val="Arial"/>
      <family val="2"/>
    </font>
    <font>
      <sz val="11"/>
      <color indexed="20"/>
      <name val="Arial"/>
      <family val="2"/>
    </font>
    <font>
      <b/>
      <sz val="11"/>
      <color indexed="52"/>
      <name val="Arial"/>
      <family val="2"/>
    </font>
    <font>
      <b/>
      <sz val="11"/>
      <color indexed="9"/>
      <name val="Arial"/>
      <family val="2"/>
    </font>
    <font>
      <i/>
      <sz val="11"/>
      <color indexed="23"/>
      <name val="Arial"/>
      <family val="2"/>
    </font>
    <font>
      <sz val="11"/>
      <color indexed="17"/>
      <name val="Arial"/>
      <family val="2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1"/>
      <color indexed="62"/>
      <name val="Arial"/>
      <family val="2"/>
    </font>
    <font>
      <sz val="11"/>
      <color indexed="52"/>
      <name val="Arial"/>
      <family val="2"/>
    </font>
    <font>
      <sz val="11"/>
      <color indexed="60"/>
      <name val="Arial"/>
      <family val="2"/>
    </font>
    <font>
      <b/>
      <sz val="11"/>
      <color indexed="63"/>
      <name val="Arial"/>
      <family val="2"/>
    </font>
    <font>
      <sz val="10"/>
      <name val="MS Sans Serif"/>
      <family val="2"/>
    </font>
    <font>
      <b/>
      <sz val="11"/>
      <color indexed="8"/>
      <name val="Arial"/>
      <family val="2"/>
    </font>
    <font>
      <sz val="11"/>
      <color indexed="10"/>
      <name val="Arial"/>
      <family val="2"/>
    </font>
    <font>
      <sz val="11"/>
      <color theme="1"/>
      <name val="Calibri"/>
      <family val="2"/>
      <scheme val="minor"/>
    </font>
    <font>
      <sz val="11"/>
      <color rgb="FF000000"/>
      <name val="宋体"/>
      <charset val="134"/>
    </font>
    <font>
      <sz val="11"/>
      <color rgb="FFFFFFFF"/>
      <name val="宋体"/>
      <charset val="134"/>
    </font>
    <font>
      <u/>
      <sz val="11"/>
      <color theme="10"/>
      <name val="Calibri"/>
      <family val="2"/>
    </font>
    <font>
      <u/>
      <sz val="11"/>
      <color rgb="FF0000FF"/>
      <name val="Calibri"/>
      <family val="2"/>
    </font>
    <font>
      <sz val="11"/>
      <color rgb="FF006100"/>
      <name val="宋体"/>
      <charset val="134"/>
    </font>
    <font>
      <sz val="11"/>
      <color rgb="FF9C0006"/>
      <name val="宋体"/>
      <charset val="134"/>
    </font>
    <font>
      <b/>
      <sz val="18"/>
      <color rgb="FF1F4A7E"/>
      <name val="宋体"/>
      <charset val="134"/>
    </font>
    <font>
      <b/>
      <sz val="15"/>
      <color rgb="FF1F4A7E"/>
      <name val="宋体"/>
      <charset val="134"/>
    </font>
    <font>
      <b/>
      <sz val="13"/>
      <color rgb="FF1F4A7E"/>
      <name val="宋体"/>
      <charset val="134"/>
    </font>
    <font>
      <b/>
      <sz val="11"/>
      <color rgb="FF1F4A7E"/>
      <name val="宋体"/>
      <charset val="134"/>
    </font>
    <font>
      <b/>
      <sz val="11"/>
      <color rgb="FFFFFFFF"/>
      <name val="宋体"/>
      <charset val="134"/>
    </font>
    <font>
      <b/>
      <sz val="11"/>
      <color rgb="FF000000"/>
      <name val="宋体"/>
      <charset val="134"/>
    </font>
    <font>
      <i/>
      <sz val="11"/>
      <color rgb="FF7F7F7F"/>
      <name val="宋体"/>
      <charset val="134"/>
    </font>
    <font>
      <sz val="11"/>
      <color rgb="FFFF0000"/>
      <name val="宋体"/>
      <charset val="134"/>
    </font>
    <font>
      <b/>
      <sz val="11"/>
      <color rgb="FFFA7D00"/>
      <name val="宋体"/>
      <charset val="134"/>
    </font>
    <font>
      <sz val="11"/>
      <color rgb="FF3F3F76"/>
      <name val="宋体"/>
      <charset val="134"/>
    </font>
    <font>
      <b/>
      <sz val="11"/>
      <color rgb="FF3F3F3F"/>
      <name val="宋体"/>
      <charset val="134"/>
    </font>
    <font>
      <sz val="11"/>
      <color rgb="FF9C6500"/>
      <name val="宋体"/>
      <charset val="134"/>
    </font>
    <font>
      <sz val="11"/>
      <color rgb="FFFA7D00"/>
      <name val="宋体"/>
      <charset val="134"/>
    </font>
    <font>
      <sz val="10"/>
      <color theme="1"/>
      <name val="Arial"/>
      <family val="2"/>
    </font>
    <font>
      <u/>
      <sz val="10"/>
      <color theme="1"/>
      <name val="Arial"/>
      <family val="2"/>
    </font>
    <font>
      <sz val="8"/>
      <color theme="1"/>
      <name val="Arial"/>
      <family val="2"/>
    </font>
    <font>
      <i/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indexed="8"/>
      <name val="Calibri"/>
      <family val="2"/>
    </font>
    <font>
      <i/>
      <sz val="11"/>
      <color theme="1"/>
      <name val="Calibri"/>
      <family val="2"/>
      <scheme val="minor"/>
    </font>
  </fonts>
  <fills count="5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rgb="FFDCE5F1"/>
      </patternFill>
    </fill>
    <fill>
      <patternFill patternType="solid">
        <fgColor rgb="FFF2DCDB"/>
      </patternFill>
    </fill>
    <fill>
      <patternFill patternType="solid">
        <fgColor rgb="FFEAF1DD"/>
      </patternFill>
    </fill>
    <fill>
      <patternFill patternType="solid">
        <fgColor rgb="FFE5DFEC"/>
      </patternFill>
    </fill>
    <fill>
      <patternFill patternType="solid">
        <fgColor rgb="FFDBEEF3"/>
      </patternFill>
    </fill>
    <fill>
      <patternFill patternType="solid">
        <fgColor rgb="FFFDE9D9"/>
      </patternFill>
    </fill>
    <fill>
      <patternFill patternType="solid">
        <fgColor rgb="FFB8CBE4"/>
      </patternFill>
    </fill>
    <fill>
      <patternFill patternType="solid">
        <fgColor rgb="FFE5B8B6"/>
      </patternFill>
    </fill>
    <fill>
      <patternFill patternType="solid">
        <fgColor rgb="FFD5E3BB"/>
      </patternFill>
    </fill>
    <fill>
      <patternFill patternType="solid">
        <fgColor rgb="FFCABFD8"/>
      </patternFill>
    </fill>
    <fill>
      <patternFill patternType="solid">
        <fgColor rgb="FFB6DDE8"/>
      </patternFill>
    </fill>
    <fill>
      <patternFill patternType="solid">
        <fgColor rgb="FFFBD3B3"/>
      </patternFill>
    </fill>
    <fill>
      <patternFill patternType="solid">
        <fgColor rgb="FF96B3D7"/>
      </patternFill>
    </fill>
    <fill>
      <patternFill patternType="solid">
        <fgColor rgb="FFD99694"/>
      </patternFill>
    </fill>
    <fill>
      <patternFill patternType="solid">
        <fgColor rgb="FFC2D69B"/>
      </patternFill>
    </fill>
    <fill>
      <patternFill patternType="solid">
        <fgColor rgb="FFB2A1C6"/>
      </patternFill>
    </fill>
    <fill>
      <patternFill patternType="solid">
        <fgColor rgb="FF94CDDD"/>
      </patternFill>
    </fill>
    <fill>
      <patternFill patternType="solid">
        <fgColor rgb="FFFABF8F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5181BD"/>
      </patternFill>
    </fill>
    <fill>
      <patternFill patternType="solid">
        <fgColor rgb="FFC0514D"/>
      </patternFill>
    </fill>
    <fill>
      <patternFill patternType="solid">
        <fgColor rgb="FF9ABA58"/>
      </patternFill>
    </fill>
    <fill>
      <patternFill patternType="solid">
        <fgColor rgb="FF7E62A1"/>
      </patternFill>
    </fill>
    <fill>
      <patternFill patternType="solid">
        <fgColor rgb="FF4CACC6"/>
      </patternFill>
    </fill>
    <fill>
      <patternFill patternType="solid">
        <fgColor rgb="FFF7954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rgb="FF5181BD"/>
      </bottom>
      <diagonal/>
    </border>
    <border>
      <left/>
      <right/>
      <top/>
      <bottom style="thick">
        <color rgb="FFA6BFDD"/>
      </bottom>
      <diagonal/>
    </border>
    <border>
      <left/>
      <right/>
      <top/>
      <bottom style="medium">
        <color rgb="FF96B3D7"/>
      </bottom>
      <diagonal/>
    </border>
    <border>
      <left/>
      <right/>
      <top style="thin">
        <color rgb="FF5181BD"/>
      </top>
      <bottom style="double">
        <color rgb="FF5181BD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48">
    <xf numFmtId="0" fontId="0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7" fillId="2" borderId="0" applyNumberFormat="0" applyBorder="0" applyAlignment="0" applyProtection="0"/>
    <xf numFmtId="165" fontId="7" fillId="3" borderId="0" applyNumberFormat="0" applyBorder="0" applyAlignment="0" applyProtection="0"/>
    <xf numFmtId="165" fontId="7" fillId="4" borderId="0" applyNumberFormat="0" applyBorder="0" applyAlignment="0" applyProtection="0"/>
    <xf numFmtId="165" fontId="7" fillId="5" borderId="0" applyNumberFormat="0" applyBorder="0" applyAlignment="0" applyProtection="0"/>
    <xf numFmtId="165" fontId="7" fillId="6" borderId="0" applyNumberFormat="0" applyBorder="0" applyAlignment="0" applyProtection="0"/>
    <xf numFmtId="165" fontId="7" fillId="7" borderId="0" applyNumberFormat="0" applyBorder="0" applyAlignment="0" applyProtection="0"/>
    <xf numFmtId="165" fontId="25" fillId="24" borderId="0" applyNumberFormat="0" applyBorder="0" applyAlignment="0" applyProtection="0">
      <alignment vertical="center"/>
    </xf>
    <xf numFmtId="165" fontId="25" fillId="25" borderId="0" applyNumberFormat="0" applyBorder="0" applyAlignment="0" applyProtection="0">
      <alignment vertical="center"/>
    </xf>
    <xf numFmtId="165" fontId="25" fillId="26" borderId="0" applyNumberFormat="0" applyBorder="0" applyAlignment="0" applyProtection="0">
      <alignment vertical="center"/>
    </xf>
    <xf numFmtId="165" fontId="25" fillId="27" borderId="0" applyNumberFormat="0" applyBorder="0" applyAlignment="0" applyProtection="0">
      <alignment vertical="center"/>
    </xf>
    <xf numFmtId="165" fontId="25" fillId="28" borderId="0" applyNumberFormat="0" applyBorder="0" applyAlignment="0" applyProtection="0">
      <alignment vertical="center"/>
    </xf>
    <xf numFmtId="165" fontId="25" fillId="29" borderId="0" applyNumberFormat="0" applyBorder="0" applyAlignment="0" applyProtection="0">
      <alignment vertical="center"/>
    </xf>
    <xf numFmtId="165" fontId="7" fillId="9" borderId="0" applyNumberFormat="0" applyBorder="0" applyAlignment="0" applyProtection="0"/>
    <xf numFmtId="165" fontId="7" fillId="10" borderId="0" applyNumberFormat="0" applyBorder="0" applyAlignment="0" applyProtection="0"/>
    <xf numFmtId="165" fontId="7" fillId="11" borderId="0" applyNumberFormat="0" applyBorder="0" applyAlignment="0" applyProtection="0"/>
    <xf numFmtId="165" fontId="7" fillId="5" borderId="0" applyNumberFormat="0" applyBorder="0" applyAlignment="0" applyProtection="0"/>
    <xf numFmtId="165" fontId="7" fillId="9" borderId="0" applyNumberFormat="0" applyBorder="0" applyAlignment="0" applyProtection="0"/>
    <xf numFmtId="165" fontId="7" fillId="12" borderId="0" applyNumberFormat="0" applyBorder="0" applyAlignment="0" applyProtection="0"/>
    <xf numFmtId="165" fontId="25" fillId="30" borderId="0" applyNumberFormat="0" applyBorder="0" applyAlignment="0" applyProtection="0">
      <alignment vertical="center"/>
    </xf>
    <xf numFmtId="165" fontId="25" fillId="31" borderId="0" applyNumberFormat="0" applyBorder="0" applyAlignment="0" applyProtection="0">
      <alignment vertical="center"/>
    </xf>
    <xf numFmtId="165" fontId="25" fillId="32" borderId="0" applyNumberFormat="0" applyBorder="0" applyAlignment="0" applyProtection="0">
      <alignment vertical="center"/>
    </xf>
    <xf numFmtId="165" fontId="25" fillId="33" borderId="0" applyNumberFormat="0" applyBorder="0" applyAlignment="0" applyProtection="0">
      <alignment vertical="center"/>
    </xf>
    <xf numFmtId="165" fontId="25" fillId="34" borderId="0" applyNumberFormat="0" applyBorder="0" applyAlignment="0" applyProtection="0">
      <alignment vertical="center"/>
    </xf>
    <xf numFmtId="165" fontId="25" fillId="35" borderId="0" applyNumberFormat="0" applyBorder="0" applyAlignment="0" applyProtection="0">
      <alignment vertical="center"/>
    </xf>
    <xf numFmtId="165" fontId="8" fillId="15" borderId="0" applyNumberFormat="0" applyBorder="0" applyAlignment="0" applyProtection="0"/>
    <xf numFmtId="165" fontId="8" fillId="10" borderId="0" applyNumberFormat="0" applyBorder="0" applyAlignment="0" applyProtection="0"/>
    <xf numFmtId="165" fontId="8" fillId="11" borderId="0" applyNumberFormat="0" applyBorder="0" applyAlignment="0" applyProtection="0"/>
    <xf numFmtId="165" fontId="8" fillId="16" borderId="0" applyNumberFormat="0" applyBorder="0" applyAlignment="0" applyProtection="0"/>
    <xf numFmtId="165" fontId="8" fillId="17" borderId="0" applyNumberFormat="0" applyBorder="0" applyAlignment="0" applyProtection="0"/>
    <xf numFmtId="165" fontId="8" fillId="18" borderId="0" applyNumberFormat="0" applyBorder="0" applyAlignment="0" applyProtection="0"/>
    <xf numFmtId="165" fontId="26" fillId="36" borderId="0" applyNumberFormat="0" applyBorder="0" applyAlignment="0" applyProtection="0">
      <alignment vertical="center"/>
    </xf>
    <xf numFmtId="165" fontId="26" fillId="37" borderId="0" applyNumberFormat="0" applyBorder="0" applyAlignment="0" applyProtection="0">
      <alignment vertical="center"/>
    </xf>
    <xf numFmtId="165" fontId="26" fillId="38" borderId="0" applyNumberFormat="0" applyBorder="0" applyAlignment="0" applyProtection="0">
      <alignment vertical="center"/>
    </xf>
    <xf numFmtId="165" fontId="26" fillId="39" borderId="0" applyNumberFormat="0" applyBorder="0" applyAlignment="0" applyProtection="0">
      <alignment vertical="center"/>
    </xf>
    <xf numFmtId="165" fontId="26" fillId="40" borderId="0" applyNumberFormat="0" applyBorder="0" applyAlignment="0" applyProtection="0">
      <alignment vertical="center"/>
    </xf>
    <xf numFmtId="165" fontId="26" fillId="41" borderId="0" applyNumberFormat="0" applyBorder="0" applyAlignment="0" applyProtection="0">
      <alignment vertical="center"/>
    </xf>
    <xf numFmtId="165" fontId="8" fillId="19" borderId="0" applyNumberFormat="0" applyBorder="0" applyAlignment="0" applyProtection="0"/>
    <xf numFmtId="165" fontId="8" fillId="20" borderId="0" applyNumberFormat="0" applyBorder="0" applyAlignment="0" applyProtection="0"/>
    <xf numFmtId="165" fontId="8" fillId="21" borderId="0" applyNumberFormat="0" applyBorder="0" applyAlignment="0" applyProtection="0"/>
    <xf numFmtId="165" fontId="8" fillId="16" borderId="0" applyNumberFormat="0" applyBorder="0" applyAlignment="0" applyProtection="0"/>
    <xf numFmtId="165" fontId="8" fillId="17" borderId="0" applyNumberFormat="0" applyBorder="0" applyAlignment="0" applyProtection="0"/>
    <xf numFmtId="165" fontId="8" fillId="22" borderId="0" applyNumberFormat="0" applyBorder="0" applyAlignment="0" applyProtection="0"/>
    <xf numFmtId="165" fontId="9" fillId="3" borderId="0" applyNumberFormat="0" applyBorder="0" applyAlignment="0" applyProtection="0"/>
    <xf numFmtId="165" fontId="10" fillId="13" borderId="1" applyNumberFormat="0" applyAlignment="0" applyProtection="0"/>
    <xf numFmtId="165" fontId="11" fillId="23" borderId="2" applyNumberFormat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24" fillId="0" borderId="0" applyFont="0" applyFill="0" applyBorder="0" applyAlignment="0" applyProtection="0"/>
    <xf numFmtId="165" fontId="12" fillId="0" borderId="0" applyNumberFormat="0" applyFill="0" applyBorder="0" applyAlignment="0" applyProtection="0"/>
    <xf numFmtId="165" fontId="13" fillId="4" borderId="0" applyNumberFormat="0" applyBorder="0" applyAlignment="0" applyProtection="0"/>
    <xf numFmtId="165" fontId="14" fillId="0" borderId="3" applyNumberFormat="0" applyFill="0" applyAlignment="0" applyProtection="0"/>
    <xf numFmtId="165" fontId="15" fillId="0" borderId="4" applyNumberFormat="0" applyFill="0" applyAlignment="0" applyProtection="0"/>
    <xf numFmtId="165" fontId="16" fillId="0" borderId="5" applyNumberFormat="0" applyFill="0" applyAlignment="0" applyProtection="0"/>
    <xf numFmtId="165" fontId="16" fillId="0" borderId="0" applyNumberFormat="0" applyFill="0" applyBorder="0" applyAlignment="0" applyProtection="0"/>
    <xf numFmtId="165" fontId="27" fillId="0" borderId="0" applyNumberFormat="0" applyFill="0" applyBorder="0" applyAlignment="0" applyProtection="0">
      <alignment vertical="top"/>
      <protection locked="0"/>
    </xf>
    <xf numFmtId="165" fontId="5" fillId="0" borderId="0" applyNumberFormat="0" applyFill="0" applyBorder="0" applyAlignment="0" applyProtection="0">
      <alignment vertical="top"/>
      <protection locked="0"/>
    </xf>
    <xf numFmtId="165" fontId="27" fillId="0" borderId="0" applyNumberFormat="0" applyFill="0" applyBorder="0" applyAlignment="0" applyProtection="0">
      <alignment vertical="top"/>
      <protection locked="0"/>
    </xf>
    <xf numFmtId="165" fontId="28" fillId="0" borderId="0" applyNumberFormat="0" applyFill="0" applyBorder="0" applyAlignment="0" applyProtection="0">
      <alignment vertical="top"/>
      <protection locked="0"/>
    </xf>
    <xf numFmtId="165" fontId="5" fillId="0" borderId="0" applyNumberFormat="0" applyFill="0" applyBorder="0" applyAlignment="0" applyProtection="0">
      <alignment vertical="top"/>
      <protection locked="0"/>
    </xf>
    <xf numFmtId="165" fontId="27" fillId="0" borderId="0" applyNumberFormat="0" applyFill="0" applyBorder="0" applyAlignment="0" applyProtection="0">
      <alignment vertical="top"/>
      <protection locked="0"/>
    </xf>
    <xf numFmtId="165" fontId="5" fillId="0" borderId="0" applyNumberFormat="0" applyFill="0" applyBorder="0" applyAlignment="0" applyProtection="0">
      <alignment vertical="top"/>
      <protection locked="0"/>
    </xf>
    <xf numFmtId="165" fontId="5" fillId="0" borderId="0" applyNumberFormat="0" applyFill="0" applyBorder="0" applyAlignment="0" applyProtection="0">
      <alignment vertical="top"/>
      <protection locked="0"/>
    </xf>
    <xf numFmtId="165" fontId="27" fillId="0" borderId="0" applyNumberFormat="0" applyFill="0" applyBorder="0" applyAlignment="0" applyProtection="0">
      <alignment vertical="top"/>
      <protection locked="0"/>
    </xf>
    <xf numFmtId="165" fontId="5" fillId="0" borderId="0" applyNumberFormat="0" applyFill="0" applyBorder="0" applyAlignment="0" applyProtection="0">
      <alignment vertical="top"/>
      <protection locked="0"/>
    </xf>
    <xf numFmtId="165" fontId="27" fillId="0" borderId="0" applyNumberFormat="0" applyFill="0" applyBorder="0" applyAlignment="0" applyProtection="0">
      <alignment vertical="top"/>
      <protection locked="0"/>
    </xf>
    <xf numFmtId="165" fontId="5" fillId="0" borderId="0" applyNumberFormat="0" applyFill="0" applyBorder="0" applyAlignment="0" applyProtection="0">
      <alignment vertical="top"/>
      <protection locked="0"/>
    </xf>
    <xf numFmtId="165" fontId="5" fillId="0" borderId="0" applyNumberFormat="0" applyFill="0" applyBorder="0" applyAlignment="0" applyProtection="0">
      <alignment vertical="top"/>
      <protection locked="0"/>
    </xf>
    <xf numFmtId="165" fontId="5" fillId="0" borderId="0" applyNumberFormat="0" applyFill="0" applyBorder="0" applyAlignment="0" applyProtection="0">
      <alignment vertical="top"/>
      <protection locked="0"/>
    </xf>
    <xf numFmtId="165" fontId="17" fillId="7" borderId="1" applyNumberFormat="0" applyAlignment="0" applyProtection="0"/>
    <xf numFmtId="165" fontId="18" fillId="0" borderId="6" applyNumberFormat="0" applyFill="0" applyAlignment="0" applyProtection="0"/>
    <xf numFmtId="165" fontId="19" fillId="14" borderId="0" applyNumberFormat="0" applyBorder="0" applyAlignment="0" applyProtection="0"/>
    <xf numFmtId="165" fontId="24" fillId="0" borderId="0"/>
    <xf numFmtId="165" fontId="4" fillId="0" borderId="0"/>
    <xf numFmtId="165" fontId="24" fillId="0" borderId="0"/>
    <xf numFmtId="165" fontId="4" fillId="0" borderId="0"/>
    <xf numFmtId="165" fontId="24" fillId="0" borderId="0"/>
    <xf numFmtId="165" fontId="4" fillId="0" borderId="0"/>
    <xf numFmtId="165" fontId="4" fillId="0" borderId="0"/>
    <xf numFmtId="165" fontId="24" fillId="0" borderId="0"/>
    <xf numFmtId="165" fontId="4" fillId="0" borderId="0"/>
    <xf numFmtId="165" fontId="24" fillId="0" borderId="0"/>
    <xf numFmtId="0" fontId="2" fillId="0" borderId="0"/>
    <xf numFmtId="165" fontId="2" fillId="0" borderId="0"/>
    <xf numFmtId="165" fontId="25" fillId="0" borderId="0"/>
    <xf numFmtId="165" fontId="4" fillId="0" borderId="0"/>
    <xf numFmtId="165" fontId="24" fillId="0" borderId="0"/>
    <xf numFmtId="165" fontId="24" fillId="0" borderId="0"/>
    <xf numFmtId="165" fontId="24" fillId="0" borderId="0"/>
    <xf numFmtId="165" fontId="24" fillId="0" borderId="0"/>
    <xf numFmtId="165" fontId="24" fillId="0" borderId="0"/>
    <xf numFmtId="0" fontId="2" fillId="0" borderId="0"/>
    <xf numFmtId="165" fontId="4" fillId="0" borderId="0"/>
    <xf numFmtId="0" fontId="24" fillId="0" borderId="0"/>
    <xf numFmtId="0" fontId="24" fillId="0" borderId="0"/>
    <xf numFmtId="165" fontId="24" fillId="0" borderId="0"/>
    <xf numFmtId="0" fontId="4" fillId="0" borderId="0"/>
    <xf numFmtId="165" fontId="24" fillId="0" borderId="0"/>
    <xf numFmtId="0" fontId="24" fillId="0" borderId="0"/>
    <xf numFmtId="165" fontId="4" fillId="0" borderId="0"/>
    <xf numFmtId="165" fontId="24" fillId="0" borderId="0"/>
    <xf numFmtId="165" fontId="24" fillId="0" borderId="0"/>
    <xf numFmtId="165" fontId="24" fillId="0" borderId="0"/>
    <xf numFmtId="165" fontId="2" fillId="8" borderId="7" applyNumberFormat="0" applyFont="0" applyAlignment="0" applyProtection="0"/>
    <xf numFmtId="165" fontId="2" fillId="8" borderId="7" applyNumberFormat="0" applyFont="0" applyAlignment="0" applyProtection="0"/>
    <xf numFmtId="165" fontId="2" fillId="8" borderId="7" applyNumberFormat="0" applyFont="0" applyAlignment="0" applyProtection="0"/>
    <xf numFmtId="165" fontId="20" fillId="13" borderId="8" applyNumberFormat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1" fillId="0" borderId="0"/>
    <xf numFmtId="165" fontId="6" fillId="0" borderId="0" applyNumberFormat="0" applyFill="0" applyBorder="0" applyAlignment="0" applyProtection="0"/>
    <xf numFmtId="165" fontId="22" fillId="0" borderId="9" applyNumberFormat="0" applyFill="0" applyAlignment="0" applyProtection="0"/>
    <xf numFmtId="165" fontId="23" fillId="0" borderId="0" applyNumberFormat="0" applyFill="0" applyBorder="0" applyAlignment="0" applyProtection="0"/>
    <xf numFmtId="165" fontId="29" fillId="45" borderId="0" applyNumberFormat="0" applyBorder="0" applyAlignment="0" applyProtection="0">
      <alignment vertical="center"/>
    </xf>
    <xf numFmtId="165" fontId="30" fillId="42" borderId="0" applyNumberFormat="0" applyBorder="0" applyAlignment="0" applyProtection="0">
      <alignment vertical="center"/>
    </xf>
    <xf numFmtId="165" fontId="26" fillId="49" borderId="0" applyNumberFormat="0" applyBorder="0" applyAlignment="0" applyProtection="0">
      <alignment vertical="center"/>
    </xf>
    <xf numFmtId="165" fontId="26" fillId="50" borderId="0" applyNumberFormat="0" applyBorder="0" applyAlignment="0" applyProtection="0">
      <alignment vertical="center"/>
    </xf>
    <xf numFmtId="165" fontId="26" fillId="51" borderId="0" applyNumberFormat="0" applyBorder="0" applyAlignment="0" applyProtection="0">
      <alignment vertical="center"/>
    </xf>
    <xf numFmtId="165" fontId="26" fillId="52" borderId="0" applyNumberFormat="0" applyBorder="0" applyAlignment="0" applyProtection="0">
      <alignment vertical="center"/>
    </xf>
    <xf numFmtId="165" fontId="26" fillId="53" borderId="0" applyNumberFormat="0" applyBorder="0" applyAlignment="0" applyProtection="0">
      <alignment vertical="center"/>
    </xf>
    <xf numFmtId="165" fontId="26" fillId="54" borderId="0" applyNumberFormat="0" applyBorder="0" applyAlignment="0" applyProtection="0">
      <alignment vertical="center"/>
    </xf>
    <xf numFmtId="165" fontId="31" fillId="0" borderId="0" applyNumberFormat="0" applyFill="0" applyBorder="0" applyAlignment="0" applyProtection="0">
      <alignment vertical="center"/>
    </xf>
    <xf numFmtId="165" fontId="32" fillId="0" borderId="19" applyNumberFormat="0" applyFill="0" applyAlignment="0" applyProtection="0">
      <alignment vertical="center"/>
    </xf>
    <xf numFmtId="165" fontId="33" fillId="0" borderId="20" applyNumberFormat="0" applyFill="0" applyAlignment="0" applyProtection="0">
      <alignment vertical="center"/>
    </xf>
    <xf numFmtId="165" fontId="34" fillId="0" borderId="21" applyNumberFormat="0" applyFill="0" applyAlignment="0" applyProtection="0">
      <alignment vertical="center"/>
    </xf>
    <xf numFmtId="165" fontId="34" fillId="0" borderId="0" applyNumberFormat="0" applyFill="0" applyBorder="0" applyAlignment="0" applyProtection="0">
      <alignment vertical="center"/>
    </xf>
    <xf numFmtId="165" fontId="35" fillId="44" borderId="15" applyNumberFormat="0" applyAlignment="0" applyProtection="0">
      <alignment vertical="center"/>
    </xf>
    <xf numFmtId="165" fontId="36" fillId="0" borderId="22" applyNumberFormat="0" applyFill="0" applyAlignment="0" applyProtection="0">
      <alignment vertical="center"/>
    </xf>
    <xf numFmtId="165" fontId="4" fillId="48" borderId="17" applyNumberFormat="0" applyFont="0" applyAlignment="0" applyProtection="0">
      <alignment vertical="center"/>
    </xf>
    <xf numFmtId="165" fontId="37" fillId="0" borderId="0" applyNumberFormat="0" applyFill="0" applyBorder="0" applyAlignment="0" applyProtection="0">
      <alignment vertical="center"/>
    </xf>
    <xf numFmtId="165" fontId="38" fillId="0" borderId="0" applyNumberFormat="0" applyFill="0" applyBorder="0" applyAlignment="0" applyProtection="0">
      <alignment vertical="center"/>
    </xf>
    <xf numFmtId="165" fontId="39" fillId="43" borderId="14" applyNumberFormat="0" applyAlignment="0" applyProtection="0">
      <alignment vertical="center"/>
    </xf>
    <xf numFmtId="165" fontId="40" fillId="46" borderId="14" applyNumberFormat="0" applyAlignment="0" applyProtection="0">
      <alignment vertical="center"/>
    </xf>
    <xf numFmtId="165" fontId="41" fillId="43" borderId="18" applyNumberFormat="0" applyAlignment="0" applyProtection="0">
      <alignment vertical="center"/>
    </xf>
    <xf numFmtId="165" fontId="42" fillId="47" borderId="0" applyNumberFormat="0" applyBorder="0" applyAlignment="0" applyProtection="0">
      <alignment vertical="center"/>
    </xf>
    <xf numFmtId="165" fontId="43" fillId="0" borderId="16" applyNumberFormat="0" applyFill="0" applyAlignment="0" applyProtection="0">
      <alignment vertical="center"/>
    </xf>
    <xf numFmtId="44" fontId="49" fillId="0" borderId="0" applyFont="0" applyFill="0" applyBorder="0" applyAlignment="0" applyProtection="0"/>
    <xf numFmtId="9" fontId="24" fillId="0" borderId="0" applyFont="0" applyFill="0" applyBorder="0" applyAlignment="0" applyProtection="0"/>
  </cellStyleXfs>
  <cellXfs count="83">
    <xf numFmtId="0" fontId="0" fillId="0" borderId="0" xfId="0"/>
    <xf numFmtId="0" fontId="44" fillId="0" borderId="0" xfId="0" applyFont="1" applyFill="1" applyBorder="1"/>
    <xf numFmtId="2" fontId="45" fillId="0" borderId="0" xfId="0" applyNumberFormat="1" applyFont="1" applyFill="1" applyBorder="1" applyAlignment="1">
      <alignment horizontal="center"/>
    </xf>
    <xf numFmtId="0" fontId="44" fillId="0" borderId="0" xfId="0" applyFont="1" applyFill="1" applyBorder="1" applyAlignment="1">
      <alignment horizontal="left"/>
    </xf>
    <xf numFmtId="1" fontId="46" fillId="0" borderId="0" xfId="0" applyNumberFormat="1" applyFont="1" applyFill="1" applyBorder="1" applyAlignment="1">
      <alignment horizontal="left"/>
    </xf>
    <xf numFmtId="17" fontId="44" fillId="0" borderId="0" xfId="0" applyNumberFormat="1" applyFont="1" applyFill="1" applyBorder="1" applyAlignment="1">
      <alignment horizontal="left"/>
    </xf>
    <xf numFmtId="0" fontId="47" fillId="0" borderId="0" xfId="0" applyFont="1" applyFill="1" applyBorder="1" applyAlignment="1">
      <alignment horizontal="left"/>
    </xf>
    <xf numFmtId="0" fontId="46" fillId="0" borderId="0" xfId="0" applyFont="1" applyFill="1" applyBorder="1" applyAlignment="1">
      <alignment horizontal="left"/>
    </xf>
    <xf numFmtId="0" fontId="46" fillId="0" borderId="0" xfId="0" applyFont="1" applyFill="1" applyBorder="1" applyAlignment="1"/>
    <xf numFmtId="2" fontId="44" fillId="0" borderId="0" xfId="0" applyNumberFormat="1" applyFont="1" applyFill="1" applyBorder="1" applyAlignment="1">
      <alignment horizontal="center"/>
    </xf>
    <xf numFmtId="164" fontId="3" fillId="0" borderId="0" xfId="52" applyFont="1" applyFill="1" applyBorder="1" applyAlignment="1" applyProtection="1">
      <alignment horizontal="center" vertical="center" wrapText="1"/>
      <protection locked="0"/>
    </xf>
    <xf numFmtId="2" fontId="44" fillId="0" borderId="0" xfId="0" quotePrefix="1" applyNumberFormat="1" applyFont="1" applyFill="1" applyBorder="1" applyAlignment="1">
      <alignment horizontal="center"/>
    </xf>
    <xf numFmtId="2" fontId="44" fillId="0" borderId="0" xfId="0" applyNumberFormat="1" applyFont="1" applyFill="1" applyBorder="1" applyAlignment="1">
      <alignment horizontal="center"/>
    </xf>
    <xf numFmtId="0" fontId="46" fillId="0" borderId="0" xfId="0" applyFont="1" applyFill="1" applyBorder="1" applyAlignment="1">
      <alignment horizontal="center"/>
    </xf>
    <xf numFmtId="2" fontId="44" fillId="0" borderId="0" xfId="0" applyNumberFormat="1" applyFont="1" applyFill="1" applyBorder="1" applyAlignment="1">
      <alignment horizontal="center" vertical="center" wrapText="1"/>
    </xf>
    <xf numFmtId="0" fontId="44" fillId="0" borderId="0" xfId="0" applyFont="1" applyFill="1" applyBorder="1" applyAlignment="1">
      <alignment horizontal="center" vertical="center" wrapText="1"/>
    </xf>
    <xf numFmtId="164" fontId="2" fillId="0" borderId="0" xfId="52" applyFont="1" applyFill="1" applyBorder="1" applyAlignment="1" applyProtection="1">
      <alignment horizontal="center" vertical="center" wrapText="1"/>
      <protection locked="0"/>
    </xf>
    <xf numFmtId="0" fontId="44" fillId="0" borderId="10" xfId="0" applyFont="1" applyFill="1" applyBorder="1" applyAlignment="1">
      <alignment horizontal="center" vertical="center" wrapText="1"/>
    </xf>
    <xf numFmtId="2" fontId="45" fillId="0" borderId="11" xfId="0" applyNumberFormat="1" applyFont="1" applyFill="1" applyBorder="1" applyAlignment="1">
      <alignment horizontal="center"/>
    </xf>
    <xf numFmtId="2" fontId="45" fillId="0" borderId="10" xfId="0" applyNumberFormat="1" applyFont="1" applyFill="1" applyBorder="1" applyAlignment="1">
      <alignment horizontal="center"/>
    </xf>
    <xf numFmtId="2" fontId="44" fillId="0" borderId="11" xfId="0" quotePrefix="1" applyNumberFormat="1" applyFont="1" applyFill="1" applyBorder="1" applyAlignment="1">
      <alignment horizontal="center"/>
    </xf>
    <xf numFmtId="2" fontId="2" fillId="0" borderId="11" xfId="0" applyNumberFormat="1" applyFont="1" applyFill="1" applyBorder="1" applyAlignment="1">
      <alignment horizontal="center"/>
    </xf>
    <xf numFmtId="2" fontId="48" fillId="55" borderId="12" xfId="0" applyNumberFormat="1" applyFont="1" applyFill="1" applyBorder="1" applyAlignment="1">
      <alignment horizontal="center"/>
    </xf>
    <xf numFmtId="0" fontId="44" fillId="0" borderId="12" xfId="0" applyFont="1" applyFill="1" applyBorder="1" applyAlignment="1">
      <alignment horizontal="center" vertical="center" wrapText="1"/>
    </xf>
    <xf numFmtId="2" fontId="45" fillId="0" borderId="12" xfId="0" applyNumberFormat="1" applyFont="1" applyFill="1" applyBorder="1" applyAlignment="1">
      <alignment horizontal="center"/>
    </xf>
    <xf numFmtId="0" fontId="44" fillId="0" borderId="11" xfId="0" applyFont="1" applyFill="1" applyBorder="1" applyAlignment="1">
      <alignment horizontal="center" vertical="center" wrapText="1"/>
    </xf>
    <xf numFmtId="164" fontId="1" fillId="0" borderId="11" xfId="52" applyFont="1" applyFill="1" applyBorder="1" applyAlignment="1" applyProtection="1">
      <alignment horizontal="center" vertical="center" wrapText="1"/>
      <protection locked="0"/>
    </xf>
    <xf numFmtId="164" fontId="1" fillId="0" borderId="10" xfId="52" applyFont="1" applyFill="1" applyBorder="1" applyAlignment="1" applyProtection="1">
      <alignment horizontal="center" vertical="center" wrapText="1"/>
      <protection locked="0"/>
    </xf>
    <xf numFmtId="2" fontId="45" fillId="0" borderId="13" xfId="0" applyNumberFormat="1" applyFont="1" applyFill="1" applyBorder="1" applyAlignment="1">
      <alignment horizontal="center"/>
    </xf>
    <xf numFmtId="2" fontId="48" fillId="0" borderId="0" xfId="0" applyNumberFormat="1" applyFont="1" applyFill="1" applyBorder="1" applyAlignment="1"/>
    <xf numFmtId="14" fontId="44" fillId="0" borderId="0" xfId="0" applyNumberFormat="1" applyFont="1" applyFill="1" applyBorder="1" applyAlignment="1">
      <alignment horizontal="left"/>
    </xf>
    <xf numFmtId="2" fontId="44" fillId="0" borderId="0" xfId="0" applyNumberFormat="1" applyFont="1" applyFill="1" applyBorder="1" applyAlignment="1">
      <alignment horizontal="center"/>
    </xf>
    <xf numFmtId="2" fontId="44" fillId="0" borderId="11" xfId="0" applyNumberFormat="1" applyFont="1" applyFill="1" applyBorder="1" applyAlignment="1">
      <alignment horizontal="center"/>
    </xf>
    <xf numFmtId="2" fontId="44" fillId="0" borderId="0" xfId="0" applyNumberFormat="1" applyFont="1" applyFill="1" applyBorder="1" applyAlignment="1">
      <alignment horizontal="center" vertical="center"/>
    </xf>
    <xf numFmtId="2" fontId="44" fillId="0" borderId="11" xfId="0" applyNumberFormat="1" applyFont="1" applyFill="1" applyBorder="1" applyAlignment="1">
      <alignment horizontal="center" vertical="center"/>
    </xf>
    <xf numFmtId="0" fontId="46" fillId="0" borderId="0" xfId="0" applyFont="1" applyFill="1" applyBorder="1" applyAlignment="1">
      <alignment horizontal="center"/>
    </xf>
    <xf numFmtId="0" fontId="44" fillId="0" borderId="0" xfId="0" applyFont="1" applyFill="1" applyBorder="1"/>
    <xf numFmtId="17" fontId="44" fillId="0" borderId="0" xfId="0" applyNumberFormat="1" applyFont="1" applyFill="1" applyBorder="1"/>
    <xf numFmtId="2" fontId="44" fillId="0" borderId="0" xfId="0" applyNumberFormat="1" applyFont="1" applyFill="1" applyBorder="1" applyAlignment="1">
      <alignment horizontal="center"/>
    </xf>
    <xf numFmtId="14" fontId="44" fillId="0" borderId="0" xfId="0" applyNumberFormat="1" applyFont="1" applyFill="1" applyBorder="1" applyAlignment="1">
      <alignment horizontal="left"/>
    </xf>
    <xf numFmtId="2" fontId="44" fillId="0" borderId="0" xfId="0" quotePrefix="1" applyNumberFormat="1" applyFont="1" applyFill="1" applyBorder="1" applyAlignment="1">
      <alignment horizontal="center"/>
    </xf>
    <xf numFmtId="2" fontId="44" fillId="0" borderId="0" xfId="0" applyNumberFormat="1" applyFont="1" applyFill="1" applyBorder="1" applyAlignment="1">
      <alignment horizontal="center"/>
    </xf>
    <xf numFmtId="0" fontId="0" fillId="0" borderId="0" xfId="0" applyFill="1"/>
    <xf numFmtId="0" fontId="44" fillId="0" borderId="0" xfId="0" applyFont="1" applyFill="1" applyBorder="1"/>
    <xf numFmtId="2" fontId="44" fillId="0" borderId="0" xfId="0" applyNumberFormat="1" applyFont="1" applyFill="1" applyBorder="1" applyAlignment="1">
      <alignment horizontal="center"/>
    </xf>
    <xf numFmtId="2" fontId="44" fillId="0" borderId="0" xfId="0" applyNumberFormat="1" applyFont="1" applyFill="1" applyBorder="1"/>
    <xf numFmtId="2" fontId="44" fillId="0" borderId="11" xfId="0" applyNumberFormat="1" applyFont="1" applyFill="1" applyBorder="1" applyAlignment="1">
      <alignment horizontal="center"/>
    </xf>
    <xf numFmtId="2" fontId="44" fillId="0" borderId="0" xfId="0" applyNumberFormat="1" applyFont="1" applyFill="1" applyBorder="1" applyAlignment="1">
      <alignment horizontal="center"/>
    </xf>
    <xf numFmtId="2" fontId="48" fillId="55" borderId="0" xfId="0" applyNumberFormat="1" applyFont="1" applyFill="1" applyBorder="1" applyAlignment="1">
      <alignment horizontal="center"/>
    </xf>
    <xf numFmtId="2" fontId="44" fillId="0" borderId="0" xfId="0" applyNumberFormat="1" applyFont="1" applyFill="1" applyBorder="1" applyAlignment="1">
      <alignment horizontal="center" vertical="center" wrapText="1"/>
    </xf>
    <xf numFmtId="2" fontId="44" fillId="0" borderId="13" xfId="0" applyNumberFormat="1" applyFont="1" applyFill="1" applyBorder="1" applyAlignment="1">
      <alignment horizontal="center" vertical="center" wrapText="1"/>
    </xf>
    <xf numFmtId="0" fontId="46" fillId="0" borderId="0" xfId="0" applyFont="1" applyFill="1" applyBorder="1" applyAlignment="1">
      <alignment horizontal="center"/>
    </xf>
    <xf numFmtId="0" fontId="48" fillId="55" borderId="11" xfId="0" applyFont="1" applyFill="1" applyBorder="1" applyAlignment="1">
      <alignment horizontal="center"/>
    </xf>
    <xf numFmtId="2" fontId="48" fillId="55" borderId="11" xfId="0" applyNumberFormat="1" applyFont="1" applyFill="1" applyBorder="1" applyAlignment="1">
      <alignment horizontal="center"/>
    </xf>
    <xf numFmtId="166" fontId="46" fillId="0" borderId="0" xfId="0" applyNumberFormat="1" applyFont="1" applyFill="1" applyBorder="1" applyAlignment="1">
      <alignment horizontal="center"/>
    </xf>
    <xf numFmtId="166" fontId="44" fillId="0" borderId="0" xfId="0" applyNumberFormat="1" applyFont="1" applyFill="1" applyBorder="1"/>
    <xf numFmtId="167" fontId="44" fillId="0" borderId="0" xfId="147" applyNumberFormat="1" applyFont="1" applyFill="1" applyBorder="1"/>
    <xf numFmtId="10" fontId="44" fillId="0" borderId="0" xfId="147" applyNumberFormat="1" applyFont="1" applyFill="1" applyBorder="1"/>
    <xf numFmtId="168" fontId="44" fillId="0" borderId="0" xfId="0" applyNumberFormat="1" applyFont="1" applyFill="1" applyBorder="1"/>
    <xf numFmtId="0" fontId="0" fillId="0" borderId="0" xfId="0" applyFill="1" applyBorder="1" applyAlignment="1"/>
    <xf numFmtId="0" fontId="0" fillId="0" borderId="23" xfId="0" applyFill="1" applyBorder="1" applyAlignment="1"/>
    <xf numFmtId="0" fontId="50" fillId="0" borderId="24" xfId="0" applyFont="1" applyFill="1" applyBorder="1" applyAlignment="1">
      <alignment horizontal="center"/>
    </xf>
    <xf numFmtId="0" fontId="50" fillId="0" borderId="24" xfId="0" applyFont="1" applyFill="1" applyBorder="1" applyAlignment="1">
      <alignment horizontal="centerContinuous"/>
    </xf>
    <xf numFmtId="0" fontId="0" fillId="56" borderId="23" xfId="0" applyFill="1" applyBorder="1" applyAlignment="1"/>
    <xf numFmtId="2" fontId="44" fillId="0" borderId="11" xfId="0" applyNumberFormat="1" applyFont="1" applyFill="1" applyBorder="1" applyAlignment="1">
      <alignment horizontal="center" vertical="center" wrapText="1"/>
    </xf>
    <xf numFmtId="2" fontId="44" fillId="0" borderId="0" xfId="0" applyNumberFormat="1" applyFont="1" applyFill="1" applyBorder="1" applyAlignment="1">
      <alignment horizontal="center" vertical="center" wrapText="1"/>
    </xf>
    <xf numFmtId="2" fontId="44" fillId="0" borderId="13" xfId="0" applyNumberFormat="1" applyFont="1" applyFill="1" applyBorder="1" applyAlignment="1">
      <alignment horizontal="center" vertical="center" wrapText="1"/>
    </xf>
    <xf numFmtId="0" fontId="48" fillId="55" borderId="11" xfId="0" applyFont="1" applyFill="1" applyBorder="1" applyAlignment="1">
      <alignment horizontal="center"/>
    </xf>
    <xf numFmtId="0" fontId="48" fillId="55" borderId="0" xfId="0" applyFont="1" applyFill="1" applyBorder="1" applyAlignment="1">
      <alignment horizontal="center"/>
    </xf>
    <xf numFmtId="0" fontId="48" fillId="55" borderId="10" xfId="0" applyFont="1" applyFill="1" applyBorder="1" applyAlignment="1">
      <alignment horizontal="center"/>
    </xf>
    <xf numFmtId="2" fontId="48" fillId="55" borderId="11" xfId="0" applyNumberFormat="1" applyFont="1" applyFill="1" applyBorder="1" applyAlignment="1">
      <alignment horizontal="center"/>
    </xf>
    <xf numFmtId="2" fontId="48" fillId="55" borderId="0" xfId="0" applyNumberFormat="1" applyFont="1" applyFill="1" applyBorder="1" applyAlignment="1">
      <alignment horizontal="center"/>
    </xf>
    <xf numFmtId="0" fontId="47" fillId="0" borderId="0" xfId="0" applyFont="1" applyFill="1" applyBorder="1"/>
    <xf numFmtId="0" fontId="44" fillId="0" borderId="25" xfId="0" applyFont="1" applyFill="1" applyBorder="1"/>
    <xf numFmtId="0" fontId="44" fillId="0" borderId="26" xfId="0" applyFont="1" applyFill="1" applyBorder="1"/>
    <xf numFmtId="40" fontId="44" fillId="56" borderId="27" xfId="0" applyNumberFormat="1" applyFont="1" applyFill="1" applyBorder="1"/>
    <xf numFmtId="0" fontId="44" fillId="0" borderId="11" xfId="0" applyFont="1" applyFill="1" applyBorder="1"/>
    <xf numFmtId="40" fontId="44" fillId="56" borderId="10" xfId="0" applyNumberFormat="1" applyFont="1" applyFill="1" applyBorder="1"/>
    <xf numFmtId="1" fontId="44" fillId="56" borderId="10" xfId="0" applyNumberFormat="1" applyFont="1" applyFill="1" applyBorder="1"/>
    <xf numFmtId="9" fontId="48" fillId="0" borderId="10" xfId="147" applyFont="1" applyFill="1" applyBorder="1"/>
    <xf numFmtId="0" fontId="44" fillId="0" borderId="28" xfId="0" applyFont="1" applyFill="1" applyBorder="1"/>
    <xf numFmtId="0" fontId="44" fillId="0" borderId="29" xfId="0" applyFont="1" applyFill="1" applyBorder="1"/>
    <xf numFmtId="9" fontId="48" fillId="0" borderId="30" xfId="0" applyNumberFormat="1" applyFont="1" applyFill="1" applyBorder="1"/>
  </cellXfs>
  <cellStyles count="148">
    <cellStyle name="]_x000a__x000a_Zoomed=1_x000a__x000a_Row=0_x000a__x000a_Column=0_x000a__x000a_Height=0_x000a__x000a_Width=0_x000a__x000a_FontName=FoxFont_x000a__x000a_FontStyle=0_x000a__x000a_FontSize=9_x000a__x000a_PrtFontName=FoxPrin" xfId="1" xr:uid="{00000000-0005-0000-0000-000000000000}"/>
    <cellStyle name="]_x000a__x000a_Zoomed=1_x000a__x000a_Row=0_x000a__x000a_Column=0_x000a__x000a_Height=0_x000a__x000a_Width=0_x000a__x000a_FontName=FoxFont_x000a__x000a_FontStyle=0_x000a__x000a_FontSize=9_x000a__x000a_PrtFontName=FoxPrin 2" xfId="2" xr:uid="{00000000-0005-0000-0000-000001000000}"/>
    <cellStyle name="]_x000a__x000a_Zoomed=1_x000a__x000a_Row=0_x000a__x000a_Column=0_x000a__x000a_Height=0_x000a__x000a_Width=0_x000a__x000a_FontName=FoxFont_x000a__x000a_FontStyle=0_x000a__x000a_FontSize=9_x000a__x000a_PrtFontName=FoxPrin 3" xfId="3" xr:uid="{00000000-0005-0000-0000-000002000000}"/>
    <cellStyle name="]_x000d__x000a_Zoomed=1_x000d__x000a_Row=0_x000d__x000a_Column=0_x000d__x000a_Height=0_x000d__x000a_Width=0_x000d__x000a_FontName=FoxFont_x000d__x000a_FontStyle=0_x000d__x000a_FontSize=9_x000d__x000a_PrtFontName=FoxPrin" xfId="4" xr:uid="{00000000-0005-0000-0000-000003000000}"/>
    <cellStyle name="]_x000d__x000a_Zoomed=1_x000d__x000a_Row=0_x000d__x000a_Column=0_x000d__x000a_Height=0_x000d__x000a_Width=0_x000d__x000a_FontName=FoxFont_x000d__x000a_FontStyle=0_x000d__x000a_FontSize=9_x000d__x000a_PrtFontName=FoxPrin 2" xfId="5" xr:uid="{00000000-0005-0000-0000-000004000000}"/>
    <cellStyle name="]_x000d__x000a_Zoomed=1_x000d__x000a_Row=0_x000d__x000a_Column=0_x000d__x000a_Height=0_x000d__x000a_Width=0_x000d__x000a_FontName=FoxFont_x000d__x000a_FontStyle=0_x000d__x000a_FontSize=9_x000d__x000a_PrtFontName=FoxPrin 3" xfId="6" xr:uid="{00000000-0005-0000-0000-000005000000}"/>
    <cellStyle name="20% - Accent1 2" xfId="7" xr:uid="{00000000-0005-0000-0000-000006000000}"/>
    <cellStyle name="20% - Accent2 2" xfId="8" xr:uid="{00000000-0005-0000-0000-000007000000}"/>
    <cellStyle name="20% - Accent3 2" xfId="9" xr:uid="{00000000-0005-0000-0000-000008000000}"/>
    <cellStyle name="20% - Accent4 2" xfId="10" xr:uid="{00000000-0005-0000-0000-000009000000}"/>
    <cellStyle name="20% - Accent5 2" xfId="11" xr:uid="{00000000-0005-0000-0000-00000A000000}"/>
    <cellStyle name="20% - Accent6 2" xfId="12" xr:uid="{00000000-0005-0000-0000-00000B000000}"/>
    <cellStyle name="20% - 强调文字颜色 1" xfId="13" xr:uid="{00000000-0005-0000-0000-00000C000000}"/>
    <cellStyle name="20% - 强调文字颜色 2" xfId="14" xr:uid="{00000000-0005-0000-0000-00000D000000}"/>
    <cellStyle name="20% - 强调文字颜色 3" xfId="15" xr:uid="{00000000-0005-0000-0000-00000E000000}"/>
    <cellStyle name="20% - 强调文字颜色 4" xfId="16" xr:uid="{00000000-0005-0000-0000-00000F000000}"/>
    <cellStyle name="20% - 强调文字颜色 5" xfId="17" xr:uid="{00000000-0005-0000-0000-000010000000}"/>
    <cellStyle name="20% - 强调文字颜色 6" xfId="18" xr:uid="{00000000-0005-0000-0000-000011000000}"/>
    <cellStyle name="40% - Accent1 2" xfId="19" xr:uid="{00000000-0005-0000-0000-000012000000}"/>
    <cellStyle name="40% - Accent2 2" xfId="20" xr:uid="{00000000-0005-0000-0000-000013000000}"/>
    <cellStyle name="40% - Accent3 2" xfId="21" xr:uid="{00000000-0005-0000-0000-000014000000}"/>
    <cellStyle name="40% - Accent4 2" xfId="22" xr:uid="{00000000-0005-0000-0000-000015000000}"/>
    <cellStyle name="40% - Accent5 2" xfId="23" xr:uid="{00000000-0005-0000-0000-000016000000}"/>
    <cellStyle name="40% - Accent6 2" xfId="24" xr:uid="{00000000-0005-0000-0000-000017000000}"/>
    <cellStyle name="40% - 强调文字颜色 1" xfId="25" xr:uid="{00000000-0005-0000-0000-000018000000}"/>
    <cellStyle name="40% - 强调文字颜色 2" xfId="26" xr:uid="{00000000-0005-0000-0000-000019000000}"/>
    <cellStyle name="40% - 强调文字颜色 3" xfId="27" xr:uid="{00000000-0005-0000-0000-00001A000000}"/>
    <cellStyle name="40% - 强调文字颜色 4" xfId="28" xr:uid="{00000000-0005-0000-0000-00001B000000}"/>
    <cellStyle name="40% - 强调文字颜色 5" xfId="29" xr:uid="{00000000-0005-0000-0000-00001C000000}"/>
    <cellStyle name="40% - 强调文字颜色 6" xfId="30" xr:uid="{00000000-0005-0000-0000-00001D000000}"/>
    <cellStyle name="60% - Accent1 2" xfId="31" xr:uid="{00000000-0005-0000-0000-00001E000000}"/>
    <cellStyle name="60% - Accent2 2" xfId="32" xr:uid="{00000000-0005-0000-0000-00001F000000}"/>
    <cellStyle name="60% - Accent3 2" xfId="33" xr:uid="{00000000-0005-0000-0000-000020000000}"/>
    <cellStyle name="60% - Accent4 2" xfId="34" xr:uid="{00000000-0005-0000-0000-000021000000}"/>
    <cellStyle name="60% - Accent5 2" xfId="35" xr:uid="{00000000-0005-0000-0000-000022000000}"/>
    <cellStyle name="60% - Accent6 2" xfId="36" xr:uid="{00000000-0005-0000-0000-000023000000}"/>
    <cellStyle name="60% - 强调文字颜色 1" xfId="37" xr:uid="{00000000-0005-0000-0000-000024000000}"/>
    <cellStyle name="60% - 强调文字颜色 2" xfId="38" xr:uid="{00000000-0005-0000-0000-000025000000}"/>
    <cellStyle name="60% - 强调文字颜色 3" xfId="39" xr:uid="{00000000-0005-0000-0000-000026000000}"/>
    <cellStyle name="60% - 强调文字颜色 4" xfId="40" xr:uid="{00000000-0005-0000-0000-000027000000}"/>
    <cellStyle name="60% - 强调文字颜色 5" xfId="41" xr:uid="{00000000-0005-0000-0000-000028000000}"/>
    <cellStyle name="60% - 强调文字颜色 6" xfId="42" xr:uid="{00000000-0005-0000-0000-000029000000}"/>
    <cellStyle name="Accent1 2" xfId="43" xr:uid="{00000000-0005-0000-0000-00002A000000}"/>
    <cellStyle name="Accent2 2" xfId="44" xr:uid="{00000000-0005-0000-0000-00002B000000}"/>
    <cellStyle name="Accent3 2" xfId="45" xr:uid="{00000000-0005-0000-0000-00002C000000}"/>
    <cellStyle name="Accent4 2" xfId="46" xr:uid="{00000000-0005-0000-0000-00002D000000}"/>
    <cellStyle name="Accent5 2" xfId="47" xr:uid="{00000000-0005-0000-0000-00002E000000}"/>
    <cellStyle name="Accent6 2" xfId="48" xr:uid="{00000000-0005-0000-0000-00002F000000}"/>
    <cellStyle name="Bad 2" xfId="49" xr:uid="{00000000-0005-0000-0000-000030000000}"/>
    <cellStyle name="Calculation 2" xfId="50" xr:uid="{00000000-0005-0000-0000-000031000000}"/>
    <cellStyle name="Check Cell 2" xfId="51" xr:uid="{00000000-0005-0000-0000-000032000000}"/>
    <cellStyle name="Comma 2" xfId="52" xr:uid="{00000000-0005-0000-0000-000033000000}"/>
    <cellStyle name="Comma 2 2" xfId="53" xr:uid="{00000000-0005-0000-0000-000034000000}"/>
    <cellStyle name="Comma 3" xfId="54" xr:uid="{00000000-0005-0000-0000-000035000000}"/>
    <cellStyle name="Comma 4" xfId="55" xr:uid="{00000000-0005-0000-0000-000036000000}"/>
    <cellStyle name="Comma 5" xfId="56" xr:uid="{00000000-0005-0000-0000-000037000000}"/>
    <cellStyle name="Comma 6" xfId="57" xr:uid="{00000000-0005-0000-0000-000038000000}"/>
    <cellStyle name="Comma 7" xfId="58" xr:uid="{00000000-0005-0000-0000-000039000000}"/>
    <cellStyle name="Currency 2" xfId="146" xr:uid="{00000000-0005-0000-0000-00003A000000}"/>
    <cellStyle name="Explanatory Text 2" xfId="59" xr:uid="{00000000-0005-0000-0000-00003B000000}"/>
    <cellStyle name="Good 2" xfId="60" xr:uid="{00000000-0005-0000-0000-00003C000000}"/>
    <cellStyle name="Heading 1 2" xfId="61" xr:uid="{00000000-0005-0000-0000-00003D000000}"/>
    <cellStyle name="Heading 2 2" xfId="62" xr:uid="{00000000-0005-0000-0000-00003E000000}"/>
    <cellStyle name="Heading 3 2" xfId="63" xr:uid="{00000000-0005-0000-0000-00003F000000}"/>
    <cellStyle name="Heading 4 2" xfId="64" xr:uid="{00000000-0005-0000-0000-000040000000}"/>
    <cellStyle name="Hyperlink 10" xfId="65" xr:uid="{00000000-0005-0000-0000-000041000000}"/>
    <cellStyle name="Hyperlink 11" xfId="66" xr:uid="{00000000-0005-0000-0000-000042000000}"/>
    <cellStyle name="Hyperlink 12" xfId="67" xr:uid="{00000000-0005-0000-0000-000043000000}"/>
    <cellStyle name="Hyperlink 13" xfId="68" xr:uid="{00000000-0005-0000-0000-000044000000}"/>
    <cellStyle name="Hyperlink 14" xfId="69" xr:uid="{00000000-0005-0000-0000-000045000000}"/>
    <cellStyle name="Hyperlink 15" xfId="70" xr:uid="{00000000-0005-0000-0000-000046000000}"/>
    <cellStyle name="Hyperlink 2" xfId="71" xr:uid="{00000000-0005-0000-0000-000047000000}"/>
    <cellStyle name="Hyperlink 3" xfId="72" xr:uid="{00000000-0005-0000-0000-000048000000}"/>
    <cellStyle name="Hyperlink 4" xfId="73" xr:uid="{00000000-0005-0000-0000-000049000000}"/>
    <cellStyle name="Hyperlink 5" xfId="74" xr:uid="{00000000-0005-0000-0000-00004A000000}"/>
    <cellStyle name="Hyperlink 6" xfId="75" xr:uid="{00000000-0005-0000-0000-00004B000000}"/>
    <cellStyle name="Hyperlink 7" xfId="76" xr:uid="{00000000-0005-0000-0000-00004C000000}"/>
    <cellStyle name="Hyperlink 8" xfId="77" xr:uid="{00000000-0005-0000-0000-00004D000000}"/>
    <cellStyle name="Hyperlink 9" xfId="78" xr:uid="{00000000-0005-0000-0000-00004E000000}"/>
    <cellStyle name="Input 2" xfId="79" xr:uid="{00000000-0005-0000-0000-00004F000000}"/>
    <cellStyle name="Linked Cell 2" xfId="80" xr:uid="{00000000-0005-0000-0000-000050000000}"/>
    <cellStyle name="Neutral 2" xfId="81" xr:uid="{00000000-0005-0000-0000-000051000000}"/>
    <cellStyle name="Normal" xfId="0" builtinId="0"/>
    <cellStyle name="Normal 10" xfId="82" xr:uid="{00000000-0005-0000-0000-000053000000}"/>
    <cellStyle name="Normal 11" xfId="83" xr:uid="{00000000-0005-0000-0000-000054000000}"/>
    <cellStyle name="Normal 12" xfId="84" xr:uid="{00000000-0005-0000-0000-000055000000}"/>
    <cellStyle name="Normal 13" xfId="85" xr:uid="{00000000-0005-0000-0000-000056000000}"/>
    <cellStyle name="Normal 14" xfId="86" xr:uid="{00000000-0005-0000-0000-000057000000}"/>
    <cellStyle name="Normal 15" xfId="87" xr:uid="{00000000-0005-0000-0000-000058000000}"/>
    <cellStyle name="Normal 16" xfId="88" xr:uid="{00000000-0005-0000-0000-000059000000}"/>
    <cellStyle name="Normal 17" xfId="89" xr:uid="{00000000-0005-0000-0000-00005A000000}"/>
    <cellStyle name="Normal 18" xfId="90" xr:uid="{00000000-0005-0000-0000-00005B000000}"/>
    <cellStyle name="Normal 19" xfId="91" xr:uid="{00000000-0005-0000-0000-00005C000000}"/>
    <cellStyle name="Normal 2" xfId="92" xr:uid="{00000000-0005-0000-0000-00005D000000}"/>
    <cellStyle name="Normal 2 2" xfId="93" xr:uid="{00000000-0005-0000-0000-00005E000000}"/>
    <cellStyle name="Normal 20" xfId="94" xr:uid="{00000000-0005-0000-0000-00005F000000}"/>
    <cellStyle name="Normal 21" xfId="95" xr:uid="{00000000-0005-0000-0000-000060000000}"/>
    <cellStyle name="Normal 22" xfId="96" xr:uid="{00000000-0005-0000-0000-000061000000}"/>
    <cellStyle name="Normal 23" xfId="97" xr:uid="{00000000-0005-0000-0000-000062000000}"/>
    <cellStyle name="Normal 24" xfId="98" xr:uid="{00000000-0005-0000-0000-000063000000}"/>
    <cellStyle name="Normal 25" xfId="99" xr:uid="{00000000-0005-0000-0000-000064000000}"/>
    <cellStyle name="Normal 26" xfId="100" xr:uid="{00000000-0005-0000-0000-000065000000}"/>
    <cellStyle name="Normal 3" xfId="101" xr:uid="{00000000-0005-0000-0000-000066000000}"/>
    <cellStyle name="Normal 3 2" xfId="102" xr:uid="{00000000-0005-0000-0000-000067000000}"/>
    <cellStyle name="Normal 3 3" xfId="103" xr:uid="{00000000-0005-0000-0000-000068000000}"/>
    <cellStyle name="Normal 4" xfId="104" xr:uid="{00000000-0005-0000-0000-000069000000}"/>
    <cellStyle name="Normal 4 2" xfId="105" xr:uid="{00000000-0005-0000-0000-00006A000000}"/>
    <cellStyle name="Normal 5" xfId="106" xr:uid="{00000000-0005-0000-0000-00006B000000}"/>
    <cellStyle name="Normal 5 2" xfId="107" xr:uid="{00000000-0005-0000-0000-00006C000000}"/>
    <cellStyle name="Normal 5 3" xfId="108" xr:uid="{00000000-0005-0000-0000-00006D000000}"/>
    <cellStyle name="Normal 6" xfId="109" xr:uid="{00000000-0005-0000-0000-00006E000000}"/>
    <cellStyle name="Normal 7" xfId="110" xr:uid="{00000000-0005-0000-0000-00006F000000}"/>
    <cellStyle name="Normal 8" xfId="111" xr:uid="{00000000-0005-0000-0000-000070000000}"/>
    <cellStyle name="Normal 9" xfId="112" xr:uid="{00000000-0005-0000-0000-000071000000}"/>
    <cellStyle name="Note 2" xfId="113" xr:uid="{00000000-0005-0000-0000-000072000000}"/>
    <cellStyle name="Note 2 2" xfId="114" xr:uid="{00000000-0005-0000-0000-000073000000}"/>
    <cellStyle name="Note 2 3" xfId="115" xr:uid="{00000000-0005-0000-0000-000074000000}"/>
    <cellStyle name="Output 2" xfId="116" xr:uid="{00000000-0005-0000-0000-000075000000}"/>
    <cellStyle name="Percent" xfId="147" builtinId="5"/>
    <cellStyle name="Percent 2" xfId="117" xr:uid="{00000000-0005-0000-0000-000076000000}"/>
    <cellStyle name="Percent 2 2" xfId="118" xr:uid="{00000000-0005-0000-0000-000077000000}"/>
    <cellStyle name="Standard_BAFA-Forwards_1" xfId="119" xr:uid="{00000000-0005-0000-0000-000078000000}"/>
    <cellStyle name="Title 2" xfId="120" xr:uid="{00000000-0005-0000-0000-000079000000}"/>
    <cellStyle name="Total 2" xfId="121" xr:uid="{00000000-0005-0000-0000-00007A000000}"/>
    <cellStyle name="Warning Text 2" xfId="122" xr:uid="{00000000-0005-0000-0000-00007B000000}"/>
    <cellStyle name="好" xfId="123" xr:uid="{00000000-0005-0000-0000-00007C000000}"/>
    <cellStyle name="差" xfId="124" xr:uid="{00000000-0005-0000-0000-00007D000000}"/>
    <cellStyle name="强调文字颜色 1" xfId="125" xr:uid="{00000000-0005-0000-0000-00007E000000}"/>
    <cellStyle name="强调文字颜色 2" xfId="126" xr:uid="{00000000-0005-0000-0000-00007F000000}"/>
    <cellStyle name="强调文字颜色 3" xfId="127" xr:uid="{00000000-0005-0000-0000-000080000000}"/>
    <cellStyle name="强调文字颜色 4" xfId="128" xr:uid="{00000000-0005-0000-0000-000081000000}"/>
    <cellStyle name="强调文字颜色 5" xfId="129" xr:uid="{00000000-0005-0000-0000-000082000000}"/>
    <cellStyle name="强调文字颜色 6" xfId="130" xr:uid="{00000000-0005-0000-0000-000083000000}"/>
    <cellStyle name="标题" xfId="131" xr:uid="{00000000-0005-0000-0000-000084000000}"/>
    <cellStyle name="标题 1" xfId="132" xr:uid="{00000000-0005-0000-0000-000085000000}"/>
    <cellStyle name="标题 2" xfId="133" xr:uid="{00000000-0005-0000-0000-000086000000}"/>
    <cellStyle name="标题 3" xfId="134" xr:uid="{00000000-0005-0000-0000-000087000000}"/>
    <cellStyle name="标题 4" xfId="135" xr:uid="{00000000-0005-0000-0000-000088000000}"/>
    <cellStyle name="检查单元格" xfId="136" xr:uid="{00000000-0005-0000-0000-000089000000}"/>
    <cellStyle name="汇总" xfId="137" xr:uid="{00000000-0005-0000-0000-00008A000000}"/>
    <cellStyle name="注释" xfId="138" xr:uid="{00000000-0005-0000-0000-00008B000000}"/>
    <cellStyle name="解释性文本" xfId="139" xr:uid="{00000000-0005-0000-0000-00008C000000}"/>
    <cellStyle name="警告文本" xfId="140" xr:uid="{00000000-0005-0000-0000-00008D000000}"/>
    <cellStyle name="计算" xfId="141" xr:uid="{00000000-0005-0000-0000-00008E000000}"/>
    <cellStyle name="输入" xfId="142" xr:uid="{00000000-0005-0000-0000-00008F000000}"/>
    <cellStyle name="输出" xfId="143" xr:uid="{00000000-0005-0000-0000-000090000000}"/>
    <cellStyle name="适中" xfId="144" xr:uid="{00000000-0005-0000-0000-000091000000}"/>
    <cellStyle name="链接单元格" xfId="145" xr:uid="{00000000-0005-0000-0000-000092000000}"/>
  </cellStyles>
  <dxfs count="3">
    <dxf>
      <font>
        <color theme="0"/>
      </font>
      <fill>
        <patternFill>
          <bgColor theme="1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 val="0"/>
      </font>
      <fill>
        <patternFill>
          <bgColor rgb="FFFFFF00"/>
        </patternFill>
      </fill>
    </dxf>
    <dxf>
      <font>
        <color auto="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2" defaultTableStyle="TableStyleMedium9" defaultPivotStyle="PivotStyleLight16">
    <tableStyle name="PivotTable Style 1" table="0" count="2" xr9:uid="{00000000-0011-0000-FFFF-FFFF00000000}">
      <tableStyleElement type="wholeTable" dxfId="2"/>
      <tableStyleElement type="firstSubtotalRow" dxfId="1"/>
    </tableStyle>
    <tableStyle name="Slicer Style 1" pivot="0" table="0" count="1" xr9:uid="{00000000-0011-0000-FFFF-FFFF01000000}">
      <tableStyleElement type="wholeTabl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Average Coal Price (USD/metric</a:t>
            </a:r>
            <a:r>
              <a:rPr lang="en-US" baseline="0"/>
              <a:t> ton; </a:t>
            </a:r>
            <a:r>
              <a:rPr lang="en-US"/>
              <a:t>6,000kc NAR; Richards Bay; FOB)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Monthly!$A$8:$A$267</c:f>
              <c:numCache>
                <c:formatCode>mmm\-yy</c:formatCode>
                <c:ptCount val="260"/>
                <c:pt idx="0">
                  <c:v>35431</c:v>
                </c:pt>
                <c:pt idx="1">
                  <c:v>35462</c:v>
                </c:pt>
                <c:pt idx="2">
                  <c:v>35490</c:v>
                </c:pt>
                <c:pt idx="3">
                  <c:v>35521</c:v>
                </c:pt>
                <c:pt idx="4">
                  <c:v>35551</c:v>
                </c:pt>
                <c:pt idx="5">
                  <c:v>35582</c:v>
                </c:pt>
                <c:pt idx="6">
                  <c:v>35612</c:v>
                </c:pt>
                <c:pt idx="7">
                  <c:v>35643</c:v>
                </c:pt>
                <c:pt idx="8">
                  <c:v>35674</c:v>
                </c:pt>
                <c:pt idx="9">
                  <c:v>35704</c:v>
                </c:pt>
                <c:pt idx="10">
                  <c:v>35735</c:v>
                </c:pt>
                <c:pt idx="11">
                  <c:v>35765</c:v>
                </c:pt>
                <c:pt idx="12">
                  <c:v>35796</c:v>
                </c:pt>
                <c:pt idx="13">
                  <c:v>35827</c:v>
                </c:pt>
                <c:pt idx="14">
                  <c:v>35855</c:v>
                </c:pt>
                <c:pt idx="15">
                  <c:v>35886</c:v>
                </c:pt>
                <c:pt idx="16">
                  <c:v>35916</c:v>
                </c:pt>
                <c:pt idx="17">
                  <c:v>35947</c:v>
                </c:pt>
                <c:pt idx="18">
                  <c:v>35977</c:v>
                </c:pt>
                <c:pt idx="19">
                  <c:v>36008</c:v>
                </c:pt>
                <c:pt idx="20">
                  <c:v>36039</c:v>
                </c:pt>
                <c:pt idx="21">
                  <c:v>36069</c:v>
                </c:pt>
                <c:pt idx="22">
                  <c:v>36100</c:v>
                </c:pt>
                <c:pt idx="23">
                  <c:v>36130</c:v>
                </c:pt>
                <c:pt idx="24">
                  <c:v>36161</c:v>
                </c:pt>
                <c:pt idx="25">
                  <c:v>36192</c:v>
                </c:pt>
                <c:pt idx="26">
                  <c:v>36220</c:v>
                </c:pt>
                <c:pt idx="27">
                  <c:v>36251</c:v>
                </c:pt>
                <c:pt idx="28">
                  <c:v>36281</c:v>
                </c:pt>
                <c:pt idx="29">
                  <c:v>36312</c:v>
                </c:pt>
                <c:pt idx="30">
                  <c:v>36342</c:v>
                </c:pt>
                <c:pt idx="31">
                  <c:v>36373</c:v>
                </c:pt>
                <c:pt idx="32">
                  <c:v>36404</c:v>
                </c:pt>
                <c:pt idx="33">
                  <c:v>36434</c:v>
                </c:pt>
                <c:pt idx="34">
                  <c:v>36465</c:v>
                </c:pt>
                <c:pt idx="35">
                  <c:v>36495</c:v>
                </c:pt>
                <c:pt idx="36">
                  <c:v>36526</c:v>
                </c:pt>
                <c:pt idx="37">
                  <c:v>36557</c:v>
                </c:pt>
                <c:pt idx="38">
                  <c:v>36586</c:v>
                </c:pt>
                <c:pt idx="39">
                  <c:v>36617</c:v>
                </c:pt>
                <c:pt idx="40">
                  <c:v>36647</c:v>
                </c:pt>
                <c:pt idx="41">
                  <c:v>36678</c:v>
                </c:pt>
                <c:pt idx="42">
                  <c:v>36708</c:v>
                </c:pt>
                <c:pt idx="43">
                  <c:v>36739</c:v>
                </c:pt>
                <c:pt idx="44">
                  <c:v>36770</c:v>
                </c:pt>
                <c:pt idx="45">
                  <c:v>36800</c:v>
                </c:pt>
                <c:pt idx="46">
                  <c:v>36831</c:v>
                </c:pt>
                <c:pt idx="47">
                  <c:v>36861</c:v>
                </c:pt>
                <c:pt idx="48">
                  <c:v>36892</c:v>
                </c:pt>
                <c:pt idx="49">
                  <c:v>36923</c:v>
                </c:pt>
                <c:pt idx="50">
                  <c:v>36951</c:v>
                </c:pt>
                <c:pt idx="51">
                  <c:v>36982</c:v>
                </c:pt>
                <c:pt idx="52">
                  <c:v>37012</c:v>
                </c:pt>
                <c:pt idx="53">
                  <c:v>37043</c:v>
                </c:pt>
                <c:pt idx="54">
                  <c:v>37073</c:v>
                </c:pt>
                <c:pt idx="55">
                  <c:v>37104</c:v>
                </c:pt>
                <c:pt idx="56">
                  <c:v>37135</c:v>
                </c:pt>
                <c:pt idx="57">
                  <c:v>37165</c:v>
                </c:pt>
                <c:pt idx="58">
                  <c:v>37196</c:v>
                </c:pt>
                <c:pt idx="59">
                  <c:v>37226</c:v>
                </c:pt>
                <c:pt idx="60">
                  <c:v>37257</c:v>
                </c:pt>
                <c:pt idx="61">
                  <c:v>37288</c:v>
                </c:pt>
                <c:pt idx="62">
                  <c:v>37316</c:v>
                </c:pt>
                <c:pt idx="63">
                  <c:v>37347</c:v>
                </c:pt>
                <c:pt idx="64">
                  <c:v>37377</c:v>
                </c:pt>
                <c:pt idx="65">
                  <c:v>37408</c:v>
                </c:pt>
                <c:pt idx="66">
                  <c:v>37438</c:v>
                </c:pt>
                <c:pt idx="67">
                  <c:v>37469</c:v>
                </c:pt>
                <c:pt idx="68">
                  <c:v>37500</c:v>
                </c:pt>
                <c:pt idx="69">
                  <c:v>37530</c:v>
                </c:pt>
                <c:pt idx="70">
                  <c:v>37561</c:v>
                </c:pt>
                <c:pt idx="71">
                  <c:v>37591</c:v>
                </c:pt>
                <c:pt idx="72">
                  <c:v>37622</c:v>
                </c:pt>
                <c:pt idx="73">
                  <c:v>37653</c:v>
                </c:pt>
                <c:pt idx="74">
                  <c:v>37681</c:v>
                </c:pt>
                <c:pt idx="75">
                  <c:v>37712</c:v>
                </c:pt>
                <c:pt idx="76">
                  <c:v>37742</c:v>
                </c:pt>
                <c:pt idx="77">
                  <c:v>37773</c:v>
                </c:pt>
                <c:pt idx="78">
                  <c:v>37803</c:v>
                </c:pt>
                <c:pt idx="79">
                  <c:v>37834</c:v>
                </c:pt>
                <c:pt idx="80">
                  <c:v>37865</c:v>
                </c:pt>
                <c:pt idx="81">
                  <c:v>37895</c:v>
                </c:pt>
                <c:pt idx="82">
                  <c:v>37926</c:v>
                </c:pt>
                <c:pt idx="83">
                  <c:v>37956</c:v>
                </c:pt>
                <c:pt idx="84">
                  <c:v>37987</c:v>
                </c:pt>
                <c:pt idx="85">
                  <c:v>38018</c:v>
                </c:pt>
                <c:pt idx="86">
                  <c:v>38047</c:v>
                </c:pt>
                <c:pt idx="87">
                  <c:v>38078</c:v>
                </c:pt>
                <c:pt idx="88">
                  <c:v>38108</c:v>
                </c:pt>
                <c:pt idx="89">
                  <c:v>38139</c:v>
                </c:pt>
                <c:pt idx="90">
                  <c:v>38169</c:v>
                </c:pt>
                <c:pt idx="91">
                  <c:v>38200</c:v>
                </c:pt>
                <c:pt idx="92">
                  <c:v>38231</c:v>
                </c:pt>
                <c:pt idx="93">
                  <c:v>38261</c:v>
                </c:pt>
                <c:pt idx="94">
                  <c:v>38292</c:v>
                </c:pt>
                <c:pt idx="95">
                  <c:v>38322</c:v>
                </c:pt>
                <c:pt idx="96">
                  <c:v>38353</c:v>
                </c:pt>
                <c:pt idx="97">
                  <c:v>38384</c:v>
                </c:pt>
                <c:pt idx="98">
                  <c:v>38412</c:v>
                </c:pt>
                <c:pt idx="99">
                  <c:v>38443</c:v>
                </c:pt>
                <c:pt idx="100">
                  <c:v>38473</c:v>
                </c:pt>
                <c:pt idx="101">
                  <c:v>38504</c:v>
                </c:pt>
                <c:pt idx="102">
                  <c:v>38534</c:v>
                </c:pt>
                <c:pt idx="103">
                  <c:v>38565</c:v>
                </c:pt>
                <c:pt idx="104">
                  <c:v>38596</c:v>
                </c:pt>
                <c:pt idx="105">
                  <c:v>38626</c:v>
                </c:pt>
                <c:pt idx="106">
                  <c:v>38657</c:v>
                </c:pt>
                <c:pt idx="107">
                  <c:v>38687</c:v>
                </c:pt>
                <c:pt idx="108">
                  <c:v>38718</c:v>
                </c:pt>
                <c:pt idx="109">
                  <c:v>38749</c:v>
                </c:pt>
                <c:pt idx="110">
                  <c:v>38777</c:v>
                </c:pt>
                <c:pt idx="111">
                  <c:v>38808</c:v>
                </c:pt>
                <c:pt idx="112">
                  <c:v>38838</c:v>
                </c:pt>
                <c:pt idx="113">
                  <c:v>38869</c:v>
                </c:pt>
                <c:pt idx="114">
                  <c:v>38899</c:v>
                </c:pt>
                <c:pt idx="115">
                  <c:v>38930</c:v>
                </c:pt>
                <c:pt idx="116">
                  <c:v>38961</c:v>
                </c:pt>
                <c:pt idx="117">
                  <c:v>38991</c:v>
                </c:pt>
                <c:pt idx="118">
                  <c:v>39022</c:v>
                </c:pt>
                <c:pt idx="119">
                  <c:v>39052</c:v>
                </c:pt>
                <c:pt idx="120">
                  <c:v>39083</c:v>
                </c:pt>
                <c:pt idx="121">
                  <c:v>39114</c:v>
                </c:pt>
                <c:pt idx="122">
                  <c:v>39142</c:v>
                </c:pt>
                <c:pt idx="123">
                  <c:v>39173</c:v>
                </c:pt>
                <c:pt idx="124">
                  <c:v>39203</c:v>
                </c:pt>
                <c:pt idx="125">
                  <c:v>39234</c:v>
                </c:pt>
                <c:pt idx="126">
                  <c:v>39264</c:v>
                </c:pt>
                <c:pt idx="127">
                  <c:v>39295</c:v>
                </c:pt>
                <c:pt idx="128">
                  <c:v>39326</c:v>
                </c:pt>
                <c:pt idx="129">
                  <c:v>39356</c:v>
                </c:pt>
                <c:pt idx="130">
                  <c:v>39387</c:v>
                </c:pt>
                <c:pt idx="131">
                  <c:v>39417</c:v>
                </c:pt>
                <c:pt idx="132">
                  <c:v>39448</c:v>
                </c:pt>
                <c:pt idx="133">
                  <c:v>39479</c:v>
                </c:pt>
                <c:pt idx="134">
                  <c:v>39508</c:v>
                </c:pt>
                <c:pt idx="135">
                  <c:v>39539</c:v>
                </c:pt>
                <c:pt idx="136">
                  <c:v>39569</c:v>
                </c:pt>
                <c:pt idx="137">
                  <c:v>39600</c:v>
                </c:pt>
                <c:pt idx="138">
                  <c:v>39630</c:v>
                </c:pt>
                <c:pt idx="139">
                  <c:v>39661</c:v>
                </c:pt>
                <c:pt idx="140">
                  <c:v>39692</c:v>
                </c:pt>
                <c:pt idx="141">
                  <c:v>39722</c:v>
                </c:pt>
                <c:pt idx="142">
                  <c:v>39753</c:v>
                </c:pt>
                <c:pt idx="143">
                  <c:v>39783</c:v>
                </c:pt>
                <c:pt idx="144">
                  <c:v>39814</c:v>
                </c:pt>
                <c:pt idx="145">
                  <c:v>39845</c:v>
                </c:pt>
                <c:pt idx="146">
                  <c:v>39873</c:v>
                </c:pt>
                <c:pt idx="147">
                  <c:v>39904</c:v>
                </c:pt>
                <c:pt idx="148">
                  <c:v>39934</c:v>
                </c:pt>
                <c:pt idx="149">
                  <c:v>39965</c:v>
                </c:pt>
                <c:pt idx="150">
                  <c:v>39995</c:v>
                </c:pt>
                <c:pt idx="151">
                  <c:v>40026</c:v>
                </c:pt>
                <c:pt idx="152">
                  <c:v>40057</c:v>
                </c:pt>
                <c:pt idx="153">
                  <c:v>40087</c:v>
                </c:pt>
                <c:pt idx="154">
                  <c:v>40118</c:v>
                </c:pt>
                <c:pt idx="155">
                  <c:v>40148</c:v>
                </c:pt>
                <c:pt idx="156">
                  <c:v>40179</c:v>
                </c:pt>
                <c:pt idx="157">
                  <c:v>40210</c:v>
                </c:pt>
                <c:pt idx="158">
                  <c:v>40238</c:v>
                </c:pt>
                <c:pt idx="159">
                  <c:v>40269</c:v>
                </c:pt>
                <c:pt idx="160">
                  <c:v>40299</c:v>
                </c:pt>
                <c:pt idx="161">
                  <c:v>40330</c:v>
                </c:pt>
                <c:pt idx="162">
                  <c:v>40360</c:v>
                </c:pt>
                <c:pt idx="163">
                  <c:v>40391</c:v>
                </c:pt>
                <c:pt idx="164">
                  <c:v>40422</c:v>
                </c:pt>
                <c:pt idx="165">
                  <c:v>40452</c:v>
                </c:pt>
                <c:pt idx="166">
                  <c:v>40483</c:v>
                </c:pt>
                <c:pt idx="167">
                  <c:v>40513</c:v>
                </c:pt>
                <c:pt idx="168">
                  <c:v>40544</c:v>
                </c:pt>
                <c:pt idx="169">
                  <c:v>40575</c:v>
                </c:pt>
                <c:pt idx="170">
                  <c:v>40603</c:v>
                </c:pt>
                <c:pt idx="171">
                  <c:v>40634</c:v>
                </c:pt>
                <c:pt idx="172">
                  <c:v>40664</c:v>
                </c:pt>
                <c:pt idx="173">
                  <c:v>40695</c:v>
                </c:pt>
                <c:pt idx="174">
                  <c:v>40725</c:v>
                </c:pt>
                <c:pt idx="175">
                  <c:v>40756</c:v>
                </c:pt>
                <c:pt idx="176">
                  <c:v>40787</c:v>
                </c:pt>
                <c:pt idx="177">
                  <c:v>40817</c:v>
                </c:pt>
                <c:pt idx="178">
                  <c:v>40848</c:v>
                </c:pt>
                <c:pt idx="179">
                  <c:v>40878</c:v>
                </c:pt>
                <c:pt idx="180">
                  <c:v>40909</c:v>
                </c:pt>
                <c:pt idx="181">
                  <c:v>40940</c:v>
                </c:pt>
                <c:pt idx="182">
                  <c:v>40969</c:v>
                </c:pt>
                <c:pt idx="183">
                  <c:v>41000</c:v>
                </c:pt>
                <c:pt idx="184">
                  <c:v>41030</c:v>
                </c:pt>
                <c:pt idx="185">
                  <c:v>41061</c:v>
                </c:pt>
                <c:pt idx="186">
                  <c:v>41091</c:v>
                </c:pt>
                <c:pt idx="187">
                  <c:v>41122</c:v>
                </c:pt>
                <c:pt idx="188">
                  <c:v>41153</c:v>
                </c:pt>
                <c:pt idx="189">
                  <c:v>41183</c:v>
                </c:pt>
                <c:pt idx="190">
                  <c:v>41214</c:v>
                </c:pt>
                <c:pt idx="191">
                  <c:v>41244</c:v>
                </c:pt>
                <c:pt idx="192">
                  <c:v>41275</c:v>
                </c:pt>
                <c:pt idx="193">
                  <c:v>41306</c:v>
                </c:pt>
                <c:pt idx="194">
                  <c:v>41334</c:v>
                </c:pt>
                <c:pt idx="195">
                  <c:v>41365</c:v>
                </c:pt>
                <c:pt idx="196">
                  <c:v>41395</c:v>
                </c:pt>
                <c:pt idx="197">
                  <c:v>41426</c:v>
                </c:pt>
                <c:pt idx="198">
                  <c:v>41456</c:v>
                </c:pt>
                <c:pt idx="199">
                  <c:v>41487</c:v>
                </c:pt>
                <c:pt idx="200">
                  <c:v>41518</c:v>
                </c:pt>
                <c:pt idx="201">
                  <c:v>41548</c:v>
                </c:pt>
                <c:pt idx="202">
                  <c:v>41579</c:v>
                </c:pt>
                <c:pt idx="203">
                  <c:v>41609</c:v>
                </c:pt>
                <c:pt idx="204">
                  <c:v>41640</c:v>
                </c:pt>
                <c:pt idx="205">
                  <c:v>41671</c:v>
                </c:pt>
                <c:pt idx="206">
                  <c:v>41699</c:v>
                </c:pt>
                <c:pt idx="207">
                  <c:v>41730</c:v>
                </c:pt>
                <c:pt idx="208">
                  <c:v>41760</c:v>
                </c:pt>
                <c:pt idx="209">
                  <c:v>41791</c:v>
                </c:pt>
                <c:pt idx="210">
                  <c:v>41821</c:v>
                </c:pt>
                <c:pt idx="211">
                  <c:v>41852</c:v>
                </c:pt>
                <c:pt idx="212">
                  <c:v>41883</c:v>
                </c:pt>
                <c:pt idx="213">
                  <c:v>41913</c:v>
                </c:pt>
                <c:pt idx="214">
                  <c:v>41944</c:v>
                </c:pt>
                <c:pt idx="215">
                  <c:v>41974</c:v>
                </c:pt>
                <c:pt idx="216">
                  <c:v>42005</c:v>
                </c:pt>
                <c:pt idx="217">
                  <c:v>42036</c:v>
                </c:pt>
                <c:pt idx="218">
                  <c:v>42064</c:v>
                </c:pt>
                <c:pt idx="219">
                  <c:v>42095</c:v>
                </c:pt>
                <c:pt idx="220">
                  <c:v>42125</c:v>
                </c:pt>
                <c:pt idx="221">
                  <c:v>42156</c:v>
                </c:pt>
                <c:pt idx="222">
                  <c:v>42186</c:v>
                </c:pt>
                <c:pt idx="223">
                  <c:v>42217</c:v>
                </c:pt>
                <c:pt idx="224">
                  <c:v>42248</c:v>
                </c:pt>
                <c:pt idx="225">
                  <c:v>42278</c:v>
                </c:pt>
                <c:pt idx="226">
                  <c:v>42309</c:v>
                </c:pt>
                <c:pt idx="227">
                  <c:v>42339</c:v>
                </c:pt>
                <c:pt idx="228">
                  <c:v>42370</c:v>
                </c:pt>
                <c:pt idx="229">
                  <c:v>42401</c:v>
                </c:pt>
                <c:pt idx="230">
                  <c:v>42430</c:v>
                </c:pt>
                <c:pt idx="231">
                  <c:v>42461</c:v>
                </c:pt>
                <c:pt idx="232">
                  <c:v>42491</c:v>
                </c:pt>
                <c:pt idx="233">
                  <c:v>42522</c:v>
                </c:pt>
                <c:pt idx="234">
                  <c:v>42552</c:v>
                </c:pt>
                <c:pt idx="235">
                  <c:v>42583</c:v>
                </c:pt>
                <c:pt idx="236">
                  <c:v>42614</c:v>
                </c:pt>
                <c:pt idx="237">
                  <c:v>42644</c:v>
                </c:pt>
                <c:pt idx="238">
                  <c:v>42675</c:v>
                </c:pt>
                <c:pt idx="239">
                  <c:v>42705</c:v>
                </c:pt>
                <c:pt idx="240">
                  <c:v>42736</c:v>
                </c:pt>
                <c:pt idx="241">
                  <c:v>42767</c:v>
                </c:pt>
                <c:pt idx="242">
                  <c:v>42795</c:v>
                </c:pt>
                <c:pt idx="243">
                  <c:v>42826</c:v>
                </c:pt>
                <c:pt idx="244">
                  <c:v>42856</c:v>
                </c:pt>
                <c:pt idx="245">
                  <c:v>42887</c:v>
                </c:pt>
                <c:pt idx="246">
                  <c:v>42917</c:v>
                </c:pt>
                <c:pt idx="247">
                  <c:v>42948</c:v>
                </c:pt>
                <c:pt idx="248">
                  <c:v>42979</c:v>
                </c:pt>
                <c:pt idx="249">
                  <c:v>43009</c:v>
                </c:pt>
                <c:pt idx="250">
                  <c:v>43040</c:v>
                </c:pt>
                <c:pt idx="251">
                  <c:v>43070</c:v>
                </c:pt>
                <c:pt idx="252">
                  <c:v>43101</c:v>
                </c:pt>
                <c:pt idx="253">
                  <c:v>43132</c:v>
                </c:pt>
                <c:pt idx="254">
                  <c:v>43160</c:v>
                </c:pt>
                <c:pt idx="255">
                  <c:v>43191</c:v>
                </c:pt>
                <c:pt idx="256">
                  <c:v>43221</c:v>
                </c:pt>
                <c:pt idx="257">
                  <c:v>43252</c:v>
                </c:pt>
                <c:pt idx="258">
                  <c:v>43282</c:v>
                </c:pt>
                <c:pt idx="259">
                  <c:v>43313</c:v>
                </c:pt>
              </c:numCache>
            </c:numRef>
          </c:cat>
          <c:val>
            <c:numRef>
              <c:f>Monthly!$B$8:$B$267</c:f>
              <c:numCache>
                <c:formatCode>0.00</c:formatCode>
                <c:ptCount val="260"/>
                <c:pt idx="0">
                  <c:v>34.68</c:v>
                </c:pt>
                <c:pt idx="1">
                  <c:v>34.159999999999997</c:v>
                </c:pt>
                <c:pt idx="2">
                  <c:v>33.997500000000002</c:v>
                </c:pt>
                <c:pt idx="3">
                  <c:v>33.807499999999997</c:v>
                </c:pt>
                <c:pt idx="4">
                  <c:v>33.19</c:v>
                </c:pt>
                <c:pt idx="5">
                  <c:v>32.994999999999997</c:v>
                </c:pt>
                <c:pt idx="6">
                  <c:v>31.385000000000002</c:v>
                </c:pt>
                <c:pt idx="7">
                  <c:v>30.73</c:v>
                </c:pt>
                <c:pt idx="8">
                  <c:v>30.09</c:v>
                </c:pt>
                <c:pt idx="9">
                  <c:v>29.75</c:v>
                </c:pt>
                <c:pt idx="10">
                  <c:v>30.16</c:v>
                </c:pt>
                <c:pt idx="11">
                  <c:v>30.0425</c:v>
                </c:pt>
                <c:pt idx="12">
                  <c:v>29.78</c:v>
                </c:pt>
                <c:pt idx="13">
                  <c:v>29.852499999999999</c:v>
                </c:pt>
                <c:pt idx="14">
                  <c:v>27.162500000000001</c:v>
                </c:pt>
                <c:pt idx="15">
                  <c:v>27.252500000000001</c:v>
                </c:pt>
                <c:pt idx="16">
                  <c:v>26.58</c:v>
                </c:pt>
                <c:pt idx="17">
                  <c:v>26.77</c:v>
                </c:pt>
                <c:pt idx="18">
                  <c:v>27.12</c:v>
                </c:pt>
                <c:pt idx="19">
                  <c:v>26.004999999999999</c:v>
                </c:pt>
                <c:pt idx="20">
                  <c:v>25.015000000000001</c:v>
                </c:pt>
                <c:pt idx="21">
                  <c:v>26</c:v>
                </c:pt>
                <c:pt idx="22">
                  <c:v>26.032499999999999</c:v>
                </c:pt>
                <c:pt idx="23">
                  <c:v>25.64</c:v>
                </c:pt>
                <c:pt idx="24">
                  <c:v>25.62</c:v>
                </c:pt>
                <c:pt idx="25">
                  <c:v>25.397500000000001</c:v>
                </c:pt>
                <c:pt idx="26">
                  <c:v>25.177499999999998</c:v>
                </c:pt>
                <c:pt idx="27">
                  <c:v>24.83</c:v>
                </c:pt>
                <c:pt idx="28">
                  <c:v>24.684999999999999</c:v>
                </c:pt>
                <c:pt idx="29">
                  <c:v>23.765000000000001</c:v>
                </c:pt>
                <c:pt idx="30">
                  <c:v>22.1</c:v>
                </c:pt>
                <c:pt idx="31">
                  <c:v>21.1675</c:v>
                </c:pt>
                <c:pt idx="32">
                  <c:v>20.947500000000002</c:v>
                </c:pt>
                <c:pt idx="33">
                  <c:v>21.57</c:v>
                </c:pt>
                <c:pt idx="34">
                  <c:v>21.73</c:v>
                </c:pt>
                <c:pt idx="35">
                  <c:v>21.85</c:v>
                </c:pt>
                <c:pt idx="36">
                  <c:v>22.324999999999999</c:v>
                </c:pt>
                <c:pt idx="37">
                  <c:v>21.862500000000001</c:v>
                </c:pt>
                <c:pt idx="38">
                  <c:v>24.09</c:v>
                </c:pt>
                <c:pt idx="39">
                  <c:v>25.06</c:v>
                </c:pt>
                <c:pt idx="40">
                  <c:v>25.302499999999998</c:v>
                </c:pt>
                <c:pt idx="41">
                  <c:v>25.84</c:v>
                </c:pt>
                <c:pt idx="42">
                  <c:v>26.57</c:v>
                </c:pt>
                <c:pt idx="43">
                  <c:v>25.75</c:v>
                </c:pt>
                <c:pt idx="44">
                  <c:v>26.96</c:v>
                </c:pt>
                <c:pt idx="45">
                  <c:v>29.862500000000001</c:v>
                </c:pt>
                <c:pt idx="46">
                  <c:v>31.225000000000001</c:v>
                </c:pt>
                <c:pt idx="47">
                  <c:v>32.58</c:v>
                </c:pt>
                <c:pt idx="48">
                  <c:v>32.612500000000004</c:v>
                </c:pt>
                <c:pt idx="49">
                  <c:v>32.587499999999999</c:v>
                </c:pt>
                <c:pt idx="50">
                  <c:v>33.32</c:v>
                </c:pt>
                <c:pt idx="51">
                  <c:v>33.024999999999999</c:v>
                </c:pt>
                <c:pt idx="52">
                  <c:v>33.412500000000001</c:v>
                </c:pt>
                <c:pt idx="53">
                  <c:v>33.29</c:v>
                </c:pt>
                <c:pt idx="54">
                  <c:v>33.024999999999999</c:v>
                </c:pt>
                <c:pt idx="55">
                  <c:v>32.739999999999995</c:v>
                </c:pt>
                <c:pt idx="56">
                  <c:v>31.824999999999996</c:v>
                </c:pt>
                <c:pt idx="57">
                  <c:v>31.475000000000001</c:v>
                </c:pt>
                <c:pt idx="58">
                  <c:v>30.01</c:v>
                </c:pt>
                <c:pt idx="59">
                  <c:v>29.225000000000001</c:v>
                </c:pt>
                <c:pt idx="60">
                  <c:v>29.605</c:v>
                </c:pt>
                <c:pt idx="61">
                  <c:v>29.137500000000003</c:v>
                </c:pt>
                <c:pt idx="62">
                  <c:v>28.259999999999998</c:v>
                </c:pt>
                <c:pt idx="63">
                  <c:v>27.03</c:v>
                </c:pt>
                <c:pt idx="64">
                  <c:v>24.810000000000002</c:v>
                </c:pt>
                <c:pt idx="65">
                  <c:v>23.147500000000001</c:v>
                </c:pt>
                <c:pt idx="66">
                  <c:v>21.4375</c:v>
                </c:pt>
                <c:pt idx="67">
                  <c:v>20.963999999999999</c:v>
                </c:pt>
                <c:pt idx="68">
                  <c:v>24.265000000000001</c:v>
                </c:pt>
                <c:pt idx="69">
                  <c:v>26.774999999999999</c:v>
                </c:pt>
                <c:pt idx="70">
                  <c:v>26.380000000000003</c:v>
                </c:pt>
                <c:pt idx="71">
                  <c:v>27.064999999999998</c:v>
                </c:pt>
                <c:pt idx="72">
                  <c:v>27.630000000000003</c:v>
                </c:pt>
                <c:pt idx="73">
                  <c:v>26.387499999999999</c:v>
                </c:pt>
                <c:pt idx="74">
                  <c:v>24.525000000000002</c:v>
                </c:pt>
                <c:pt idx="75">
                  <c:v>23.424999999999997</c:v>
                </c:pt>
                <c:pt idx="76">
                  <c:v>24.73</c:v>
                </c:pt>
                <c:pt idx="77">
                  <c:v>27.574999999999999</c:v>
                </c:pt>
                <c:pt idx="78">
                  <c:v>29.454999999999998</c:v>
                </c:pt>
                <c:pt idx="79">
                  <c:v>31.429999999999996</c:v>
                </c:pt>
                <c:pt idx="80">
                  <c:v>35.4375</c:v>
                </c:pt>
                <c:pt idx="81">
                  <c:v>37.970000000000006</c:v>
                </c:pt>
                <c:pt idx="82">
                  <c:v>39.162500000000001</c:v>
                </c:pt>
                <c:pt idx="83">
                  <c:v>39.475000000000001</c:v>
                </c:pt>
                <c:pt idx="84">
                  <c:v>42.379999999999995</c:v>
                </c:pt>
                <c:pt idx="85">
                  <c:v>43.137500000000003</c:v>
                </c:pt>
                <c:pt idx="86">
                  <c:v>44.412499999999994</c:v>
                </c:pt>
                <c:pt idx="87">
                  <c:v>48.33</c:v>
                </c:pt>
                <c:pt idx="88">
                  <c:v>54.375</c:v>
                </c:pt>
                <c:pt idx="89">
                  <c:v>63.562499999999993</c:v>
                </c:pt>
                <c:pt idx="90">
                  <c:v>66.239999999999995</c:v>
                </c:pt>
                <c:pt idx="91">
                  <c:v>61.962500000000006</c:v>
                </c:pt>
                <c:pt idx="92">
                  <c:v>59.475000000000001</c:v>
                </c:pt>
                <c:pt idx="93">
                  <c:v>59.52</c:v>
                </c:pt>
                <c:pt idx="94">
                  <c:v>56.024999999999999</c:v>
                </c:pt>
                <c:pt idx="95">
                  <c:v>52.900000000000006</c:v>
                </c:pt>
                <c:pt idx="96">
                  <c:v>47.762500000000003</c:v>
                </c:pt>
                <c:pt idx="97">
                  <c:v>44.424999999999997</c:v>
                </c:pt>
                <c:pt idx="98">
                  <c:v>46.575000000000003</c:v>
                </c:pt>
                <c:pt idx="99">
                  <c:v>47.5</c:v>
                </c:pt>
                <c:pt idx="100">
                  <c:v>48.85</c:v>
                </c:pt>
                <c:pt idx="101">
                  <c:v>50.212499999999999</c:v>
                </c:pt>
                <c:pt idx="102">
                  <c:v>52.4</c:v>
                </c:pt>
                <c:pt idx="103">
                  <c:v>47.370000000000005</c:v>
                </c:pt>
                <c:pt idx="104">
                  <c:v>46.4</c:v>
                </c:pt>
                <c:pt idx="105">
                  <c:v>41.424999999999997</c:v>
                </c:pt>
                <c:pt idx="106">
                  <c:v>38.412499999999994</c:v>
                </c:pt>
                <c:pt idx="107">
                  <c:v>41.529999999999994</c:v>
                </c:pt>
                <c:pt idx="108">
                  <c:v>44.737499999999997</c:v>
                </c:pt>
                <c:pt idx="109">
                  <c:v>49.524999999999999</c:v>
                </c:pt>
                <c:pt idx="110">
                  <c:v>55.379999999999995</c:v>
                </c:pt>
                <c:pt idx="111">
                  <c:v>54.762500000000003</c:v>
                </c:pt>
                <c:pt idx="112">
                  <c:v>48.8</c:v>
                </c:pt>
                <c:pt idx="113">
                  <c:v>52.009999999999991</c:v>
                </c:pt>
                <c:pt idx="114">
                  <c:v>52.5</c:v>
                </c:pt>
                <c:pt idx="115">
                  <c:v>53.662499999999994</c:v>
                </c:pt>
                <c:pt idx="116">
                  <c:v>49.08</c:v>
                </c:pt>
                <c:pt idx="117">
                  <c:v>49.622500000000002</c:v>
                </c:pt>
                <c:pt idx="118">
                  <c:v>48.157500000000006</c:v>
                </c:pt>
                <c:pt idx="119">
                  <c:v>50.972000000000001</c:v>
                </c:pt>
                <c:pt idx="120">
                  <c:v>50.227499999999999</c:v>
                </c:pt>
                <c:pt idx="121">
                  <c:v>51.495000000000005</c:v>
                </c:pt>
                <c:pt idx="122">
                  <c:v>53.61</c:v>
                </c:pt>
                <c:pt idx="123">
                  <c:v>51.7</c:v>
                </c:pt>
                <c:pt idx="124">
                  <c:v>50.162499999999994</c:v>
                </c:pt>
                <c:pt idx="125">
                  <c:v>56.679999999999993</c:v>
                </c:pt>
                <c:pt idx="126">
                  <c:v>57.912499999999994</c:v>
                </c:pt>
                <c:pt idx="127">
                  <c:v>60.097999999999999</c:v>
                </c:pt>
                <c:pt idx="128">
                  <c:v>62.674999999999997</c:v>
                </c:pt>
                <c:pt idx="129">
                  <c:v>73.025000000000006</c:v>
                </c:pt>
                <c:pt idx="130">
                  <c:v>89.34</c:v>
                </c:pt>
                <c:pt idx="131">
                  <c:v>94.137499999999989</c:v>
                </c:pt>
                <c:pt idx="132">
                  <c:v>100.1875</c:v>
                </c:pt>
                <c:pt idx="133">
                  <c:v>114.02000000000001</c:v>
                </c:pt>
                <c:pt idx="134">
                  <c:v>110.2375</c:v>
                </c:pt>
                <c:pt idx="135">
                  <c:v>108.63749999999999</c:v>
                </c:pt>
                <c:pt idx="136">
                  <c:v>119.36999999999998</c:v>
                </c:pt>
                <c:pt idx="137">
                  <c:v>142.53749999999999</c:v>
                </c:pt>
                <c:pt idx="138">
                  <c:v>167.58750000000001</c:v>
                </c:pt>
                <c:pt idx="139">
                  <c:v>157.57</c:v>
                </c:pt>
                <c:pt idx="140">
                  <c:v>148.5</c:v>
                </c:pt>
                <c:pt idx="141">
                  <c:v>110.24000000000001</c:v>
                </c:pt>
                <c:pt idx="142">
                  <c:v>88.474999999999994</c:v>
                </c:pt>
                <c:pt idx="143">
                  <c:v>75.762500000000003</c:v>
                </c:pt>
                <c:pt idx="144">
                  <c:v>76.44</c:v>
                </c:pt>
                <c:pt idx="145">
                  <c:v>68.974999999999994</c:v>
                </c:pt>
                <c:pt idx="146">
                  <c:v>58.462499999999999</c:v>
                </c:pt>
                <c:pt idx="147">
                  <c:v>62.412499999999994</c:v>
                </c:pt>
                <c:pt idx="148">
                  <c:v>57.989999999999995</c:v>
                </c:pt>
                <c:pt idx="149">
                  <c:v>60.300000000000004</c:v>
                </c:pt>
                <c:pt idx="150">
                  <c:v>61.2</c:v>
                </c:pt>
                <c:pt idx="151">
                  <c:v>64.25</c:v>
                </c:pt>
                <c:pt idx="152">
                  <c:v>60.86</c:v>
                </c:pt>
                <c:pt idx="153">
                  <c:v>63.9</c:v>
                </c:pt>
                <c:pt idx="154">
                  <c:v>66.275000000000006</c:v>
                </c:pt>
                <c:pt idx="155">
                  <c:v>73.488</c:v>
                </c:pt>
                <c:pt idx="156">
                  <c:v>87.1</c:v>
                </c:pt>
                <c:pt idx="157">
                  <c:v>83</c:v>
                </c:pt>
                <c:pt idx="158">
                  <c:v>83.00500000000001</c:v>
                </c:pt>
                <c:pt idx="159">
                  <c:v>88.47999999999999</c:v>
                </c:pt>
                <c:pt idx="160">
                  <c:v>90.932500000000005</c:v>
                </c:pt>
                <c:pt idx="161">
                  <c:v>92.71</c:v>
                </c:pt>
                <c:pt idx="162">
                  <c:v>90.54</c:v>
                </c:pt>
                <c:pt idx="163">
                  <c:v>87.8</c:v>
                </c:pt>
                <c:pt idx="164">
                  <c:v>85.84</c:v>
                </c:pt>
                <c:pt idx="165">
                  <c:v>90.98</c:v>
                </c:pt>
                <c:pt idx="166">
                  <c:v>103.03</c:v>
                </c:pt>
                <c:pt idx="167">
                  <c:v>115.85599999999999</c:v>
                </c:pt>
                <c:pt idx="168">
                  <c:v>123.07</c:v>
                </c:pt>
                <c:pt idx="169">
                  <c:v>117.84</c:v>
                </c:pt>
                <c:pt idx="170">
                  <c:v>121.4025</c:v>
                </c:pt>
                <c:pt idx="171">
                  <c:v>123.32</c:v>
                </c:pt>
                <c:pt idx="172">
                  <c:v>120.72</c:v>
                </c:pt>
                <c:pt idx="173">
                  <c:v>118.85</c:v>
                </c:pt>
                <c:pt idx="174">
                  <c:v>116.39</c:v>
                </c:pt>
                <c:pt idx="175">
                  <c:v>118.02</c:v>
                </c:pt>
                <c:pt idx="176">
                  <c:v>115.77</c:v>
                </c:pt>
                <c:pt idx="177">
                  <c:v>110.82</c:v>
                </c:pt>
                <c:pt idx="178">
                  <c:v>105.65</c:v>
                </c:pt>
                <c:pt idx="179">
                  <c:v>103.92</c:v>
                </c:pt>
                <c:pt idx="180">
                  <c:v>105.91</c:v>
                </c:pt>
                <c:pt idx="181">
                  <c:v>105.38</c:v>
                </c:pt>
                <c:pt idx="182">
                  <c:v>103.57</c:v>
                </c:pt>
                <c:pt idx="183">
                  <c:v>101.49</c:v>
                </c:pt>
                <c:pt idx="184">
                  <c:v>94.99</c:v>
                </c:pt>
                <c:pt idx="185">
                  <c:v>85.83</c:v>
                </c:pt>
                <c:pt idx="186">
                  <c:v>87.01</c:v>
                </c:pt>
                <c:pt idx="187">
                  <c:v>89</c:v>
                </c:pt>
                <c:pt idx="188">
                  <c:v>86.01</c:v>
                </c:pt>
                <c:pt idx="189">
                  <c:v>83.19</c:v>
                </c:pt>
                <c:pt idx="190">
                  <c:v>85.14</c:v>
                </c:pt>
                <c:pt idx="191">
                  <c:v>89.16</c:v>
                </c:pt>
                <c:pt idx="192">
                  <c:v>86.66</c:v>
                </c:pt>
                <c:pt idx="193">
                  <c:v>85.48</c:v>
                </c:pt>
                <c:pt idx="194">
                  <c:v>82.81</c:v>
                </c:pt>
                <c:pt idx="195">
                  <c:v>82.08</c:v>
                </c:pt>
                <c:pt idx="196">
                  <c:v>81.680000000000007</c:v>
                </c:pt>
                <c:pt idx="197">
                  <c:v>77.52</c:v>
                </c:pt>
                <c:pt idx="198">
                  <c:v>72.86</c:v>
                </c:pt>
                <c:pt idx="199">
                  <c:v>72.91</c:v>
                </c:pt>
                <c:pt idx="200">
                  <c:v>73.099999999999994</c:v>
                </c:pt>
                <c:pt idx="201">
                  <c:v>80.650000000000006</c:v>
                </c:pt>
                <c:pt idx="202">
                  <c:v>83.82</c:v>
                </c:pt>
                <c:pt idx="203">
                  <c:v>84.62</c:v>
                </c:pt>
                <c:pt idx="204">
                  <c:v>82.9</c:v>
                </c:pt>
                <c:pt idx="205">
                  <c:v>77.599999999999994</c:v>
                </c:pt>
                <c:pt idx="206">
                  <c:v>74.599999999999994</c:v>
                </c:pt>
                <c:pt idx="207">
                  <c:v>75.22</c:v>
                </c:pt>
                <c:pt idx="208">
                  <c:v>75.78</c:v>
                </c:pt>
                <c:pt idx="209">
                  <c:v>74.09</c:v>
                </c:pt>
                <c:pt idx="210">
                  <c:v>71.44</c:v>
                </c:pt>
                <c:pt idx="211">
                  <c:v>71.19</c:v>
                </c:pt>
                <c:pt idx="212">
                  <c:v>67.86</c:v>
                </c:pt>
                <c:pt idx="213">
                  <c:v>65.739999999999995</c:v>
                </c:pt>
                <c:pt idx="214">
                  <c:v>65.66</c:v>
                </c:pt>
                <c:pt idx="215">
                  <c:v>65.91</c:v>
                </c:pt>
                <c:pt idx="216">
                  <c:v>60.66</c:v>
                </c:pt>
                <c:pt idx="217">
                  <c:v>63.155000000000001</c:v>
                </c:pt>
                <c:pt idx="218">
                  <c:v>61.01</c:v>
                </c:pt>
                <c:pt idx="219">
                  <c:v>59.117500000000007</c:v>
                </c:pt>
                <c:pt idx="220">
                  <c:v>63.01</c:v>
                </c:pt>
                <c:pt idx="221">
                  <c:v>61.06</c:v>
                </c:pt>
                <c:pt idx="222">
                  <c:v>57.28</c:v>
                </c:pt>
                <c:pt idx="223">
                  <c:v>54.287499999999994</c:v>
                </c:pt>
                <c:pt idx="224">
                  <c:v>51.85</c:v>
                </c:pt>
                <c:pt idx="225">
                  <c:v>49.82</c:v>
                </c:pt>
                <c:pt idx="226">
                  <c:v>54.89</c:v>
                </c:pt>
                <c:pt idx="227">
                  <c:v>49.98</c:v>
                </c:pt>
                <c:pt idx="228">
                  <c:v>50.697500000000005</c:v>
                </c:pt>
                <c:pt idx="229">
                  <c:v>52.385000000000005</c:v>
                </c:pt>
                <c:pt idx="230">
                  <c:v>53.637499999999996</c:v>
                </c:pt>
                <c:pt idx="231">
                  <c:v>52.748000000000005</c:v>
                </c:pt>
                <c:pt idx="232">
                  <c:v>53.400500000000001</c:v>
                </c:pt>
                <c:pt idx="233">
                  <c:v>57.860500000000002</c:v>
                </c:pt>
                <c:pt idx="234">
                  <c:v>61.817999999999998</c:v>
                </c:pt>
                <c:pt idx="235">
                  <c:v>65.858000000000004</c:v>
                </c:pt>
                <c:pt idx="236">
                  <c:v>67.260799999999989</c:v>
                </c:pt>
                <c:pt idx="237">
                  <c:v>82.876000000000005</c:v>
                </c:pt>
                <c:pt idx="238">
                  <c:v>90.6875</c:v>
                </c:pt>
                <c:pt idx="239">
                  <c:v>83.040933333333328</c:v>
                </c:pt>
                <c:pt idx="240">
                  <c:v>86.031874999999999</c:v>
                </c:pt>
                <c:pt idx="241">
                  <c:v>83.289500000000004</c:v>
                </c:pt>
                <c:pt idx="242">
                  <c:v>78.728399999999993</c:v>
                </c:pt>
                <c:pt idx="243">
                  <c:v>77.338249999999988</c:v>
                </c:pt>
                <c:pt idx="244">
                  <c:v>72.418500000000009</c:v>
                </c:pt>
                <c:pt idx="245">
                  <c:v>77.588400000000007</c:v>
                </c:pt>
                <c:pt idx="246">
                  <c:v>81.596499999999992</c:v>
                </c:pt>
                <c:pt idx="247">
                  <c:v>86.568000000000012</c:v>
                </c:pt>
                <c:pt idx="248">
                  <c:v>91.543300000000002</c:v>
                </c:pt>
                <c:pt idx="249">
                  <c:v>90.972999999999999</c:v>
                </c:pt>
                <c:pt idx="250">
                  <c:v>91.280499999999989</c:v>
                </c:pt>
                <c:pt idx="251">
                  <c:v>94.829466666666661</c:v>
                </c:pt>
                <c:pt idx="252">
                  <c:v>97.109499999999997</c:v>
                </c:pt>
                <c:pt idx="253">
                  <c:v>94.555499999999995</c:v>
                </c:pt>
                <c:pt idx="254">
                  <c:v>91.39</c:v>
                </c:pt>
                <c:pt idx="255">
                  <c:v>94.12937500000001</c:v>
                </c:pt>
                <c:pt idx="256">
                  <c:v>102.29387499999999</c:v>
                </c:pt>
                <c:pt idx="257">
                  <c:v>104.46259999999999</c:v>
                </c:pt>
                <c:pt idx="258">
                  <c:v>107.8335</c:v>
                </c:pt>
                <c:pt idx="259">
                  <c:v>98.756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92-40E3-B4EF-E255392BF3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0285704"/>
        <c:axId val="520279472"/>
      </c:lineChart>
      <c:dateAx>
        <c:axId val="520285704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279472"/>
        <c:crosses val="autoZero"/>
        <c:auto val="1"/>
        <c:lblOffset val="100"/>
        <c:baseTimeUnit val="months"/>
      </c:dateAx>
      <c:valAx>
        <c:axId val="52027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285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0"/>
              <a:t>Monthly</a:t>
            </a:r>
            <a:r>
              <a:rPr lang="en-GB" b="0" baseline="0"/>
              <a:t> </a:t>
            </a:r>
            <a:r>
              <a:rPr lang="en-GB" baseline="0"/>
              <a:t>Change in Price (annual average volatility of 22%)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Monthly!$A$9:$A$267</c:f>
              <c:numCache>
                <c:formatCode>mmm\-yy</c:formatCode>
                <c:ptCount val="259"/>
                <c:pt idx="0">
                  <c:v>35462</c:v>
                </c:pt>
                <c:pt idx="1">
                  <c:v>35490</c:v>
                </c:pt>
                <c:pt idx="2">
                  <c:v>35521</c:v>
                </c:pt>
                <c:pt idx="3">
                  <c:v>35551</c:v>
                </c:pt>
                <c:pt idx="4">
                  <c:v>35582</c:v>
                </c:pt>
                <c:pt idx="5">
                  <c:v>35612</c:v>
                </c:pt>
                <c:pt idx="6">
                  <c:v>35643</c:v>
                </c:pt>
                <c:pt idx="7">
                  <c:v>35674</c:v>
                </c:pt>
                <c:pt idx="8">
                  <c:v>35704</c:v>
                </c:pt>
                <c:pt idx="9">
                  <c:v>35735</c:v>
                </c:pt>
                <c:pt idx="10">
                  <c:v>35765</c:v>
                </c:pt>
                <c:pt idx="11">
                  <c:v>35796</c:v>
                </c:pt>
                <c:pt idx="12">
                  <c:v>35827</c:v>
                </c:pt>
                <c:pt idx="13">
                  <c:v>35855</c:v>
                </c:pt>
                <c:pt idx="14">
                  <c:v>35886</c:v>
                </c:pt>
                <c:pt idx="15">
                  <c:v>35916</c:v>
                </c:pt>
                <c:pt idx="16">
                  <c:v>35947</c:v>
                </c:pt>
                <c:pt idx="17">
                  <c:v>35977</c:v>
                </c:pt>
                <c:pt idx="18">
                  <c:v>36008</c:v>
                </c:pt>
                <c:pt idx="19">
                  <c:v>36039</c:v>
                </c:pt>
                <c:pt idx="20">
                  <c:v>36069</c:v>
                </c:pt>
                <c:pt idx="21">
                  <c:v>36100</c:v>
                </c:pt>
                <c:pt idx="22">
                  <c:v>36130</c:v>
                </c:pt>
                <c:pt idx="23">
                  <c:v>36161</c:v>
                </c:pt>
                <c:pt idx="24">
                  <c:v>36192</c:v>
                </c:pt>
                <c:pt idx="25">
                  <c:v>36220</c:v>
                </c:pt>
                <c:pt idx="26">
                  <c:v>36251</c:v>
                </c:pt>
                <c:pt idx="27">
                  <c:v>36281</c:v>
                </c:pt>
                <c:pt idx="28">
                  <c:v>36312</c:v>
                </c:pt>
                <c:pt idx="29">
                  <c:v>36342</c:v>
                </c:pt>
                <c:pt idx="30">
                  <c:v>36373</c:v>
                </c:pt>
                <c:pt idx="31">
                  <c:v>36404</c:v>
                </c:pt>
                <c:pt idx="32">
                  <c:v>36434</c:v>
                </c:pt>
                <c:pt idx="33">
                  <c:v>36465</c:v>
                </c:pt>
                <c:pt idx="34">
                  <c:v>36495</c:v>
                </c:pt>
                <c:pt idx="35">
                  <c:v>36526</c:v>
                </c:pt>
                <c:pt idx="36">
                  <c:v>36557</c:v>
                </c:pt>
                <c:pt idx="37">
                  <c:v>36586</c:v>
                </c:pt>
                <c:pt idx="38">
                  <c:v>36617</c:v>
                </c:pt>
                <c:pt idx="39">
                  <c:v>36647</c:v>
                </c:pt>
                <c:pt idx="40">
                  <c:v>36678</c:v>
                </c:pt>
                <c:pt idx="41">
                  <c:v>36708</c:v>
                </c:pt>
                <c:pt idx="42">
                  <c:v>36739</c:v>
                </c:pt>
                <c:pt idx="43">
                  <c:v>36770</c:v>
                </c:pt>
                <c:pt idx="44">
                  <c:v>36800</c:v>
                </c:pt>
                <c:pt idx="45">
                  <c:v>36831</c:v>
                </c:pt>
                <c:pt idx="46">
                  <c:v>36861</c:v>
                </c:pt>
                <c:pt idx="47">
                  <c:v>36892</c:v>
                </c:pt>
                <c:pt idx="48">
                  <c:v>36923</c:v>
                </c:pt>
                <c:pt idx="49">
                  <c:v>36951</c:v>
                </c:pt>
                <c:pt idx="50">
                  <c:v>36982</c:v>
                </c:pt>
                <c:pt idx="51">
                  <c:v>37012</c:v>
                </c:pt>
                <c:pt idx="52">
                  <c:v>37043</c:v>
                </c:pt>
                <c:pt idx="53">
                  <c:v>37073</c:v>
                </c:pt>
                <c:pt idx="54">
                  <c:v>37104</c:v>
                </c:pt>
                <c:pt idx="55">
                  <c:v>37135</c:v>
                </c:pt>
                <c:pt idx="56">
                  <c:v>37165</c:v>
                </c:pt>
                <c:pt idx="57">
                  <c:v>37196</c:v>
                </c:pt>
                <c:pt idx="58">
                  <c:v>37226</c:v>
                </c:pt>
                <c:pt idx="59">
                  <c:v>37257</c:v>
                </c:pt>
                <c:pt idx="60">
                  <c:v>37288</c:v>
                </c:pt>
                <c:pt idx="61">
                  <c:v>37316</c:v>
                </c:pt>
                <c:pt idx="62">
                  <c:v>37347</c:v>
                </c:pt>
                <c:pt idx="63">
                  <c:v>37377</c:v>
                </c:pt>
                <c:pt idx="64">
                  <c:v>37408</c:v>
                </c:pt>
                <c:pt idx="65">
                  <c:v>37438</c:v>
                </c:pt>
                <c:pt idx="66">
                  <c:v>37469</c:v>
                </c:pt>
                <c:pt idx="67">
                  <c:v>37500</c:v>
                </c:pt>
                <c:pt idx="68">
                  <c:v>37530</c:v>
                </c:pt>
                <c:pt idx="69">
                  <c:v>37561</c:v>
                </c:pt>
                <c:pt idx="70">
                  <c:v>37591</c:v>
                </c:pt>
                <c:pt idx="71">
                  <c:v>37622</c:v>
                </c:pt>
                <c:pt idx="72">
                  <c:v>37653</c:v>
                </c:pt>
                <c:pt idx="73">
                  <c:v>37681</c:v>
                </c:pt>
                <c:pt idx="74">
                  <c:v>37712</c:v>
                </c:pt>
                <c:pt idx="75">
                  <c:v>37742</c:v>
                </c:pt>
                <c:pt idx="76">
                  <c:v>37773</c:v>
                </c:pt>
                <c:pt idx="77">
                  <c:v>37803</c:v>
                </c:pt>
                <c:pt idx="78">
                  <c:v>37834</c:v>
                </c:pt>
                <c:pt idx="79">
                  <c:v>37865</c:v>
                </c:pt>
                <c:pt idx="80">
                  <c:v>37895</c:v>
                </c:pt>
                <c:pt idx="81">
                  <c:v>37926</c:v>
                </c:pt>
                <c:pt idx="82">
                  <c:v>37956</c:v>
                </c:pt>
                <c:pt idx="83">
                  <c:v>37987</c:v>
                </c:pt>
                <c:pt idx="84">
                  <c:v>38018</c:v>
                </c:pt>
                <c:pt idx="85">
                  <c:v>38047</c:v>
                </c:pt>
                <c:pt idx="86">
                  <c:v>38078</c:v>
                </c:pt>
                <c:pt idx="87">
                  <c:v>38108</c:v>
                </c:pt>
                <c:pt idx="88">
                  <c:v>38139</c:v>
                </c:pt>
                <c:pt idx="89">
                  <c:v>38169</c:v>
                </c:pt>
                <c:pt idx="90">
                  <c:v>38200</c:v>
                </c:pt>
                <c:pt idx="91">
                  <c:v>38231</c:v>
                </c:pt>
                <c:pt idx="92">
                  <c:v>38261</c:v>
                </c:pt>
                <c:pt idx="93">
                  <c:v>38292</c:v>
                </c:pt>
                <c:pt idx="94">
                  <c:v>38322</c:v>
                </c:pt>
                <c:pt idx="95">
                  <c:v>38353</c:v>
                </c:pt>
                <c:pt idx="96">
                  <c:v>38384</c:v>
                </c:pt>
                <c:pt idx="97">
                  <c:v>38412</c:v>
                </c:pt>
                <c:pt idx="98">
                  <c:v>38443</c:v>
                </c:pt>
                <c:pt idx="99">
                  <c:v>38473</c:v>
                </c:pt>
                <c:pt idx="100">
                  <c:v>38504</c:v>
                </c:pt>
                <c:pt idx="101">
                  <c:v>38534</c:v>
                </c:pt>
                <c:pt idx="102">
                  <c:v>38565</c:v>
                </c:pt>
                <c:pt idx="103">
                  <c:v>38596</c:v>
                </c:pt>
                <c:pt idx="104">
                  <c:v>38626</c:v>
                </c:pt>
                <c:pt idx="105">
                  <c:v>38657</c:v>
                </c:pt>
                <c:pt idx="106">
                  <c:v>38687</c:v>
                </c:pt>
                <c:pt idx="107">
                  <c:v>38718</c:v>
                </c:pt>
                <c:pt idx="108">
                  <c:v>38749</c:v>
                </c:pt>
                <c:pt idx="109">
                  <c:v>38777</c:v>
                </c:pt>
                <c:pt idx="110">
                  <c:v>38808</c:v>
                </c:pt>
                <c:pt idx="111">
                  <c:v>38838</c:v>
                </c:pt>
                <c:pt idx="112">
                  <c:v>38869</c:v>
                </c:pt>
                <c:pt idx="113">
                  <c:v>38899</c:v>
                </c:pt>
                <c:pt idx="114">
                  <c:v>38930</c:v>
                </c:pt>
                <c:pt idx="115">
                  <c:v>38961</c:v>
                </c:pt>
                <c:pt idx="116">
                  <c:v>38991</c:v>
                </c:pt>
                <c:pt idx="117">
                  <c:v>39022</c:v>
                </c:pt>
                <c:pt idx="118">
                  <c:v>39052</c:v>
                </c:pt>
                <c:pt idx="119">
                  <c:v>39083</c:v>
                </c:pt>
                <c:pt idx="120">
                  <c:v>39114</c:v>
                </c:pt>
                <c:pt idx="121">
                  <c:v>39142</c:v>
                </c:pt>
                <c:pt idx="122">
                  <c:v>39173</c:v>
                </c:pt>
                <c:pt idx="123">
                  <c:v>39203</c:v>
                </c:pt>
                <c:pt idx="124">
                  <c:v>39234</c:v>
                </c:pt>
                <c:pt idx="125">
                  <c:v>39264</c:v>
                </c:pt>
                <c:pt idx="126">
                  <c:v>39295</c:v>
                </c:pt>
                <c:pt idx="127">
                  <c:v>39326</c:v>
                </c:pt>
                <c:pt idx="128">
                  <c:v>39356</c:v>
                </c:pt>
                <c:pt idx="129">
                  <c:v>39387</c:v>
                </c:pt>
                <c:pt idx="130">
                  <c:v>39417</c:v>
                </c:pt>
                <c:pt idx="131">
                  <c:v>39448</c:v>
                </c:pt>
                <c:pt idx="132">
                  <c:v>39479</c:v>
                </c:pt>
                <c:pt idx="133">
                  <c:v>39508</c:v>
                </c:pt>
                <c:pt idx="134">
                  <c:v>39539</c:v>
                </c:pt>
                <c:pt idx="135">
                  <c:v>39569</c:v>
                </c:pt>
                <c:pt idx="136">
                  <c:v>39600</c:v>
                </c:pt>
                <c:pt idx="137">
                  <c:v>39630</c:v>
                </c:pt>
                <c:pt idx="138">
                  <c:v>39661</c:v>
                </c:pt>
                <c:pt idx="139">
                  <c:v>39692</c:v>
                </c:pt>
                <c:pt idx="140">
                  <c:v>39722</c:v>
                </c:pt>
                <c:pt idx="141">
                  <c:v>39753</c:v>
                </c:pt>
                <c:pt idx="142">
                  <c:v>39783</c:v>
                </c:pt>
                <c:pt idx="143">
                  <c:v>39814</c:v>
                </c:pt>
                <c:pt idx="144">
                  <c:v>39845</c:v>
                </c:pt>
                <c:pt idx="145">
                  <c:v>39873</c:v>
                </c:pt>
                <c:pt idx="146">
                  <c:v>39904</c:v>
                </c:pt>
                <c:pt idx="147">
                  <c:v>39934</c:v>
                </c:pt>
                <c:pt idx="148">
                  <c:v>39965</c:v>
                </c:pt>
                <c:pt idx="149">
                  <c:v>39995</c:v>
                </c:pt>
                <c:pt idx="150">
                  <c:v>40026</c:v>
                </c:pt>
                <c:pt idx="151">
                  <c:v>40057</c:v>
                </c:pt>
                <c:pt idx="152">
                  <c:v>40087</c:v>
                </c:pt>
                <c:pt idx="153">
                  <c:v>40118</c:v>
                </c:pt>
                <c:pt idx="154">
                  <c:v>40148</c:v>
                </c:pt>
                <c:pt idx="155">
                  <c:v>40179</c:v>
                </c:pt>
                <c:pt idx="156">
                  <c:v>40210</c:v>
                </c:pt>
                <c:pt idx="157">
                  <c:v>40238</c:v>
                </c:pt>
                <c:pt idx="158">
                  <c:v>40269</c:v>
                </c:pt>
                <c:pt idx="159">
                  <c:v>40299</c:v>
                </c:pt>
                <c:pt idx="160">
                  <c:v>40330</c:v>
                </c:pt>
                <c:pt idx="161">
                  <c:v>40360</c:v>
                </c:pt>
                <c:pt idx="162">
                  <c:v>40391</c:v>
                </c:pt>
                <c:pt idx="163">
                  <c:v>40422</c:v>
                </c:pt>
                <c:pt idx="164">
                  <c:v>40452</c:v>
                </c:pt>
                <c:pt idx="165">
                  <c:v>40483</c:v>
                </c:pt>
                <c:pt idx="166">
                  <c:v>40513</c:v>
                </c:pt>
                <c:pt idx="167">
                  <c:v>40544</c:v>
                </c:pt>
                <c:pt idx="168">
                  <c:v>40575</c:v>
                </c:pt>
                <c:pt idx="169">
                  <c:v>40603</c:v>
                </c:pt>
                <c:pt idx="170">
                  <c:v>40634</c:v>
                </c:pt>
                <c:pt idx="171">
                  <c:v>40664</c:v>
                </c:pt>
                <c:pt idx="172">
                  <c:v>40695</c:v>
                </c:pt>
                <c:pt idx="173">
                  <c:v>40725</c:v>
                </c:pt>
                <c:pt idx="174">
                  <c:v>40756</c:v>
                </c:pt>
                <c:pt idx="175">
                  <c:v>40787</c:v>
                </c:pt>
                <c:pt idx="176">
                  <c:v>40817</c:v>
                </c:pt>
                <c:pt idx="177">
                  <c:v>40848</c:v>
                </c:pt>
                <c:pt idx="178">
                  <c:v>40878</c:v>
                </c:pt>
                <c:pt idx="179">
                  <c:v>40909</c:v>
                </c:pt>
                <c:pt idx="180">
                  <c:v>40940</c:v>
                </c:pt>
                <c:pt idx="181">
                  <c:v>40969</c:v>
                </c:pt>
                <c:pt idx="182">
                  <c:v>41000</c:v>
                </c:pt>
                <c:pt idx="183">
                  <c:v>41030</c:v>
                </c:pt>
                <c:pt idx="184">
                  <c:v>41061</c:v>
                </c:pt>
                <c:pt idx="185">
                  <c:v>41091</c:v>
                </c:pt>
                <c:pt idx="186">
                  <c:v>41122</c:v>
                </c:pt>
                <c:pt idx="187">
                  <c:v>41153</c:v>
                </c:pt>
                <c:pt idx="188">
                  <c:v>41183</c:v>
                </c:pt>
                <c:pt idx="189">
                  <c:v>41214</c:v>
                </c:pt>
                <c:pt idx="190">
                  <c:v>41244</c:v>
                </c:pt>
                <c:pt idx="191">
                  <c:v>41275</c:v>
                </c:pt>
                <c:pt idx="192">
                  <c:v>41306</c:v>
                </c:pt>
                <c:pt idx="193">
                  <c:v>41334</c:v>
                </c:pt>
                <c:pt idx="194">
                  <c:v>41365</c:v>
                </c:pt>
                <c:pt idx="195">
                  <c:v>41395</c:v>
                </c:pt>
                <c:pt idx="196">
                  <c:v>41426</c:v>
                </c:pt>
                <c:pt idx="197">
                  <c:v>41456</c:v>
                </c:pt>
                <c:pt idx="198">
                  <c:v>41487</c:v>
                </c:pt>
                <c:pt idx="199">
                  <c:v>41518</c:v>
                </c:pt>
                <c:pt idx="200">
                  <c:v>41548</c:v>
                </c:pt>
                <c:pt idx="201">
                  <c:v>41579</c:v>
                </c:pt>
                <c:pt idx="202">
                  <c:v>41609</c:v>
                </c:pt>
                <c:pt idx="203">
                  <c:v>41640</c:v>
                </c:pt>
                <c:pt idx="204">
                  <c:v>41671</c:v>
                </c:pt>
                <c:pt idx="205">
                  <c:v>41699</c:v>
                </c:pt>
                <c:pt idx="206">
                  <c:v>41730</c:v>
                </c:pt>
                <c:pt idx="207">
                  <c:v>41760</c:v>
                </c:pt>
                <c:pt idx="208">
                  <c:v>41791</c:v>
                </c:pt>
                <c:pt idx="209">
                  <c:v>41821</c:v>
                </c:pt>
                <c:pt idx="210">
                  <c:v>41852</c:v>
                </c:pt>
                <c:pt idx="211">
                  <c:v>41883</c:v>
                </c:pt>
                <c:pt idx="212">
                  <c:v>41913</c:v>
                </c:pt>
                <c:pt idx="213">
                  <c:v>41944</c:v>
                </c:pt>
                <c:pt idx="214">
                  <c:v>41974</c:v>
                </c:pt>
                <c:pt idx="215">
                  <c:v>42005</c:v>
                </c:pt>
                <c:pt idx="216">
                  <c:v>42036</c:v>
                </c:pt>
                <c:pt idx="217">
                  <c:v>42064</c:v>
                </c:pt>
                <c:pt idx="218">
                  <c:v>42095</c:v>
                </c:pt>
                <c:pt idx="219">
                  <c:v>42125</c:v>
                </c:pt>
                <c:pt idx="220">
                  <c:v>42156</c:v>
                </c:pt>
                <c:pt idx="221">
                  <c:v>42186</c:v>
                </c:pt>
                <c:pt idx="222">
                  <c:v>42217</c:v>
                </c:pt>
                <c:pt idx="223">
                  <c:v>42248</c:v>
                </c:pt>
                <c:pt idx="224">
                  <c:v>42278</c:v>
                </c:pt>
                <c:pt idx="225">
                  <c:v>42309</c:v>
                </c:pt>
                <c:pt idx="226">
                  <c:v>42339</c:v>
                </c:pt>
                <c:pt idx="227">
                  <c:v>42370</c:v>
                </c:pt>
                <c:pt idx="228">
                  <c:v>42401</c:v>
                </c:pt>
                <c:pt idx="229">
                  <c:v>42430</c:v>
                </c:pt>
                <c:pt idx="230">
                  <c:v>42461</c:v>
                </c:pt>
                <c:pt idx="231">
                  <c:v>42491</c:v>
                </c:pt>
                <c:pt idx="232">
                  <c:v>42522</c:v>
                </c:pt>
                <c:pt idx="233">
                  <c:v>42552</c:v>
                </c:pt>
                <c:pt idx="234">
                  <c:v>42583</c:v>
                </c:pt>
                <c:pt idx="235">
                  <c:v>42614</c:v>
                </c:pt>
                <c:pt idx="236">
                  <c:v>42644</c:v>
                </c:pt>
                <c:pt idx="237">
                  <c:v>42675</c:v>
                </c:pt>
                <c:pt idx="238">
                  <c:v>42705</c:v>
                </c:pt>
                <c:pt idx="239">
                  <c:v>42736</c:v>
                </c:pt>
                <c:pt idx="240">
                  <c:v>42767</c:v>
                </c:pt>
                <c:pt idx="241">
                  <c:v>42795</c:v>
                </c:pt>
                <c:pt idx="242">
                  <c:v>42826</c:v>
                </c:pt>
                <c:pt idx="243">
                  <c:v>42856</c:v>
                </c:pt>
                <c:pt idx="244">
                  <c:v>42887</c:v>
                </c:pt>
                <c:pt idx="245">
                  <c:v>42917</c:v>
                </c:pt>
                <c:pt idx="246">
                  <c:v>42948</c:v>
                </c:pt>
                <c:pt idx="247">
                  <c:v>42979</c:v>
                </c:pt>
                <c:pt idx="248">
                  <c:v>43009</c:v>
                </c:pt>
                <c:pt idx="249">
                  <c:v>43040</c:v>
                </c:pt>
                <c:pt idx="250">
                  <c:v>43070</c:v>
                </c:pt>
                <c:pt idx="251">
                  <c:v>43101</c:v>
                </c:pt>
                <c:pt idx="252">
                  <c:v>43132</c:v>
                </c:pt>
                <c:pt idx="253">
                  <c:v>43160</c:v>
                </c:pt>
                <c:pt idx="254">
                  <c:v>43191</c:v>
                </c:pt>
                <c:pt idx="255">
                  <c:v>43221</c:v>
                </c:pt>
                <c:pt idx="256">
                  <c:v>43252</c:v>
                </c:pt>
                <c:pt idx="257">
                  <c:v>43282</c:v>
                </c:pt>
                <c:pt idx="258">
                  <c:v>43313</c:v>
                </c:pt>
              </c:numCache>
            </c:numRef>
          </c:cat>
          <c:val>
            <c:numRef>
              <c:f>Monthly!$D$9:$D$267</c:f>
              <c:numCache>
                <c:formatCode>0.00%</c:formatCode>
                <c:ptCount val="259"/>
                <c:pt idx="0">
                  <c:v>-1.5107782991972034E-2</c:v>
                </c:pt>
                <c:pt idx="1">
                  <c:v>-4.7683764193919382E-3</c:v>
                </c:pt>
                <c:pt idx="2">
                  <c:v>-5.6043211355993371E-3</c:v>
                </c:pt>
                <c:pt idx="3">
                  <c:v>-1.8434045633494565E-2</c:v>
                </c:pt>
                <c:pt idx="4">
                  <c:v>-5.8925908964982728E-3</c:v>
                </c:pt>
                <c:pt idx="5">
                  <c:v>-5.0025963065889752E-2</c:v>
                </c:pt>
                <c:pt idx="6">
                  <c:v>-2.1090695627101759E-2</c:v>
                </c:pt>
                <c:pt idx="7">
                  <c:v>-2.1046485500439426E-2</c:v>
                </c:pt>
                <c:pt idx="8">
                  <c:v>-1.1363758650315095E-2</c:v>
                </c:pt>
                <c:pt idx="9">
                  <c:v>1.3687411148116552E-2</c:v>
                </c:pt>
                <c:pt idx="10">
                  <c:v>-3.9034973364375524E-3</c:v>
                </c:pt>
                <c:pt idx="11">
                  <c:v>-8.776018547454802E-3</c:v>
                </c:pt>
                <c:pt idx="12">
                  <c:v>2.4315611695395786E-3</c:v>
                </c:pt>
                <c:pt idx="13">
                  <c:v>-9.4431242842854521E-2</c:v>
                </c:pt>
                <c:pt idx="14">
                  <c:v>3.3079144378285368E-3</c:v>
                </c:pt>
                <c:pt idx="15">
                  <c:v>-2.4986206735277371E-2</c:v>
                </c:pt>
                <c:pt idx="16">
                  <c:v>7.1228042471618742E-3</c:v>
                </c:pt>
                <c:pt idx="17">
                  <c:v>1.2989605539933681E-2</c:v>
                </c:pt>
                <c:pt idx="18">
                  <c:v>-4.198263584715909E-2</c:v>
                </c:pt>
                <c:pt idx="19">
                  <c:v>-3.8813182284867367E-2</c:v>
                </c:pt>
                <c:pt idx="20">
                  <c:v>3.8620893081313647E-2</c:v>
                </c:pt>
                <c:pt idx="21">
                  <c:v>1.2492194004318981E-3</c:v>
                </c:pt>
                <c:pt idx="22">
                  <c:v>-1.519212536944463E-2</c:v>
                </c:pt>
                <c:pt idx="23">
                  <c:v>-7.8033558388108666E-4</c:v>
                </c:pt>
                <c:pt idx="24">
                  <c:v>-8.7225524850252072E-3</c:v>
                </c:pt>
                <c:pt idx="25">
                  <c:v>-8.7000054434004208E-3</c:v>
                </c:pt>
                <c:pt idx="26">
                  <c:v>-1.3898139020087351E-2</c:v>
                </c:pt>
                <c:pt idx="27">
                  <c:v>-5.8568278092490517E-3</c:v>
                </c:pt>
                <c:pt idx="28">
                  <c:v>-3.7981861644853371E-2</c:v>
                </c:pt>
                <c:pt idx="29">
                  <c:v>-7.2636301542265538E-2</c:v>
                </c:pt>
                <c:pt idx="30">
                  <c:v>-4.3110621989411985E-2</c:v>
                </c:pt>
                <c:pt idx="31">
                  <c:v>-1.0447679028990702E-2</c:v>
                </c:pt>
                <c:pt idx="32">
                  <c:v>2.9284152895760522E-2</c:v>
                </c:pt>
                <c:pt idx="33">
                  <c:v>7.390333867273358E-3</c:v>
                </c:pt>
                <c:pt idx="34">
                  <c:v>5.5071272732609127E-3</c:v>
                </c:pt>
                <c:pt idx="35">
                  <c:v>2.1506205220963463E-2</c:v>
                </c:pt>
                <c:pt idx="36">
                  <c:v>-2.0934286417842236E-2</c:v>
                </c:pt>
                <c:pt idx="37">
                  <c:v>9.7023976282059513E-2</c:v>
                </c:pt>
                <c:pt idx="38">
                  <c:v>3.9476132841142257E-2</c:v>
                </c:pt>
                <c:pt idx="39">
                  <c:v>9.6302556129970462E-3</c:v>
                </c:pt>
                <c:pt idx="40">
                  <c:v>2.1020473833481951E-2</c:v>
                </c:pt>
                <c:pt idx="41">
                  <c:v>2.7859080857321028E-2</c:v>
                </c:pt>
                <c:pt idx="42">
                  <c:v>-3.1348132661976946E-2</c:v>
                </c:pt>
                <c:pt idx="43">
                  <c:v>4.5919658934361257E-2</c:v>
                </c:pt>
                <c:pt idx="44">
                  <c:v>0.10224922660782158</c:v>
                </c:pt>
                <c:pt idx="45">
                  <c:v>4.4615543359713399E-2</c:v>
                </c:pt>
                <c:pt idx="46">
                  <c:v>4.2479547162257603E-2</c:v>
                </c:pt>
                <c:pt idx="47">
                  <c:v>9.9704728894784312E-4</c:v>
                </c:pt>
                <c:pt idx="48">
                  <c:v>-7.6687120322689692E-4</c:v>
                </c:pt>
                <c:pt idx="49">
                  <c:v>2.2229038039021855E-2</c:v>
                </c:pt>
                <c:pt idx="50">
                  <c:v>-8.8929668902529898E-3</c:v>
                </c:pt>
                <c:pt idx="51">
                  <c:v>1.1665231056648375E-2</c:v>
                </c:pt>
                <c:pt idx="52">
                  <c:v>-3.6730298781038418E-3</c:v>
                </c:pt>
                <c:pt idx="53">
                  <c:v>-7.9922011785445481E-3</c:v>
                </c:pt>
                <c:pt idx="54">
                  <c:v>-8.6672784654003091E-3</c:v>
                </c:pt>
                <c:pt idx="55">
                  <c:v>-2.8345427499518662E-2</c:v>
                </c:pt>
                <c:pt idx="56">
                  <c:v>-1.1058564513059154E-2</c:v>
                </c:pt>
                <c:pt idx="57">
                  <c:v>-4.766292047813505E-2</c:v>
                </c:pt>
                <c:pt idx="58">
                  <c:v>-2.650615209414366E-2</c:v>
                </c:pt>
                <c:pt idx="59">
                  <c:v>1.2918758625607265E-2</c:v>
                </c:pt>
                <c:pt idx="60">
                  <c:v>-1.5917261621863819E-2</c:v>
                </c:pt>
                <c:pt idx="61">
                  <c:v>-3.0578627105494329E-2</c:v>
                </c:pt>
                <c:pt idx="62">
                  <c:v>-4.4500016968025018E-2</c:v>
                </c:pt>
                <c:pt idx="63">
                  <c:v>-8.5700562584646547E-2</c:v>
                </c:pt>
                <c:pt idx="64">
                  <c:v>-6.9360014363644598E-2</c:v>
                </c:pt>
                <c:pt idx="65">
                  <c:v>-7.674505841390647E-2</c:v>
                </c:pt>
                <c:pt idx="66">
                  <c:v>-2.2335043986238975E-2</c:v>
                </c:pt>
                <c:pt idx="67">
                  <c:v>0.14622830191725977</c:v>
                </c:pt>
                <c:pt idx="68">
                  <c:v>9.8433633476632851E-2</c:v>
                </c:pt>
                <c:pt idx="69">
                  <c:v>-1.4862469044643759E-2</c:v>
                </c:pt>
                <c:pt idx="70">
                  <c:v>2.5635232959772412E-2</c:v>
                </c:pt>
                <c:pt idx="71">
                  <c:v>2.0660758686384038E-2</c:v>
                </c:pt>
                <c:pt idx="72">
                  <c:v>-4.6011725760886309E-2</c:v>
                </c:pt>
                <c:pt idx="73">
                  <c:v>-7.3197407723012101E-2</c:v>
                </c:pt>
                <c:pt idx="74">
                  <c:v>-4.5889177326941144E-2</c:v>
                </c:pt>
                <c:pt idx="75">
                  <c:v>5.4213253408839035E-2</c:v>
                </c:pt>
                <c:pt idx="76">
                  <c:v>0.10889248360624129</c:v>
                </c:pt>
                <c:pt idx="77">
                  <c:v>6.5954109834084451E-2</c:v>
                </c:pt>
                <c:pt idx="78">
                  <c:v>6.4899175835825551E-2</c:v>
                </c:pt>
                <c:pt idx="79">
                  <c:v>0.12000773067849475</c:v>
                </c:pt>
                <c:pt idx="80">
                  <c:v>6.9025792755740251E-2</c:v>
                </c:pt>
                <c:pt idx="81">
                  <c:v>3.0923282034599008E-2</c:v>
                </c:pt>
                <c:pt idx="82">
                  <c:v>7.9479038633956407E-3</c:v>
                </c:pt>
                <c:pt idx="83">
                  <c:v>7.1008992698447113E-2</c:v>
                </c:pt>
                <c:pt idx="84">
                  <c:v>1.7716135583968909E-2</c:v>
                </c:pt>
                <c:pt idx="85">
                  <c:v>2.9128272923023422E-2</c:v>
                </c:pt>
                <c:pt idx="86">
                  <c:v>8.4531524509847411E-2</c:v>
                </c:pt>
                <c:pt idx="87">
                  <c:v>0.11785200355185542</c:v>
                </c:pt>
                <c:pt idx="88">
                  <c:v>0.15611918439993036</c:v>
                </c:pt>
                <c:pt idx="89">
                  <c:v>4.1260836268225486E-2</c:v>
                </c:pt>
                <c:pt idx="90">
                  <c:v>-6.6755146730311771E-2</c:v>
                </c:pt>
                <c:pt idx="91">
                  <c:v>-4.0973307157670946E-2</c:v>
                </c:pt>
                <c:pt idx="92">
                  <c:v>7.5633433581516257E-4</c:v>
                </c:pt>
                <c:pt idx="93">
                  <c:v>-6.0514370837845846E-2</c:v>
                </c:pt>
                <c:pt idx="94">
                  <c:v>-5.7394680822736834E-2</c:v>
                </c:pt>
                <c:pt idx="95">
                  <c:v>-0.10216252609123537</c:v>
                </c:pt>
                <c:pt idx="96">
                  <c:v>-7.2438438732303392E-2</c:v>
                </c:pt>
                <c:pt idx="97">
                  <c:v>4.7261542446937303E-2</c:v>
                </c:pt>
                <c:pt idx="98">
                  <c:v>1.966579455294324E-2</c:v>
                </c:pt>
                <c:pt idx="99">
                  <c:v>2.8024667448196178E-2</c:v>
                </c:pt>
                <c:pt idx="100">
                  <c:v>2.7509621196608779E-2</c:v>
                </c:pt>
                <c:pt idx="101">
                  <c:v>4.2642591641595978E-2</c:v>
                </c:pt>
                <c:pt idx="102">
                  <c:v>-0.10091747439133596</c:v>
                </c:pt>
                <c:pt idx="103">
                  <c:v>-2.0689657703450933E-2</c:v>
                </c:pt>
                <c:pt idx="104">
                  <c:v>-0.11341489591958305</c:v>
                </c:pt>
                <c:pt idx="105">
                  <c:v>-7.5501635856023597E-2</c:v>
                </c:pt>
                <c:pt idx="106">
                  <c:v>7.8033130186059049E-2</c:v>
                </c:pt>
                <c:pt idx="107">
                  <c:v>7.4396018449482029E-2</c:v>
                </c:pt>
                <c:pt idx="108">
                  <c:v>0.10166551649247037</c:v>
                </c:pt>
                <c:pt idx="109">
                  <c:v>0.11174092515820105</c:v>
                </c:pt>
                <c:pt idx="110">
                  <c:v>-1.1212864602798796E-2</c:v>
                </c:pt>
                <c:pt idx="111">
                  <c:v>-0.11527534028091552</c:v>
                </c:pt>
                <c:pt idx="112">
                  <c:v>6.3705694925879575E-2</c:v>
                </c:pt>
                <c:pt idx="113">
                  <c:v>9.3771618125972258E-3</c:v>
                </c:pt>
                <c:pt idx="114">
                  <c:v>2.1901263953100804E-2</c:v>
                </c:pt>
                <c:pt idx="115">
                  <c:v>-8.9262813707968167E-2</c:v>
                </c:pt>
                <c:pt idx="116">
                  <c:v>1.0992740061885064E-2</c:v>
                </c:pt>
                <c:pt idx="117">
                  <c:v>-2.9967470550419546E-2</c:v>
                </c:pt>
                <c:pt idx="118">
                  <c:v>5.6799572995856591E-2</c:v>
                </c:pt>
                <c:pt idx="119">
                  <c:v>-1.471377687985489E-2</c:v>
                </c:pt>
                <c:pt idx="120">
                  <c:v>2.4922030107587277E-2</c:v>
                </c:pt>
                <c:pt idx="121">
                  <c:v>4.0250902261681168E-2</c:v>
                </c:pt>
                <c:pt idx="122">
                  <c:v>-3.6277836325062866E-2</c:v>
                </c:pt>
                <c:pt idx="123">
                  <c:v>-3.0190045921348461E-2</c:v>
                </c:pt>
                <c:pt idx="124">
                  <c:v>0.12215367922944451</c:v>
                </c:pt>
                <c:pt idx="125">
                  <c:v>2.1511835920287058E-2</c:v>
                </c:pt>
                <c:pt idx="126">
                  <c:v>3.7043312374458334E-2</c:v>
                </c:pt>
                <c:pt idx="127">
                  <c:v>4.1986080927132005E-2</c:v>
                </c:pt>
                <c:pt idx="128">
                  <c:v>0.15283920422944769</c:v>
                </c:pt>
                <c:pt idx="129">
                  <c:v>0.20164746765016797</c:v>
                </c:pt>
                <c:pt idx="130">
                  <c:v>5.2307163503497241E-2</c:v>
                </c:pt>
                <c:pt idx="131">
                  <c:v>6.2286950942301751E-2</c:v>
                </c:pt>
                <c:pt idx="132">
                  <c:v>0.12933044123366419</c:v>
                </c:pt>
                <c:pt idx="133">
                  <c:v>-3.3736742389136716E-2</c:v>
                </c:pt>
                <c:pt idx="134">
                  <c:v>-1.4620477450720789E-2</c:v>
                </c:pt>
                <c:pt idx="135">
                  <c:v>9.4211261343368463E-2</c:v>
                </c:pt>
                <c:pt idx="136">
                  <c:v>0.17737720987652997</c:v>
                </c:pt>
                <c:pt idx="137">
                  <c:v>0.16190047994420279</c:v>
                </c:pt>
                <c:pt idx="138">
                  <c:v>-6.1635798953725493E-2</c:v>
                </c:pt>
                <c:pt idx="139">
                  <c:v>-5.9284845731199867E-2</c:v>
                </c:pt>
                <c:pt idx="140">
                  <c:v>-0.29792515097740574</c:v>
                </c:pt>
                <c:pt idx="141">
                  <c:v>-0.21993978103382156</c:v>
                </c:pt>
                <c:pt idx="142">
                  <c:v>-0.15511657895412351</c:v>
                </c:pt>
                <c:pt idx="143">
                  <c:v>8.9026720946687177E-3</c:v>
                </c:pt>
                <c:pt idx="144">
                  <c:v>-0.10276199926872255</c:v>
                </c:pt>
                <c:pt idx="145">
                  <c:v>-0.16535859705134517</c:v>
                </c:pt>
                <c:pt idx="146">
                  <c:v>6.5380052774723099E-2</c:v>
                </c:pt>
                <c:pt idx="147">
                  <c:v>-7.3494993938378481E-2</c:v>
                </c:pt>
                <c:pt idx="148">
                  <c:v>3.906152184479067E-2</c:v>
                </c:pt>
                <c:pt idx="149">
                  <c:v>1.4815085785140682E-2</c:v>
                </c:pt>
                <c:pt idx="150">
                  <c:v>4.8634534257048827E-2</c:v>
                </c:pt>
                <c:pt idx="151">
                  <c:v>-5.4205579306504222E-2</c:v>
                </c:pt>
                <c:pt idx="152">
                  <c:v>4.8743216914664017E-2</c:v>
                </c:pt>
                <c:pt idx="153">
                  <c:v>3.6493390791600154E-2</c:v>
                </c:pt>
                <c:pt idx="154">
                  <c:v>0.10330937540834835</c:v>
                </c:pt>
                <c:pt idx="155">
                  <c:v>0.1699347562750195</c:v>
                </c:pt>
                <c:pt idx="156">
                  <c:v>-4.8216276061859159E-2</c:v>
                </c:pt>
                <c:pt idx="157">
                  <c:v>6.0239149441489155E-5</c:v>
                </c:pt>
                <c:pt idx="158">
                  <c:v>6.3875690827985179E-2</c:v>
                </c:pt>
                <c:pt idx="159">
                  <c:v>2.7340935262307228E-2</c:v>
                </c:pt>
                <c:pt idx="160">
                  <c:v>1.9358868582559297E-2</c:v>
                </c:pt>
                <c:pt idx="161">
                  <c:v>-2.3684599611078373E-2</c:v>
                </c:pt>
                <c:pt idx="162">
                  <c:v>-3.0730241366741688E-2</c:v>
                </c:pt>
                <c:pt idx="163">
                  <c:v>-2.2576402318627852E-2</c:v>
                </c:pt>
                <c:pt idx="164">
                  <c:v>5.8154603819414973E-2</c:v>
                </c:pt>
                <c:pt idx="165">
                  <c:v>0.12438050581511859</c:v>
                </c:pt>
                <c:pt idx="166">
                  <c:v>0.11732783268948824</c:v>
                </c:pt>
                <c:pt idx="167">
                  <c:v>6.0405258537780379E-2</c:v>
                </c:pt>
                <c:pt idx="168">
                  <c:v>-4.3425527029870355E-2</c:v>
                </c:pt>
                <c:pt idx="169">
                  <c:v>2.9783699339713397E-2</c:v>
                </c:pt>
                <c:pt idx="170">
                  <c:v>1.5671131523861324E-2</c:v>
                </c:pt>
                <c:pt idx="171">
                  <c:v>-2.1308788558356145E-2</c:v>
                </c:pt>
                <c:pt idx="172">
                  <c:v>-1.5611620653390546E-2</c:v>
                </c:pt>
                <c:pt idx="173">
                  <c:v>-2.0915572852317873E-2</c:v>
                </c:pt>
                <c:pt idx="174">
                  <c:v>1.3907480675137638E-2</c:v>
                </c:pt>
                <c:pt idx="175">
                  <c:v>-1.9248637411385668E-2</c:v>
                </c:pt>
                <c:pt idx="176">
                  <c:v>-4.3698200778433484E-2</c:v>
                </c:pt>
                <c:pt idx="177">
                  <c:v>-4.7775519377137789E-2</c:v>
                </c:pt>
                <c:pt idx="178">
                  <c:v>-1.6510371699721676E-2</c:v>
                </c:pt>
                <c:pt idx="179">
                  <c:v>1.8968304493233678E-2</c:v>
                </c:pt>
                <c:pt idx="180">
                  <c:v>-5.0168120744381699E-3</c:v>
                </c:pt>
                <c:pt idx="181">
                  <c:v>-1.7325152180352233E-2</c:v>
                </c:pt>
                <c:pt idx="182">
                  <c:v>-2.0287441140060602E-2</c:v>
                </c:pt>
                <c:pt idx="183">
                  <c:v>-6.6188648558635779E-2</c:v>
                </c:pt>
                <c:pt idx="184">
                  <c:v>-0.10140302717196245</c:v>
                </c:pt>
                <c:pt idx="185">
                  <c:v>1.3654458847804599E-2</c:v>
                </c:pt>
                <c:pt idx="186">
                  <c:v>2.2613315154206667E-2</c:v>
                </c:pt>
                <c:pt idx="187">
                  <c:v>-3.4172801168751564E-2</c:v>
                </c:pt>
                <c:pt idx="188">
                  <c:v>-3.3336420267591836E-2</c:v>
                </c:pt>
                <c:pt idx="189">
                  <c:v>2.3169812104209944E-2</c:v>
                </c:pt>
                <c:pt idx="190">
                  <c:v>4.6135548117661761E-2</c:v>
                </c:pt>
                <c:pt idx="191">
                  <c:v>-2.8440092205904727E-2</c:v>
                </c:pt>
                <c:pt idx="192">
                  <c:v>-1.3709985860816412E-2</c:v>
                </c:pt>
                <c:pt idx="193">
                  <c:v>-3.1733603405338207E-2</c:v>
                </c:pt>
                <c:pt idx="194">
                  <c:v>-8.8544456231493176E-3</c:v>
                </c:pt>
                <c:pt idx="195">
                  <c:v>-4.885207566049204E-3</c:v>
                </c:pt>
                <c:pt idx="196">
                  <c:v>-5.227320627389944E-2</c:v>
                </c:pt>
                <c:pt idx="197">
                  <c:v>-6.1996176002093048E-2</c:v>
                </c:pt>
                <c:pt idx="198">
                  <c:v>6.8601223792108664E-4</c:v>
                </c:pt>
                <c:pt idx="199">
                  <c:v>2.6025629373938376E-3</c:v>
                </c:pt>
                <c:pt idx="200">
                  <c:v>9.8290437815485174E-2</c:v>
                </c:pt>
                <c:pt idx="201">
                  <c:v>3.8552837925707358E-2</c:v>
                </c:pt>
                <c:pt idx="202">
                  <c:v>9.4990027949961777E-3</c:v>
                </c:pt>
                <c:pt idx="203">
                  <c:v>-2.0535583150672155E-2</c:v>
                </c:pt>
                <c:pt idx="204">
                  <c:v>-6.6067634952076335E-2</c:v>
                </c:pt>
                <c:pt idx="205">
                  <c:v>-3.9426919979457874E-2</c:v>
                </c:pt>
                <c:pt idx="206">
                  <c:v>8.2766458324753257E-3</c:v>
                </c:pt>
                <c:pt idx="207">
                  <c:v>7.417252548264433E-3</c:v>
                </c:pt>
                <c:pt idx="208">
                  <c:v>-2.2553835161889222E-2</c:v>
                </c:pt>
                <c:pt idx="209">
                  <c:v>-3.6422633860322025E-2</c:v>
                </c:pt>
                <c:pt idx="210">
                  <c:v>-3.5055774524617449E-3</c:v>
                </c:pt>
                <c:pt idx="211">
                  <c:v>-4.7905599759697742E-2</c:v>
                </c:pt>
                <c:pt idx="212">
                  <c:v>-3.1739191120010828E-2</c:v>
                </c:pt>
                <c:pt idx="213">
                  <c:v>-1.217656162626672E-3</c:v>
                </c:pt>
                <c:pt idx="214">
                  <c:v>3.8002629911819919E-3</c:v>
                </c:pt>
                <c:pt idx="215">
                  <c:v>-8.3005672804193534E-2</c:v>
                </c:pt>
                <c:pt idx="216">
                  <c:v>4.0307519965503497E-2</c:v>
                </c:pt>
                <c:pt idx="217">
                  <c:v>-3.4554237062177556E-2</c:v>
                </c:pt>
                <c:pt idx="218">
                  <c:v>-3.1510796292083872E-2</c:v>
                </c:pt>
                <c:pt idx="219">
                  <c:v>6.376645508228701E-2</c:v>
                </c:pt>
                <c:pt idx="220">
                  <c:v>-3.1436456647232214E-2</c:v>
                </c:pt>
                <c:pt idx="221">
                  <c:v>-6.3905464654341576E-2</c:v>
                </c:pt>
                <c:pt idx="222">
                  <c:v>-5.3657524791450008E-2</c:v>
                </c:pt>
                <c:pt idx="223">
                  <c:v>-4.5939063185403785E-2</c:v>
                </c:pt>
                <c:pt idx="224">
                  <c:v>-3.9938424841502007E-2</c:v>
                </c:pt>
                <c:pt idx="225">
                  <c:v>9.6914672727763482E-2</c:v>
                </c:pt>
                <c:pt idx="226">
                  <c:v>-9.3708257154991564E-2</c:v>
                </c:pt>
                <c:pt idx="227">
                  <c:v>1.4253674309875562E-2</c:v>
                </c:pt>
                <c:pt idx="228">
                  <c:v>3.2743691088246457E-2</c:v>
                </c:pt>
                <c:pt idx="229">
                  <c:v>2.3628159512714679E-2</c:v>
                </c:pt>
                <c:pt idx="230">
                  <c:v>-1.6722593372190318E-2</c:v>
                </c:pt>
                <c:pt idx="231">
                  <c:v>1.2294252272741101E-2</c:v>
                </c:pt>
                <c:pt idx="232">
                  <c:v>8.0214831841022557E-2</c:v>
                </c:pt>
                <c:pt idx="233">
                  <c:v>6.6159643131769391E-2</c:v>
                </c:pt>
                <c:pt idx="234">
                  <c:v>6.3306324850034318E-2</c:v>
                </c:pt>
                <c:pt idx="235">
                  <c:v>2.1076691342503461E-2</c:v>
                </c:pt>
                <c:pt idx="236">
                  <c:v>0.20876791441471262</c:v>
                </c:pt>
                <c:pt idx="237">
                  <c:v>9.0074015846170336E-2</c:v>
                </c:pt>
                <c:pt idx="238">
                  <c:v>-8.8085871726728923E-2</c:v>
                </c:pt>
                <c:pt idx="239">
                  <c:v>3.538420820084856E-2</c:v>
                </c:pt>
                <c:pt idx="240">
                  <c:v>-3.2395376310919273E-2</c:v>
                </c:pt>
                <c:pt idx="241">
                  <c:v>-5.6318536439356789E-2</c:v>
                </c:pt>
                <c:pt idx="242">
                  <c:v>-1.781529580481234E-2</c:v>
                </c:pt>
                <c:pt idx="243">
                  <c:v>-6.5726866950805915E-2</c:v>
                </c:pt>
                <c:pt idx="244">
                  <c:v>6.8956139866531804E-2</c:v>
                </c:pt>
                <c:pt idx="245">
                  <c:v>5.0368437414139849E-2</c:v>
                </c:pt>
                <c:pt idx="246">
                  <c:v>5.9143863376044076E-2</c:v>
                </c:pt>
                <c:pt idx="247">
                  <c:v>5.5881852120658153E-2</c:v>
                </c:pt>
                <c:pt idx="248">
                  <c:v>-6.2493251949908421E-3</c:v>
                </c:pt>
                <c:pt idx="249">
                  <c:v>3.3744239949859574E-3</c:v>
                </c:pt>
                <c:pt idx="250">
                  <c:v>3.8143007590554313E-2</c:v>
                </c:pt>
                <c:pt idx="251">
                  <c:v>2.3759017012122755E-2</c:v>
                </c:pt>
                <c:pt idx="252">
                  <c:v>-2.6652244099761708E-2</c:v>
                </c:pt>
                <c:pt idx="253">
                  <c:v>-3.4050900408805956E-2</c:v>
                </c:pt>
                <c:pt idx="254">
                  <c:v>2.9534102499443108E-2</c:v>
                </c:pt>
                <c:pt idx="255">
                  <c:v>8.3179632458796129E-2</c:v>
                </c:pt>
                <c:pt idx="256">
                  <c:v>2.097931436606779E-2</c:v>
                </c:pt>
                <c:pt idx="257">
                  <c:v>3.1759258258287938E-2</c:v>
                </c:pt>
                <c:pt idx="258">
                  <c:v>-8.7936209437586316E-2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C8-49BE-A1B8-257DAB3AA6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240832"/>
        <c:axId val="534245096"/>
      </c:lineChart>
      <c:dateAx>
        <c:axId val="534240832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245096"/>
        <c:crosses val="autoZero"/>
        <c:auto val="1"/>
        <c:lblOffset val="100"/>
        <c:baseTimeUnit val="months"/>
      </c:dateAx>
      <c:valAx>
        <c:axId val="534245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240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A0B7E5AD-1C95-4F6D-ACEC-60CA8FE76DF3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CBC7-4C1E-949A-8BF846009183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ABE5379E-C921-46C3-97A5-A4DD7415928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CBC7-4C1E-949A-8BF846009183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021CB4E9-F8BF-4ACB-8A71-6AEFC9655A7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CBC7-4C1E-949A-8BF846009183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D948BB04-6EB7-403D-A9BE-08DA9699F0F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CBC7-4C1E-949A-8BF846009183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32D62D66-0F19-4ED6-B51D-1B4B36EA317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CBC7-4C1E-949A-8BF846009183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B0D1DF49-7C70-4869-9016-94B3E08A3A1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CBC7-4C1E-949A-8BF846009183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14DB63B0-C622-4B33-B784-88D7CDCE97A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CBC7-4C1E-949A-8BF846009183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93EBBB97-304E-4CB6-8F44-50A0DEF93ED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CBC7-4C1E-949A-8BF846009183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1F6500FE-95ED-43C3-9002-B8F99742AC0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CBC7-4C1E-949A-8BF846009183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220471A8-E2AA-4077-808A-DB38765AE8E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CBC7-4C1E-949A-8BF846009183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D6139A0E-6B76-473D-8483-DD5EA9DB92C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CBC7-4C1E-949A-8BF846009183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451DAF06-E354-4D51-89D1-1A28AD9CFBE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CBC7-4C1E-949A-8BF846009183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DABC39D7-55D7-4136-986B-38DB175FBBD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CBC7-4C1E-949A-8BF846009183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2A4DA835-4857-4069-9B38-6F8488C76ED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CBC7-4C1E-949A-8BF846009183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7865CE2A-FBBA-4E33-B5C6-8316144F57B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CBC7-4C1E-949A-8BF846009183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5EAFF8EF-E345-4923-A3D8-49719EF9AC2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CBC7-4C1E-949A-8BF846009183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A3765E99-229C-4BFA-A6D7-02CF73854BE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CBC7-4C1E-949A-8BF846009183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91F2B94B-28FF-4EBA-9C49-5866D585984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CBC7-4C1E-949A-8BF846009183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9CAAA97A-C28A-4066-8B84-F7AC0F078FB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CBC7-4C1E-949A-8BF846009183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ABBBB5C6-E289-463D-8FC3-A640AF11106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CBC7-4C1E-949A-8BF846009183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E2479B28-5A86-4A7A-8489-CEB52562500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CBC7-4C1E-949A-8BF846009183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C8D1A6C2-5F21-4E99-815C-18D7CFE8CA1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CBC7-4C1E-949A-8BF846009183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5C32D11E-ABD6-4674-93AD-6FB829D4A10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CBC7-4C1E-949A-8BF846009183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5DDDC57D-2A15-409C-A5F6-B508799B3F2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CBC7-4C1E-949A-8BF846009183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177BE6EB-446D-4F77-BD1F-EEC8939278C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CBC7-4C1E-949A-8BF846009183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BC5FDBD4-2784-4E96-B1EF-FEDF5736D93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CBC7-4C1E-949A-8BF846009183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040FE86A-728B-4799-B0C6-1E974DD2097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CBC7-4C1E-949A-8BF846009183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F962B72F-E5DA-4620-869E-8664212CACA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CBC7-4C1E-949A-8BF846009183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8AF64FC6-7F4C-488E-BCFC-895F79D8FBD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CBC7-4C1E-949A-8BF846009183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9414E869-13FC-4E59-8A4A-9C0F3D54DF6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CBC7-4C1E-949A-8BF846009183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DE26D383-2990-4FC4-B01D-4F2FDCE0BA0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CBC7-4C1E-949A-8BF846009183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E2CEB7AC-F5E5-4B02-A0B2-16D746F695C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CBC7-4C1E-949A-8BF846009183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156ACD56-8BD3-440C-9335-959909FFD14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CBC7-4C1E-949A-8BF846009183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EC8FCA80-261F-4C80-AC64-8BDD6DE1C1D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CBC7-4C1E-949A-8BF846009183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CB0EE0B6-7801-41BF-85A2-00D4E2765E0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CBC7-4C1E-949A-8BF846009183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93D2449F-1639-4565-AAE9-82329B582EA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CBC7-4C1E-949A-8BF846009183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15393AA2-51ED-4475-9A4A-FEC5C29D512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CBC7-4C1E-949A-8BF846009183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EE9453E3-1C9F-40D6-A756-739B898268B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CBC7-4C1E-949A-8BF846009183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774AAC51-5BB1-46C4-A5CE-B2353003FA5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CBC7-4C1E-949A-8BF846009183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34469D20-56CD-44BA-9F83-D0E7F1FA42E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CBC7-4C1E-949A-8BF846009183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4D318EFE-8DC9-482A-8FD1-ACFD932EDDC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CBC7-4C1E-949A-8BF846009183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CAF51B1A-A925-4C2C-8D0C-EB127848D85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CBC7-4C1E-949A-8BF846009183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320290B7-B181-4BA8-A5AF-1507A1037A2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CBC7-4C1E-949A-8BF846009183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10A31E9F-BE10-4A09-B2A6-FA1CE501B7B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CBC7-4C1E-949A-8BF846009183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8907190C-A32C-471A-8E35-7CE15607290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CBC7-4C1E-949A-8BF846009183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EAFBB857-A8F6-4918-8F46-E44C67240B7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CBC7-4C1E-949A-8BF846009183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D5C3DB40-AF90-47C4-AF60-6D9D9ED4BDC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CBC7-4C1E-949A-8BF846009183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fld id="{B4145829-5575-4D24-9085-7AC6A0F8F8E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CBC7-4C1E-949A-8BF846009183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fld id="{C3A43D3F-7F85-497C-9BAD-D6B1BFF8723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CBC7-4C1E-949A-8BF846009183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fld id="{3A3A2F4B-3A00-490F-9BDB-0EC529A04AB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CBC7-4C1E-949A-8BF846009183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fld id="{93E3D45F-13F9-45F7-BFF4-ED3822B1B65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CBC7-4C1E-949A-8BF846009183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fld id="{821B2280-59BD-44F4-93D8-61CE888AF51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CBC7-4C1E-949A-8BF846009183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fld id="{F815EC7A-FBE8-4847-B390-78CAEB605A1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CBC7-4C1E-949A-8BF846009183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fld id="{9553D2ED-24AC-4AA3-9802-E2947F0B64F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CBC7-4C1E-949A-8BF846009183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fld id="{694D5C14-4FAE-40DF-99CC-D00BB106DFC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8-CBC7-4C1E-949A-8BF846009183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fld id="{BC97ED10-3625-4172-A254-3FC3013FEDF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9-CBC7-4C1E-949A-8BF846009183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fld id="{A53AC16A-BAAB-42BA-B39D-FBFA8E1514D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A-CBC7-4C1E-949A-8BF846009183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fld id="{FEC06606-56C3-484E-BCB1-F8268F8E043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B-CBC7-4C1E-949A-8BF846009183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fld id="{BEDFB525-537C-4EC8-B330-E89AAFAD586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C-CBC7-4C1E-949A-8BF846009183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fld id="{5BD4744F-8CD1-4FED-BD4C-C5612A55788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D-CBC7-4C1E-949A-8BF846009183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fld id="{7E18AD93-B323-4550-AC65-718C49466BB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E-CBC7-4C1E-949A-8BF846009183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fld id="{36043B6F-4FE7-4A92-86C8-BA7D3C414A5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F-CBC7-4C1E-949A-8BF846009183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fld id="{9D955CF3-A506-4D70-8CBE-058B2F1B722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0-CBC7-4C1E-949A-8BF846009183}"/>
                </c:ext>
              </c:extLst>
            </c:dLbl>
            <c:dLbl>
              <c:idx val="63"/>
              <c:tx>
                <c:rich>
                  <a:bodyPr/>
                  <a:lstStyle/>
                  <a:p>
                    <a:fld id="{4274A291-9C91-48E8-9AC3-F34BF49F09A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1-CBC7-4C1E-949A-8BF846009183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fld id="{288813B3-052D-4BF4-859C-77E3F9E244D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2-CBC7-4C1E-949A-8BF846009183}"/>
                </c:ext>
              </c:extLst>
            </c:dLbl>
            <c:dLbl>
              <c:idx val="65"/>
              <c:tx>
                <c:rich>
                  <a:bodyPr/>
                  <a:lstStyle/>
                  <a:p>
                    <a:fld id="{5DECD78A-699A-4DE7-B909-9992E8F4129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3-CBC7-4C1E-949A-8BF846009183}"/>
                </c:ext>
              </c:extLst>
            </c:dLbl>
            <c:dLbl>
              <c:idx val="66"/>
              <c:tx>
                <c:rich>
                  <a:bodyPr/>
                  <a:lstStyle/>
                  <a:p>
                    <a:fld id="{BB3F3BFA-42C9-4854-BE02-6AC10BABC4B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4-CBC7-4C1E-949A-8BF846009183}"/>
                </c:ext>
              </c:extLst>
            </c:dLbl>
            <c:dLbl>
              <c:idx val="67"/>
              <c:tx>
                <c:rich>
                  <a:bodyPr/>
                  <a:lstStyle/>
                  <a:p>
                    <a:fld id="{23561B6A-1BA6-4E73-B7D0-BCB52876D0B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5-CBC7-4C1E-949A-8BF846009183}"/>
                </c:ext>
              </c:extLst>
            </c:dLbl>
            <c:dLbl>
              <c:idx val="68"/>
              <c:tx>
                <c:rich>
                  <a:bodyPr/>
                  <a:lstStyle/>
                  <a:p>
                    <a:fld id="{80057BCF-C681-442A-856A-8620439493C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6-CBC7-4C1E-949A-8BF846009183}"/>
                </c:ext>
              </c:extLst>
            </c:dLbl>
            <c:dLbl>
              <c:idx val="69"/>
              <c:tx>
                <c:rich>
                  <a:bodyPr/>
                  <a:lstStyle/>
                  <a:p>
                    <a:fld id="{104966EC-C6A1-402D-A599-88EEF629189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7-CBC7-4C1E-949A-8BF846009183}"/>
                </c:ext>
              </c:extLst>
            </c:dLbl>
            <c:dLbl>
              <c:idx val="70"/>
              <c:tx>
                <c:rich>
                  <a:bodyPr/>
                  <a:lstStyle/>
                  <a:p>
                    <a:fld id="{6E1189A0-0E79-4ACE-ADF3-58A11E1E42F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8-CBC7-4C1E-949A-8BF846009183}"/>
                </c:ext>
              </c:extLst>
            </c:dLbl>
            <c:dLbl>
              <c:idx val="71"/>
              <c:tx>
                <c:rich>
                  <a:bodyPr/>
                  <a:lstStyle/>
                  <a:p>
                    <a:fld id="{2E0F765F-B162-489D-BD86-58E2531C2EC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9-CBC7-4C1E-949A-8BF846009183}"/>
                </c:ext>
              </c:extLst>
            </c:dLbl>
            <c:dLbl>
              <c:idx val="72"/>
              <c:tx>
                <c:rich>
                  <a:bodyPr/>
                  <a:lstStyle/>
                  <a:p>
                    <a:fld id="{E6BBAD37-8765-472D-A917-3E197570D42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A-CBC7-4C1E-949A-8BF846009183}"/>
                </c:ext>
              </c:extLst>
            </c:dLbl>
            <c:dLbl>
              <c:idx val="73"/>
              <c:tx>
                <c:rich>
                  <a:bodyPr/>
                  <a:lstStyle/>
                  <a:p>
                    <a:fld id="{F8142888-1684-4214-8E9C-3BA4FF1354B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B-CBC7-4C1E-949A-8BF846009183}"/>
                </c:ext>
              </c:extLst>
            </c:dLbl>
            <c:dLbl>
              <c:idx val="74"/>
              <c:tx>
                <c:rich>
                  <a:bodyPr/>
                  <a:lstStyle/>
                  <a:p>
                    <a:fld id="{1259AFB7-326A-421D-9892-465191EA242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C-CBC7-4C1E-949A-8BF846009183}"/>
                </c:ext>
              </c:extLst>
            </c:dLbl>
            <c:dLbl>
              <c:idx val="75"/>
              <c:tx>
                <c:rich>
                  <a:bodyPr/>
                  <a:lstStyle/>
                  <a:p>
                    <a:fld id="{2A79887B-392B-4C2E-B292-BA06FBEB05F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D-CBC7-4C1E-949A-8BF846009183}"/>
                </c:ext>
              </c:extLst>
            </c:dLbl>
            <c:dLbl>
              <c:idx val="76"/>
              <c:tx>
                <c:rich>
                  <a:bodyPr/>
                  <a:lstStyle/>
                  <a:p>
                    <a:fld id="{5BC6DD3E-33E1-425C-9BFB-1CA94EA18EF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E-CBC7-4C1E-949A-8BF846009183}"/>
                </c:ext>
              </c:extLst>
            </c:dLbl>
            <c:dLbl>
              <c:idx val="77"/>
              <c:tx>
                <c:rich>
                  <a:bodyPr/>
                  <a:lstStyle/>
                  <a:p>
                    <a:fld id="{D8F13FEE-0AEE-4619-9CD7-F66F25DBB0D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F-CBC7-4C1E-949A-8BF846009183}"/>
                </c:ext>
              </c:extLst>
            </c:dLbl>
            <c:dLbl>
              <c:idx val="78"/>
              <c:tx>
                <c:rich>
                  <a:bodyPr/>
                  <a:lstStyle/>
                  <a:p>
                    <a:fld id="{534B6B91-B3CB-4D3C-BDF6-910D144F775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0-CBC7-4C1E-949A-8BF846009183}"/>
                </c:ext>
              </c:extLst>
            </c:dLbl>
            <c:dLbl>
              <c:idx val="79"/>
              <c:tx>
                <c:rich>
                  <a:bodyPr/>
                  <a:lstStyle/>
                  <a:p>
                    <a:fld id="{676C3817-5FC0-4003-8A61-0C0A902BBAA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1-CBC7-4C1E-949A-8BF846009183}"/>
                </c:ext>
              </c:extLst>
            </c:dLbl>
            <c:dLbl>
              <c:idx val="80"/>
              <c:tx>
                <c:rich>
                  <a:bodyPr/>
                  <a:lstStyle/>
                  <a:p>
                    <a:fld id="{CE0328D6-02E3-4685-8978-220E92EA685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2-CBC7-4C1E-949A-8BF846009183}"/>
                </c:ext>
              </c:extLst>
            </c:dLbl>
            <c:dLbl>
              <c:idx val="81"/>
              <c:tx>
                <c:rich>
                  <a:bodyPr/>
                  <a:lstStyle/>
                  <a:p>
                    <a:fld id="{4ABC1FFA-D192-414D-8AC8-D1031E68CB3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3-CBC7-4C1E-949A-8BF846009183}"/>
                </c:ext>
              </c:extLst>
            </c:dLbl>
            <c:dLbl>
              <c:idx val="82"/>
              <c:tx>
                <c:rich>
                  <a:bodyPr/>
                  <a:lstStyle/>
                  <a:p>
                    <a:fld id="{30247888-BD0E-4EBD-B1A3-978D6D0E6FA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4-CBC7-4C1E-949A-8BF846009183}"/>
                </c:ext>
              </c:extLst>
            </c:dLbl>
            <c:dLbl>
              <c:idx val="83"/>
              <c:tx>
                <c:rich>
                  <a:bodyPr/>
                  <a:lstStyle/>
                  <a:p>
                    <a:fld id="{A465690B-C5B3-405D-AE7D-19A126856C2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5-CBC7-4C1E-949A-8BF846009183}"/>
                </c:ext>
              </c:extLst>
            </c:dLbl>
            <c:dLbl>
              <c:idx val="84"/>
              <c:tx>
                <c:rich>
                  <a:bodyPr/>
                  <a:lstStyle/>
                  <a:p>
                    <a:fld id="{122A7892-36B4-4B72-B477-052922D0E59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6-CBC7-4C1E-949A-8BF846009183}"/>
                </c:ext>
              </c:extLst>
            </c:dLbl>
            <c:dLbl>
              <c:idx val="85"/>
              <c:tx>
                <c:rich>
                  <a:bodyPr/>
                  <a:lstStyle/>
                  <a:p>
                    <a:fld id="{F187DC7A-3108-417D-B57C-154524E31CA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7-CBC7-4C1E-949A-8BF846009183}"/>
                </c:ext>
              </c:extLst>
            </c:dLbl>
            <c:dLbl>
              <c:idx val="86"/>
              <c:tx>
                <c:rich>
                  <a:bodyPr/>
                  <a:lstStyle/>
                  <a:p>
                    <a:fld id="{C3DD96D6-FC68-44D7-A212-2404DD3448B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8-CBC7-4C1E-949A-8BF846009183}"/>
                </c:ext>
              </c:extLst>
            </c:dLbl>
            <c:dLbl>
              <c:idx val="87"/>
              <c:tx>
                <c:rich>
                  <a:bodyPr/>
                  <a:lstStyle/>
                  <a:p>
                    <a:fld id="{371250A5-D7EB-4462-8AE0-3FE1B141D69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9-CBC7-4C1E-949A-8BF846009183}"/>
                </c:ext>
              </c:extLst>
            </c:dLbl>
            <c:dLbl>
              <c:idx val="88"/>
              <c:tx>
                <c:rich>
                  <a:bodyPr/>
                  <a:lstStyle/>
                  <a:p>
                    <a:fld id="{979C7EFD-5AB5-4932-8417-2DD504C9B6D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A-CBC7-4C1E-949A-8BF846009183}"/>
                </c:ext>
              </c:extLst>
            </c:dLbl>
            <c:dLbl>
              <c:idx val="89"/>
              <c:tx>
                <c:rich>
                  <a:bodyPr/>
                  <a:lstStyle/>
                  <a:p>
                    <a:fld id="{27BEF9E7-7CD7-417B-9064-20380659D92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B-CBC7-4C1E-949A-8BF846009183}"/>
                </c:ext>
              </c:extLst>
            </c:dLbl>
            <c:dLbl>
              <c:idx val="90"/>
              <c:tx>
                <c:rich>
                  <a:bodyPr/>
                  <a:lstStyle/>
                  <a:p>
                    <a:fld id="{06A75B06-27C7-47FF-AFE9-A0D148551B8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C-CBC7-4C1E-949A-8BF846009183}"/>
                </c:ext>
              </c:extLst>
            </c:dLbl>
            <c:dLbl>
              <c:idx val="91"/>
              <c:tx>
                <c:rich>
                  <a:bodyPr/>
                  <a:lstStyle/>
                  <a:p>
                    <a:fld id="{82EF6530-39BC-4483-993D-99513365D4A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D-CBC7-4C1E-949A-8BF846009183}"/>
                </c:ext>
              </c:extLst>
            </c:dLbl>
            <c:dLbl>
              <c:idx val="92"/>
              <c:tx>
                <c:rich>
                  <a:bodyPr/>
                  <a:lstStyle/>
                  <a:p>
                    <a:fld id="{09055AC6-CFBC-4A19-BCF6-75BDBE5E2EB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E-CBC7-4C1E-949A-8BF846009183}"/>
                </c:ext>
              </c:extLst>
            </c:dLbl>
            <c:dLbl>
              <c:idx val="93"/>
              <c:tx>
                <c:rich>
                  <a:bodyPr/>
                  <a:lstStyle/>
                  <a:p>
                    <a:fld id="{87F9F637-D9DE-46F5-A9D4-A0BA9A27DE4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F-CBC7-4C1E-949A-8BF846009183}"/>
                </c:ext>
              </c:extLst>
            </c:dLbl>
            <c:dLbl>
              <c:idx val="94"/>
              <c:tx>
                <c:rich>
                  <a:bodyPr/>
                  <a:lstStyle/>
                  <a:p>
                    <a:fld id="{4CE892FB-7856-405B-BF48-15D25D939F1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0-CBC7-4C1E-949A-8BF846009183}"/>
                </c:ext>
              </c:extLst>
            </c:dLbl>
            <c:dLbl>
              <c:idx val="95"/>
              <c:tx>
                <c:rich>
                  <a:bodyPr/>
                  <a:lstStyle/>
                  <a:p>
                    <a:fld id="{75B39DC0-2923-4035-8293-B41432A5293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1-CBC7-4C1E-949A-8BF846009183}"/>
                </c:ext>
              </c:extLst>
            </c:dLbl>
            <c:dLbl>
              <c:idx val="96"/>
              <c:tx>
                <c:rich>
                  <a:bodyPr/>
                  <a:lstStyle/>
                  <a:p>
                    <a:fld id="{9AB8C1D4-9B80-4483-B172-02775F17576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2-CBC7-4C1E-949A-8BF846009183}"/>
                </c:ext>
              </c:extLst>
            </c:dLbl>
            <c:dLbl>
              <c:idx val="97"/>
              <c:tx>
                <c:rich>
                  <a:bodyPr/>
                  <a:lstStyle/>
                  <a:p>
                    <a:fld id="{B5445C15-DBC0-48A5-9261-7076120DF2B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3-CBC7-4C1E-949A-8BF846009183}"/>
                </c:ext>
              </c:extLst>
            </c:dLbl>
            <c:dLbl>
              <c:idx val="98"/>
              <c:tx>
                <c:rich>
                  <a:bodyPr/>
                  <a:lstStyle/>
                  <a:p>
                    <a:fld id="{205C3A92-2588-49CB-83DD-CA6538429D5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4-CBC7-4C1E-949A-8BF846009183}"/>
                </c:ext>
              </c:extLst>
            </c:dLbl>
            <c:dLbl>
              <c:idx val="99"/>
              <c:tx>
                <c:rich>
                  <a:bodyPr/>
                  <a:lstStyle/>
                  <a:p>
                    <a:fld id="{A33C699C-84A7-4191-A532-280C1C791B4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5-CBC7-4C1E-949A-8BF846009183}"/>
                </c:ext>
              </c:extLst>
            </c:dLbl>
            <c:dLbl>
              <c:idx val="100"/>
              <c:tx>
                <c:rich>
                  <a:bodyPr/>
                  <a:lstStyle/>
                  <a:p>
                    <a:fld id="{6D92B860-F06F-49E7-A28F-5371DBF23D5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6-CBC7-4C1E-949A-8BF846009183}"/>
                </c:ext>
              </c:extLst>
            </c:dLbl>
            <c:dLbl>
              <c:idx val="101"/>
              <c:tx>
                <c:rich>
                  <a:bodyPr/>
                  <a:lstStyle/>
                  <a:p>
                    <a:fld id="{B78EDCBA-0DC2-48C2-A789-376D6A77AC6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7-CBC7-4C1E-949A-8BF846009183}"/>
                </c:ext>
              </c:extLst>
            </c:dLbl>
            <c:dLbl>
              <c:idx val="102"/>
              <c:tx>
                <c:rich>
                  <a:bodyPr/>
                  <a:lstStyle/>
                  <a:p>
                    <a:fld id="{46491647-126E-4319-8A9A-2045946E30E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8-CBC7-4C1E-949A-8BF846009183}"/>
                </c:ext>
              </c:extLst>
            </c:dLbl>
            <c:dLbl>
              <c:idx val="103"/>
              <c:tx>
                <c:rich>
                  <a:bodyPr/>
                  <a:lstStyle/>
                  <a:p>
                    <a:fld id="{42B70F55-A02B-49F3-8D9C-6FC73982B7A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9-CBC7-4C1E-949A-8BF846009183}"/>
                </c:ext>
              </c:extLst>
            </c:dLbl>
            <c:dLbl>
              <c:idx val="104"/>
              <c:tx>
                <c:rich>
                  <a:bodyPr/>
                  <a:lstStyle/>
                  <a:p>
                    <a:fld id="{B2F7222C-6C57-4BF8-8961-3AEC7164CB9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A-CBC7-4C1E-949A-8BF846009183}"/>
                </c:ext>
              </c:extLst>
            </c:dLbl>
            <c:dLbl>
              <c:idx val="105"/>
              <c:tx>
                <c:rich>
                  <a:bodyPr/>
                  <a:lstStyle/>
                  <a:p>
                    <a:fld id="{8FEDCBE8-A89E-4ABB-A36C-EB7243AE01B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B-CBC7-4C1E-949A-8BF846009183}"/>
                </c:ext>
              </c:extLst>
            </c:dLbl>
            <c:dLbl>
              <c:idx val="106"/>
              <c:tx>
                <c:rich>
                  <a:bodyPr/>
                  <a:lstStyle/>
                  <a:p>
                    <a:fld id="{34E54726-3B2F-41C2-BA87-E2F24B04A40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C-CBC7-4C1E-949A-8BF846009183}"/>
                </c:ext>
              </c:extLst>
            </c:dLbl>
            <c:dLbl>
              <c:idx val="107"/>
              <c:tx>
                <c:rich>
                  <a:bodyPr/>
                  <a:lstStyle/>
                  <a:p>
                    <a:fld id="{9A9F7625-098A-43CA-A03A-C24C9D0A883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D-CBC7-4C1E-949A-8BF846009183}"/>
                </c:ext>
              </c:extLst>
            </c:dLbl>
            <c:dLbl>
              <c:idx val="108"/>
              <c:tx>
                <c:rich>
                  <a:bodyPr/>
                  <a:lstStyle/>
                  <a:p>
                    <a:fld id="{E3E276EA-378F-4B40-AD23-6F832A9AB8D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E-CBC7-4C1E-949A-8BF846009183}"/>
                </c:ext>
              </c:extLst>
            </c:dLbl>
            <c:dLbl>
              <c:idx val="109"/>
              <c:tx>
                <c:rich>
                  <a:bodyPr/>
                  <a:lstStyle/>
                  <a:p>
                    <a:fld id="{9BF9FA19-3BFE-489B-AED2-2BF3582F466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F-CBC7-4C1E-949A-8BF846009183}"/>
                </c:ext>
              </c:extLst>
            </c:dLbl>
            <c:dLbl>
              <c:idx val="110"/>
              <c:tx>
                <c:rich>
                  <a:bodyPr/>
                  <a:lstStyle/>
                  <a:p>
                    <a:fld id="{C5341D42-F660-4671-B007-1BD340E7616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0-CBC7-4C1E-949A-8BF846009183}"/>
                </c:ext>
              </c:extLst>
            </c:dLbl>
            <c:dLbl>
              <c:idx val="111"/>
              <c:tx>
                <c:rich>
                  <a:bodyPr/>
                  <a:lstStyle/>
                  <a:p>
                    <a:fld id="{B3A49507-CEA9-4EE9-938D-05E447BAC31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1-CBC7-4C1E-949A-8BF846009183}"/>
                </c:ext>
              </c:extLst>
            </c:dLbl>
            <c:dLbl>
              <c:idx val="112"/>
              <c:tx>
                <c:rich>
                  <a:bodyPr/>
                  <a:lstStyle/>
                  <a:p>
                    <a:fld id="{50B8A3E5-F2B6-4325-8CA9-BBEE27B1578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2-CBC7-4C1E-949A-8BF846009183}"/>
                </c:ext>
              </c:extLst>
            </c:dLbl>
            <c:dLbl>
              <c:idx val="113"/>
              <c:tx>
                <c:rich>
                  <a:bodyPr/>
                  <a:lstStyle/>
                  <a:p>
                    <a:fld id="{9FBDD552-E640-4699-9695-A8E34B79313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3-CBC7-4C1E-949A-8BF846009183}"/>
                </c:ext>
              </c:extLst>
            </c:dLbl>
            <c:dLbl>
              <c:idx val="114"/>
              <c:tx>
                <c:rich>
                  <a:bodyPr/>
                  <a:lstStyle/>
                  <a:p>
                    <a:fld id="{65F6020D-DBC8-42F8-95C5-72EEED45A3C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4-CBC7-4C1E-949A-8BF846009183}"/>
                </c:ext>
              </c:extLst>
            </c:dLbl>
            <c:dLbl>
              <c:idx val="115"/>
              <c:tx>
                <c:rich>
                  <a:bodyPr/>
                  <a:lstStyle/>
                  <a:p>
                    <a:fld id="{F90E4FEC-22B6-4661-BF4E-6DCB612BD1B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5-CBC7-4C1E-949A-8BF846009183}"/>
                </c:ext>
              </c:extLst>
            </c:dLbl>
            <c:dLbl>
              <c:idx val="116"/>
              <c:tx>
                <c:rich>
                  <a:bodyPr/>
                  <a:lstStyle/>
                  <a:p>
                    <a:fld id="{C4E058F7-9D82-472C-B1D9-CF19FF32FEC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6-CBC7-4C1E-949A-8BF846009183}"/>
                </c:ext>
              </c:extLst>
            </c:dLbl>
            <c:dLbl>
              <c:idx val="117"/>
              <c:tx>
                <c:rich>
                  <a:bodyPr/>
                  <a:lstStyle/>
                  <a:p>
                    <a:fld id="{508E72E0-11FC-49EE-BBD1-25B110FE21F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7-CBC7-4C1E-949A-8BF846009183}"/>
                </c:ext>
              </c:extLst>
            </c:dLbl>
            <c:dLbl>
              <c:idx val="118"/>
              <c:tx>
                <c:rich>
                  <a:bodyPr/>
                  <a:lstStyle/>
                  <a:p>
                    <a:fld id="{F36C923A-99AF-4562-86F5-E9D3CC741B7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8-CBC7-4C1E-949A-8BF846009183}"/>
                </c:ext>
              </c:extLst>
            </c:dLbl>
            <c:dLbl>
              <c:idx val="119"/>
              <c:tx>
                <c:rich>
                  <a:bodyPr/>
                  <a:lstStyle/>
                  <a:p>
                    <a:fld id="{2319C3AE-A0CF-47FE-B6B5-98572A76E2C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9-CBC7-4C1E-949A-8BF846009183}"/>
                </c:ext>
              </c:extLst>
            </c:dLbl>
            <c:dLbl>
              <c:idx val="120"/>
              <c:tx>
                <c:rich>
                  <a:bodyPr/>
                  <a:lstStyle/>
                  <a:p>
                    <a:fld id="{4AB83408-C441-42BD-A4AD-4840B54451A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A-CBC7-4C1E-949A-8BF846009183}"/>
                </c:ext>
              </c:extLst>
            </c:dLbl>
            <c:dLbl>
              <c:idx val="121"/>
              <c:tx>
                <c:rich>
                  <a:bodyPr/>
                  <a:lstStyle/>
                  <a:p>
                    <a:fld id="{19AC91BB-5EB6-49EF-9740-F77904009D2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B-CBC7-4C1E-949A-8BF846009183}"/>
                </c:ext>
              </c:extLst>
            </c:dLbl>
            <c:dLbl>
              <c:idx val="122"/>
              <c:tx>
                <c:rich>
                  <a:bodyPr/>
                  <a:lstStyle/>
                  <a:p>
                    <a:fld id="{A77F499E-3DA1-492A-B46F-67438F742AB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C-CBC7-4C1E-949A-8BF846009183}"/>
                </c:ext>
              </c:extLst>
            </c:dLbl>
            <c:dLbl>
              <c:idx val="123"/>
              <c:tx>
                <c:rich>
                  <a:bodyPr/>
                  <a:lstStyle/>
                  <a:p>
                    <a:fld id="{9E7FFEA6-2417-4AFB-8919-8D1E37B3252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D-CBC7-4C1E-949A-8BF846009183}"/>
                </c:ext>
              </c:extLst>
            </c:dLbl>
            <c:dLbl>
              <c:idx val="124"/>
              <c:tx>
                <c:rich>
                  <a:bodyPr/>
                  <a:lstStyle/>
                  <a:p>
                    <a:fld id="{CFF0C5D5-DC4A-43B8-9BA1-7FB9F59A5C1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E-CBC7-4C1E-949A-8BF846009183}"/>
                </c:ext>
              </c:extLst>
            </c:dLbl>
            <c:dLbl>
              <c:idx val="125"/>
              <c:tx>
                <c:rich>
                  <a:bodyPr/>
                  <a:lstStyle/>
                  <a:p>
                    <a:fld id="{260FA2B0-2D7C-44FD-A856-0AE1679B045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F-CBC7-4C1E-949A-8BF846009183}"/>
                </c:ext>
              </c:extLst>
            </c:dLbl>
            <c:dLbl>
              <c:idx val="126"/>
              <c:tx>
                <c:rich>
                  <a:bodyPr/>
                  <a:lstStyle/>
                  <a:p>
                    <a:fld id="{D677E6C6-E76E-43B4-832E-ECFD91C0111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0-CBC7-4C1E-949A-8BF846009183}"/>
                </c:ext>
              </c:extLst>
            </c:dLbl>
            <c:dLbl>
              <c:idx val="127"/>
              <c:tx>
                <c:rich>
                  <a:bodyPr/>
                  <a:lstStyle/>
                  <a:p>
                    <a:fld id="{8E4E92B2-51FE-4CAD-9C94-DB7F2AEC2C7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1-CBC7-4C1E-949A-8BF846009183}"/>
                </c:ext>
              </c:extLst>
            </c:dLbl>
            <c:dLbl>
              <c:idx val="128"/>
              <c:tx>
                <c:rich>
                  <a:bodyPr/>
                  <a:lstStyle/>
                  <a:p>
                    <a:fld id="{AF9B94EE-02C0-4E2A-B1A6-7130F416C32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2-CBC7-4C1E-949A-8BF846009183}"/>
                </c:ext>
              </c:extLst>
            </c:dLbl>
            <c:dLbl>
              <c:idx val="129"/>
              <c:tx>
                <c:rich>
                  <a:bodyPr/>
                  <a:lstStyle/>
                  <a:p>
                    <a:fld id="{A3CCBB2C-7578-4273-B364-F0629F76D00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3-CBC7-4C1E-949A-8BF846009183}"/>
                </c:ext>
              </c:extLst>
            </c:dLbl>
            <c:dLbl>
              <c:idx val="130"/>
              <c:tx>
                <c:rich>
                  <a:bodyPr/>
                  <a:lstStyle/>
                  <a:p>
                    <a:fld id="{BAB4EB54-C6BB-4AA6-A509-970A2D3FC58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4-CBC7-4C1E-949A-8BF846009183}"/>
                </c:ext>
              </c:extLst>
            </c:dLbl>
            <c:dLbl>
              <c:idx val="131"/>
              <c:tx>
                <c:rich>
                  <a:bodyPr/>
                  <a:lstStyle/>
                  <a:p>
                    <a:fld id="{69CFDD83-91F1-4280-A2B6-45A5671D3DF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5-CBC7-4C1E-949A-8BF846009183}"/>
                </c:ext>
              </c:extLst>
            </c:dLbl>
            <c:dLbl>
              <c:idx val="132"/>
              <c:tx>
                <c:rich>
                  <a:bodyPr/>
                  <a:lstStyle/>
                  <a:p>
                    <a:fld id="{AA9E2ABD-96AA-4117-B062-7C75264EE7B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6-CBC7-4C1E-949A-8BF846009183}"/>
                </c:ext>
              </c:extLst>
            </c:dLbl>
            <c:dLbl>
              <c:idx val="133"/>
              <c:tx>
                <c:rich>
                  <a:bodyPr/>
                  <a:lstStyle/>
                  <a:p>
                    <a:fld id="{80C02FE1-4C5D-4622-B5E8-D07574CC5E0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7-CBC7-4C1E-949A-8BF846009183}"/>
                </c:ext>
              </c:extLst>
            </c:dLbl>
            <c:dLbl>
              <c:idx val="134"/>
              <c:tx>
                <c:rich>
                  <a:bodyPr/>
                  <a:lstStyle/>
                  <a:p>
                    <a:fld id="{2710A65F-58E5-484E-8F87-B382C6B409B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8-CBC7-4C1E-949A-8BF846009183}"/>
                </c:ext>
              </c:extLst>
            </c:dLbl>
            <c:dLbl>
              <c:idx val="135"/>
              <c:tx>
                <c:rich>
                  <a:bodyPr/>
                  <a:lstStyle/>
                  <a:p>
                    <a:fld id="{CC42F99E-371F-4B49-99A6-FA7B78ADBE0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9-CBC7-4C1E-949A-8BF846009183}"/>
                </c:ext>
              </c:extLst>
            </c:dLbl>
            <c:dLbl>
              <c:idx val="136"/>
              <c:tx>
                <c:rich>
                  <a:bodyPr/>
                  <a:lstStyle/>
                  <a:p>
                    <a:fld id="{585A0E40-5F01-4A3C-9E2C-281FF1F6952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A-CBC7-4C1E-949A-8BF846009183}"/>
                </c:ext>
              </c:extLst>
            </c:dLbl>
            <c:dLbl>
              <c:idx val="137"/>
              <c:tx>
                <c:rich>
                  <a:bodyPr/>
                  <a:lstStyle/>
                  <a:p>
                    <a:fld id="{D97489F1-EDF7-4156-98D4-7BA2874B198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B-CBC7-4C1E-949A-8BF846009183}"/>
                </c:ext>
              </c:extLst>
            </c:dLbl>
            <c:dLbl>
              <c:idx val="138"/>
              <c:tx>
                <c:rich>
                  <a:bodyPr/>
                  <a:lstStyle/>
                  <a:p>
                    <a:fld id="{C7C870D3-8ECE-40A5-A103-BB997C469EC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C-CBC7-4C1E-949A-8BF846009183}"/>
                </c:ext>
              </c:extLst>
            </c:dLbl>
            <c:dLbl>
              <c:idx val="139"/>
              <c:tx>
                <c:rich>
                  <a:bodyPr/>
                  <a:lstStyle/>
                  <a:p>
                    <a:fld id="{11D372F0-E6CC-466D-B994-36C3C886A04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D-CBC7-4C1E-949A-8BF846009183}"/>
                </c:ext>
              </c:extLst>
            </c:dLbl>
            <c:dLbl>
              <c:idx val="140"/>
              <c:tx>
                <c:rich>
                  <a:bodyPr/>
                  <a:lstStyle/>
                  <a:p>
                    <a:fld id="{0CF09B41-C68B-4176-9789-1AF17F495E4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E-CBC7-4C1E-949A-8BF846009183}"/>
                </c:ext>
              </c:extLst>
            </c:dLbl>
            <c:dLbl>
              <c:idx val="141"/>
              <c:tx>
                <c:rich>
                  <a:bodyPr/>
                  <a:lstStyle/>
                  <a:p>
                    <a:fld id="{32296651-7AD1-4ADF-BB93-7F00DA8809B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F-CBC7-4C1E-949A-8BF846009183}"/>
                </c:ext>
              </c:extLst>
            </c:dLbl>
            <c:dLbl>
              <c:idx val="142"/>
              <c:tx>
                <c:rich>
                  <a:bodyPr/>
                  <a:lstStyle/>
                  <a:p>
                    <a:fld id="{B6CADA51-DF8C-4D22-8BF0-DD0B291393E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0-CBC7-4C1E-949A-8BF846009183}"/>
                </c:ext>
              </c:extLst>
            </c:dLbl>
            <c:dLbl>
              <c:idx val="143"/>
              <c:tx>
                <c:rich>
                  <a:bodyPr/>
                  <a:lstStyle/>
                  <a:p>
                    <a:fld id="{638CC32C-50E1-40BC-987D-BC709129BF1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1-CBC7-4C1E-949A-8BF846009183}"/>
                </c:ext>
              </c:extLst>
            </c:dLbl>
            <c:dLbl>
              <c:idx val="144"/>
              <c:tx>
                <c:rich>
                  <a:bodyPr/>
                  <a:lstStyle/>
                  <a:p>
                    <a:fld id="{D8C7F8C9-FF90-4EA3-9B2D-D54F937C23B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2-CBC7-4C1E-949A-8BF846009183}"/>
                </c:ext>
              </c:extLst>
            </c:dLbl>
            <c:dLbl>
              <c:idx val="145"/>
              <c:tx>
                <c:rich>
                  <a:bodyPr/>
                  <a:lstStyle/>
                  <a:p>
                    <a:fld id="{FB7BBFEE-216A-4801-9347-B7458644600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3-CBC7-4C1E-949A-8BF846009183}"/>
                </c:ext>
              </c:extLst>
            </c:dLbl>
            <c:dLbl>
              <c:idx val="146"/>
              <c:tx>
                <c:rich>
                  <a:bodyPr/>
                  <a:lstStyle/>
                  <a:p>
                    <a:fld id="{FE7CE857-1ED8-4BB7-911D-07624518ADC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4-CBC7-4C1E-949A-8BF846009183}"/>
                </c:ext>
              </c:extLst>
            </c:dLbl>
            <c:dLbl>
              <c:idx val="147"/>
              <c:tx>
                <c:rich>
                  <a:bodyPr/>
                  <a:lstStyle/>
                  <a:p>
                    <a:fld id="{87BC3BB0-DC6A-40FD-A8AB-E1430E6F54B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5-CBC7-4C1E-949A-8BF846009183}"/>
                </c:ext>
              </c:extLst>
            </c:dLbl>
            <c:dLbl>
              <c:idx val="148"/>
              <c:tx>
                <c:rich>
                  <a:bodyPr/>
                  <a:lstStyle/>
                  <a:p>
                    <a:fld id="{92F08169-6A0A-4088-9A52-46DF6E02691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6-CBC7-4C1E-949A-8BF846009183}"/>
                </c:ext>
              </c:extLst>
            </c:dLbl>
            <c:dLbl>
              <c:idx val="149"/>
              <c:tx>
                <c:rich>
                  <a:bodyPr/>
                  <a:lstStyle/>
                  <a:p>
                    <a:fld id="{EA86000A-A387-468F-8EAF-03A0AC00B8B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7-CBC7-4C1E-949A-8BF846009183}"/>
                </c:ext>
              </c:extLst>
            </c:dLbl>
            <c:dLbl>
              <c:idx val="150"/>
              <c:tx>
                <c:rich>
                  <a:bodyPr/>
                  <a:lstStyle/>
                  <a:p>
                    <a:fld id="{F6036D53-AADA-461B-9D31-6A7173CE426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8-CBC7-4C1E-949A-8BF846009183}"/>
                </c:ext>
              </c:extLst>
            </c:dLbl>
            <c:dLbl>
              <c:idx val="151"/>
              <c:tx>
                <c:rich>
                  <a:bodyPr/>
                  <a:lstStyle/>
                  <a:p>
                    <a:fld id="{1DEE2200-C918-41EE-802D-4DDD0BF6DE0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9-CBC7-4C1E-949A-8BF846009183}"/>
                </c:ext>
              </c:extLst>
            </c:dLbl>
            <c:dLbl>
              <c:idx val="152"/>
              <c:tx>
                <c:rich>
                  <a:bodyPr/>
                  <a:lstStyle/>
                  <a:p>
                    <a:fld id="{2BCB5BC9-C1E1-48CC-B65E-B9898CDB556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A-CBC7-4C1E-949A-8BF846009183}"/>
                </c:ext>
              </c:extLst>
            </c:dLbl>
            <c:dLbl>
              <c:idx val="153"/>
              <c:tx>
                <c:rich>
                  <a:bodyPr/>
                  <a:lstStyle/>
                  <a:p>
                    <a:fld id="{B56B1797-B725-4841-90BC-03F8001BCDF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B-CBC7-4C1E-949A-8BF846009183}"/>
                </c:ext>
              </c:extLst>
            </c:dLbl>
            <c:dLbl>
              <c:idx val="154"/>
              <c:tx>
                <c:rich>
                  <a:bodyPr/>
                  <a:lstStyle/>
                  <a:p>
                    <a:fld id="{8D60CFE7-0C5B-47A9-9830-987AD5DA219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C-CBC7-4C1E-949A-8BF846009183}"/>
                </c:ext>
              </c:extLst>
            </c:dLbl>
            <c:dLbl>
              <c:idx val="155"/>
              <c:tx>
                <c:rich>
                  <a:bodyPr/>
                  <a:lstStyle/>
                  <a:p>
                    <a:fld id="{6701B8B6-7F2E-44DC-AD3F-0F9F9435F7B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D-CBC7-4C1E-949A-8BF846009183}"/>
                </c:ext>
              </c:extLst>
            </c:dLbl>
            <c:dLbl>
              <c:idx val="156"/>
              <c:tx>
                <c:rich>
                  <a:bodyPr/>
                  <a:lstStyle/>
                  <a:p>
                    <a:fld id="{3428B94E-5B93-4EB9-8F8D-F7D7BF41BD1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E-CBC7-4C1E-949A-8BF846009183}"/>
                </c:ext>
              </c:extLst>
            </c:dLbl>
            <c:dLbl>
              <c:idx val="157"/>
              <c:tx>
                <c:rich>
                  <a:bodyPr/>
                  <a:lstStyle/>
                  <a:p>
                    <a:fld id="{EB527326-D0A8-4205-AAB5-F7229CAA2CC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F-CBC7-4C1E-949A-8BF846009183}"/>
                </c:ext>
              </c:extLst>
            </c:dLbl>
            <c:dLbl>
              <c:idx val="158"/>
              <c:tx>
                <c:rich>
                  <a:bodyPr/>
                  <a:lstStyle/>
                  <a:p>
                    <a:fld id="{A3326D06-579F-4330-96D6-A8296F13CFE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0-CBC7-4C1E-949A-8BF846009183}"/>
                </c:ext>
              </c:extLst>
            </c:dLbl>
            <c:dLbl>
              <c:idx val="159"/>
              <c:tx>
                <c:rich>
                  <a:bodyPr/>
                  <a:lstStyle/>
                  <a:p>
                    <a:fld id="{655BD5EC-02EF-40A2-8D20-2A2EEFF5A6F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1-CBC7-4C1E-949A-8BF846009183}"/>
                </c:ext>
              </c:extLst>
            </c:dLbl>
            <c:dLbl>
              <c:idx val="160"/>
              <c:tx>
                <c:rich>
                  <a:bodyPr/>
                  <a:lstStyle/>
                  <a:p>
                    <a:fld id="{498A1DEB-DF11-449C-B882-CA0CD7CCA75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2-CBC7-4C1E-949A-8BF846009183}"/>
                </c:ext>
              </c:extLst>
            </c:dLbl>
            <c:dLbl>
              <c:idx val="161"/>
              <c:tx>
                <c:rich>
                  <a:bodyPr/>
                  <a:lstStyle/>
                  <a:p>
                    <a:fld id="{BEC7C37F-71A5-4670-B60B-90816CFDF8C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3-CBC7-4C1E-949A-8BF846009183}"/>
                </c:ext>
              </c:extLst>
            </c:dLbl>
            <c:dLbl>
              <c:idx val="162"/>
              <c:tx>
                <c:rich>
                  <a:bodyPr/>
                  <a:lstStyle/>
                  <a:p>
                    <a:fld id="{12DADF24-9FD5-40F3-A41E-8C49FD7F122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4-CBC7-4C1E-949A-8BF846009183}"/>
                </c:ext>
              </c:extLst>
            </c:dLbl>
            <c:dLbl>
              <c:idx val="163"/>
              <c:tx>
                <c:rich>
                  <a:bodyPr/>
                  <a:lstStyle/>
                  <a:p>
                    <a:fld id="{CA81FD39-F9E0-4702-9A86-7C4E108204C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5-CBC7-4C1E-949A-8BF846009183}"/>
                </c:ext>
              </c:extLst>
            </c:dLbl>
            <c:dLbl>
              <c:idx val="164"/>
              <c:tx>
                <c:rich>
                  <a:bodyPr/>
                  <a:lstStyle/>
                  <a:p>
                    <a:fld id="{EAB7C38D-D384-4F87-828C-68126DD9D04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6-CBC7-4C1E-949A-8BF846009183}"/>
                </c:ext>
              </c:extLst>
            </c:dLbl>
            <c:dLbl>
              <c:idx val="165"/>
              <c:tx>
                <c:rich>
                  <a:bodyPr/>
                  <a:lstStyle/>
                  <a:p>
                    <a:fld id="{D26958E6-4A74-42EC-B8B0-9E970E472A2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7-CBC7-4C1E-949A-8BF846009183}"/>
                </c:ext>
              </c:extLst>
            </c:dLbl>
            <c:dLbl>
              <c:idx val="166"/>
              <c:tx>
                <c:rich>
                  <a:bodyPr/>
                  <a:lstStyle/>
                  <a:p>
                    <a:fld id="{0F178D31-DEDA-4E5F-A64C-57C2C82F071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8-CBC7-4C1E-949A-8BF846009183}"/>
                </c:ext>
              </c:extLst>
            </c:dLbl>
            <c:dLbl>
              <c:idx val="167"/>
              <c:tx>
                <c:rich>
                  <a:bodyPr/>
                  <a:lstStyle/>
                  <a:p>
                    <a:fld id="{F795B370-85EF-4069-BC95-ACDFA159397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9-CBC7-4C1E-949A-8BF846009183}"/>
                </c:ext>
              </c:extLst>
            </c:dLbl>
            <c:dLbl>
              <c:idx val="168"/>
              <c:tx>
                <c:rich>
                  <a:bodyPr/>
                  <a:lstStyle/>
                  <a:p>
                    <a:fld id="{A296BCF5-4015-4BD5-94C4-36844F2D5EB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A-CBC7-4C1E-949A-8BF846009183}"/>
                </c:ext>
              </c:extLst>
            </c:dLbl>
            <c:dLbl>
              <c:idx val="169"/>
              <c:tx>
                <c:rich>
                  <a:bodyPr/>
                  <a:lstStyle/>
                  <a:p>
                    <a:fld id="{18CEFE2B-735F-4FF9-A092-D779B7F2F0E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B-CBC7-4C1E-949A-8BF846009183}"/>
                </c:ext>
              </c:extLst>
            </c:dLbl>
            <c:dLbl>
              <c:idx val="170"/>
              <c:tx>
                <c:rich>
                  <a:bodyPr/>
                  <a:lstStyle/>
                  <a:p>
                    <a:fld id="{E20BF2E8-E1AD-4D2E-AD22-542EA74F095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C-CBC7-4C1E-949A-8BF846009183}"/>
                </c:ext>
              </c:extLst>
            </c:dLbl>
            <c:dLbl>
              <c:idx val="171"/>
              <c:tx>
                <c:rich>
                  <a:bodyPr/>
                  <a:lstStyle/>
                  <a:p>
                    <a:fld id="{9DFFC312-4CA2-4483-8A1F-13F0A040AE4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D-CBC7-4C1E-949A-8BF846009183}"/>
                </c:ext>
              </c:extLst>
            </c:dLbl>
            <c:dLbl>
              <c:idx val="172"/>
              <c:tx>
                <c:rich>
                  <a:bodyPr/>
                  <a:lstStyle/>
                  <a:p>
                    <a:fld id="{279B4B4B-96D2-4617-8A02-575C0693A5B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E-CBC7-4C1E-949A-8BF846009183}"/>
                </c:ext>
              </c:extLst>
            </c:dLbl>
            <c:dLbl>
              <c:idx val="173"/>
              <c:tx>
                <c:rich>
                  <a:bodyPr/>
                  <a:lstStyle/>
                  <a:p>
                    <a:fld id="{692C4639-999D-4883-B0A1-A4B5732C992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F-CBC7-4C1E-949A-8BF846009183}"/>
                </c:ext>
              </c:extLst>
            </c:dLbl>
            <c:dLbl>
              <c:idx val="174"/>
              <c:tx>
                <c:rich>
                  <a:bodyPr/>
                  <a:lstStyle/>
                  <a:p>
                    <a:fld id="{3FC4606A-75EE-47DF-866D-BEA62051C5E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0-CBC7-4C1E-949A-8BF846009183}"/>
                </c:ext>
              </c:extLst>
            </c:dLbl>
            <c:dLbl>
              <c:idx val="175"/>
              <c:tx>
                <c:rich>
                  <a:bodyPr/>
                  <a:lstStyle/>
                  <a:p>
                    <a:fld id="{69F01ABD-631E-4B87-AC15-392240307DC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1-CBC7-4C1E-949A-8BF846009183}"/>
                </c:ext>
              </c:extLst>
            </c:dLbl>
            <c:dLbl>
              <c:idx val="176"/>
              <c:tx>
                <c:rich>
                  <a:bodyPr/>
                  <a:lstStyle/>
                  <a:p>
                    <a:fld id="{1654F16E-772A-4593-9F28-1B7A3DFB689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2-CBC7-4C1E-949A-8BF846009183}"/>
                </c:ext>
              </c:extLst>
            </c:dLbl>
            <c:dLbl>
              <c:idx val="177"/>
              <c:tx>
                <c:rich>
                  <a:bodyPr/>
                  <a:lstStyle/>
                  <a:p>
                    <a:fld id="{C94166A7-3855-4400-B9D2-8EFDB14F30A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3-CBC7-4C1E-949A-8BF846009183}"/>
                </c:ext>
              </c:extLst>
            </c:dLbl>
            <c:dLbl>
              <c:idx val="178"/>
              <c:tx>
                <c:rich>
                  <a:bodyPr/>
                  <a:lstStyle/>
                  <a:p>
                    <a:fld id="{03F3AAB0-3D52-4002-9F28-32618D51A30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4-CBC7-4C1E-949A-8BF846009183}"/>
                </c:ext>
              </c:extLst>
            </c:dLbl>
            <c:dLbl>
              <c:idx val="179"/>
              <c:tx>
                <c:rich>
                  <a:bodyPr/>
                  <a:lstStyle/>
                  <a:p>
                    <a:fld id="{580BF022-6939-4A7A-8A6D-5F4658C510B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5-CBC7-4C1E-949A-8BF846009183}"/>
                </c:ext>
              </c:extLst>
            </c:dLbl>
            <c:dLbl>
              <c:idx val="180"/>
              <c:tx>
                <c:rich>
                  <a:bodyPr/>
                  <a:lstStyle/>
                  <a:p>
                    <a:fld id="{453F1CF2-EC7D-48FF-BFF8-C407B12DFF1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6-CBC7-4C1E-949A-8BF846009183}"/>
                </c:ext>
              </c:extLst>
            </c:dLbl>
            <c:dLbl>
              <c:idx val="181"/>
              <c:tx>
                <c:rich>
                  <a:bodyPr/>
                  <a:lstStyle/>
                  <a:p>
                    <a:fld id="{E79CB89F-76D2-467C-A072-49B083126FF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7-CBC7-4C1E-949A-8BF846009183}"/>
                </c:ext>
              </c:extLst>
            </c:dLbl>
            <c:dLbl>
              <c:idx val="182"/>
              <c:tx>
                <c:rich>
                  <a:bodyPr/>
                  <a:lstStyle/>
                  <a:p>
                    <a:fld id="{50AC60A0-1327-4D02-966B-105F5EF9BAC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8-CBC7-4C1E-949A-8BF846009183}"/>
                </c:ext>
              </c:extLst>
            </c:dLbl>
            <c:dLbl>
              <c:idx val="183"/>
              <c:tx>
                <c:rich>
                  <a:bodyPr/>
                  <a:lstStyle/>
                  <a:p>
                    <a:fld id="{361B0F79-03CD-4347-BEFD-DAD533B0C49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9-CBC7-4C1E-949A-8BF846009183}"/>
                </c:ext>
              </c:extLst>
            </c:dLbl>
            <c:dLbl>
              <c:idx val="184"/>
              <c:tx>
                <c:rich>
                  <a:bodyPr/>
                  <a:lstStyle/>
                  <a:p>
                    <a:fld id="{A0780094-9835-4224-A135-1A0B0C2EAC6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A-CBC7-4C1E-949A-8BF846009183}"/>
                </c:ext>
              </c:extLst>
            </c:dLbl>
            <c:dLbl>
              <c:idx val="185"/>
              <c:tx>
                <c:rich>
                  <a:bodyPr/>
                  <a:lstStyle/>
                  <a:p>
                    <a:fld id="{B5340650-1A36-4D7E-8AD2-560015ED440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B-CBC7-4C1E-949A-8BF846009183}"/>
                </c:ext>
              </c:extLst>
            </c:dLbl>
            <c:dLbl>
              <c:idx val="186"/>
              <c:tx>
                <c:rich>
                  <a:bodyPr/>
                  <a:lstStyle/>
                  <a:p>
                    <a:fld id="{394278FB-2335-4809-A05A-BF30A4F91C6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C-CBC7-4C1E-949A-8BF846009183}"/>
                </c:ext>
              </c:extLst>
            </c:dLbl>
            <c:dLbl>
              <c:idx val="187"/>
              <c:tx>
                <c:rich>
                  <a:bodyPr/>
                  <a:lstStyle/>
                  <a:p>
                    <a:fld id="{65B472D6-7C20-4D54-B5E6-1A92AF4E2D5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D-CBC7-4C1E-949A-8BF846009183}"/>
                </c:ext>
              </c:extLst>
            </c:dLbl>
            <c:dLbl>
              <c:idx val="188"/>
              <c:tx>
                <c:rich>
                  <a:bodyPr/>
                  <a:lstStyle/>
                  <a:p>
                    <a:fld id="{D13B23CE-6E53-4E2B-89A5-1EE4262560E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E-CBC7-4C1E-949A-8BF846009183}"/>
                </c:ext>
              </c:extLst>
            </c:dLbl>
            <c:dLbl>
              <c:idx val="189"/>
              <c:tx>
                <c:rich>
                  <a:bodyPr/>
                  <a:lstStyle/>
                  <a:p>
                    <a:fld id="{E42DEF03-9192-4F0C-BC15-A27DD5CE017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F-CBC7-4C1E-949A-8BF846009183}"/>
                </c:ext>
              </c:extLst>
            </c:dLbl>
            <c:dLbl>
              <c:idx val="190"/>
              <c:tx>
                <c:rich>
                  <a:bodyPr/>
                  <a:lstStyle/>
                  <a:p>
                    <a:fld id="{E96F980B-5E11-4986-83FE-E9B4025500B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0-CBC7-4C1E-949A-8BF846009183}"/>
                </c:ext>
              </c:extLst>
            </c:dLbl>
            <c:dLbl>
              <c:idx val="191"/>
              <c:tx>
                <c:rich>
                  <a:bodyPr/>
                  <a:lstStyle/>
                  <a:p>
                    <a:fld id="{C850272C-4458-47AA-AC65-6EE9B2188A8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1-CBC7-4C1E-949A-8BF846009183}"/>
                </c:ext>
              </c:extLst>
            </c:dLbl>
            <c:dLbl>
              <c:idx val="192"/>
              <c:tx>
                <c:rich>
                  <a:bodyPr/>
                  <a:lstStyle/>
                  <a:p>
                    <a:fld id="{3B2A022E-25F3-4235-BA68-9168414B948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2-CBC7-4C1E-949A-8BF846009183}"/>
                </c:ext>
              </c:extLst>
            </c:dLbl>
            <c:dLbl>
              <c:idx val="193"/>
              <c:tx>
                <c:rich>
                  <a:bodyPr/>
                  <a:lstStyle/>
                  <a:p>
                    <a:fld id="{42442CB8-ECE1-435D-8A7E-0DE0D33A6D9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3-CBC7-4C1E-949A-8BF846009183}"/>
                </c:ext>
              </c:extLst>
            </c:dLbl>
            <c:dLbl>
              <c:idx val="194"/>
              <c:tx>
                <c:rich>
                  <a:bodyPr/>
                  <a:lstStyle/>
                  <a:p>
                    <a:fld id="{B0D6E13E-DC83-4955-A92F-FD94715865A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4-CBC7-4C1E-949A-8BF846009183}"/>
                </c:ext>
              </c:extLst>
            </c:dLbl>
            <c:dLbl>
              <c:idx val="195"/>
              <c:tx>
                <c:rich>
                  <a:bodyPr/>
                  <a:lstStyle/>
                  <a:p>
                    <a:fld id="{79C96744-D5BE-4233-AD30-3A68E353987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5-CBC7-4C1E-949A-8BF846009183}"/>
                </c:ext>
              </c:extLst>
            </c:dLbl>
            <c:dLbl>
              <c:idx val="196"/>
              <c:tx>
                <c:rich>
                  <a:bodyPr/>
                  <a:lstStyle/>
                  <a:p>
                    <a:fld id="{E74FE7C1-55D0-49C0-9CC1-B850A31F6B4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6-CBC7-4C1E-949A-8BF846009183}"/>
                </c:ext>
              </c:extLst>
            </c:dLbl>
            <c:dLbl>
              <c:idx val="197"/>
              <c:tx>
                <c:rich>
                  <a:bodyPr/>
                  <a:lstStyle/>
                  <a:p>
                    <a:fld id="{2D5BA381-DE23-4D0E-8295-6B6DD02494A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7-CBC7-4C1E-949A-8BF846009183}"/>
                </c:ext>
              </c:extLst>
            </c:dLbl>
            <c:dLbl>
              <c:idx val="198"/>
              <c:tx>
                <c:rich>
                  <a:bodyPr/>
                  <a:lstStyle/>
                  <a:p>
                    <a:fld id="{E4BB96CF-45F9-41A0-8EAB-9BBFBBC8C43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8-CBC7-4C1E-949A-8BF846009183}"/>
                </c:ext>
              </c:extLst>
            </c:dLbl>
            <c:dLbl>
              <c:idx val="199"/>
              <c:tx>
                <c:rich>
                  <a:bodyPr/>
                  <a:lstStyle/>
                  <a:p>
                    <a:fld id="{57722F7E-F5AC-44C4-B2FA-1F68921E70A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9-CBC7-4C1E-949A-8BF846009183}"/>
                </c:ext>
              </c:extLst>
            </c:dLbl>
            <c:dLbl>
              <c:idx val="200"/>
              <c:tx>
                <c:rich>
                  <a:bodyPr/>
                  <a:lstStyle/>
                  <a:p>
                    <a:fld id="{3B056067-24F4-40B2-8D86-D8394161E11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A-CBC7-4C1E-949A-8BF846009183}"/>
                </c:ext>
              </c:extLst>
            </c:dLbl>
            <c:dLbl>
              <c:idx val="201"/>
              <c:tx>
                <c:rich>
                  <a:bodyPr/>
                  <a:lstStyle/>
                  <a:p>
                    <a:fld id="{6D3F012B-488F-4EFA-AEA8-CE34DD59E91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B-CBC7-4C1E-949A-8BF846009183}"/>
                </c:ext>
              </c:extLst>
            </c:dLbl>
            <c:dLbl>
              <c:idx val="202"/>
              <c:tx>
                <c:rich>
                  <a:bodyPr/>
                  <a:lstStyle/>
                  <a:p>
                    <a:fld id="{BA066874-3BA2-416F-BEB6-7E114FCB2E7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C-CBC7-4C1E-949A-8BF846009183}"/>
                </c:ext>
              </c:extLst>
            </c:dLbl>
            <c:dLbl>
              <c:idx val="203"/>
              <c:tx>
                <c:rich>
                  <a:bodyPr/>
                  <a:lstStyle/>
                  <a:p>
                    <a:fld id="{0D484272-47ED-4838-BEA4-E4591F271D7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D-CBC7-4C1E-949A-8BF846009183}"/>
                </c:ext>
              </c:extLst>
            </c:dLbl>
            <c:dLbl>
              <c:idx val="204"/>
              <c:tx>
                <c:rich>
                  <a:bodyPr/>
                  <a:lstStyle/>
                  <a:p>
                    <a:fld id="{672E5C70-0E74-420A-84DD-9BC039B7768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E-CBC7-4C1E-949A-8BF846009183}"/>
                </c:ext>
              </c:extLst>
            </c:dLbl>
            <c:dLbl>
              <c:idx val="205"/>
              <c:tx>
                <c:rich>
                  <a:bodyPr/>
                  <a:lstStyle/>
                  <a:p>
                    <a:fld id="{2FA32FE8-48F8-4B41-BC26-B5DA8C806F9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F-CBC7-4C1E-949A-8BF846009183}"/>
                </c:ext>
              </c:extLst>
            </c:dLbl>
            <c:dLbl>
              <c:idx val="206"/>
              <c:tx>
                <c:rich>
                  <a:bodyPr/>
                  <a:lstStyle/>
                  <a:p>
                    <a:fld id="{FB908D02-07B7-4661-AFD4-CCFC2DF4B66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0-CBC7-4C1E-949A-8BF846009183}"/>
                </c:ext>
              </c:extLst>
            </c:dLbl>
            <c:dLbl>
              <c:idx val="207"/>
              <c:tx>
                <c:rich>
                  <a:bodyPr/>
                  <a:lstStyle/>
                  <a:p>
                    <a:fld id="{9F074E28-8DB0-431F-A186-4A193D1BFD9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1-CBC7-4C1E-949A-8BF846009183}"/>
                </c:ext>
              </c:extLst>
            </c:dLbl>
            <c:dLbl>
              <c:idx val="208"/>
              <c:tx>
                <c:rich>
                  <a:bodyPr/>
                  <a:lstStyle/>
                  <a:p>
                    <a:fld id="{D9437083-0EBB-488D-8E99-6E3039EC11D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2-CBC7-4C1E-949A-8BF846009183}"/>
                </c:ext>
              </c:extLst>
            </c:dLbl>
            <c:dLbl>
              <c:idx val="209"/>
              <c:tx>
                <c:rich>
                  <a:bodyPr/>
                  <a:lstStyle/>
                  <a:p>
                    <a:fld id="{38156231-87F6-45AE-822D-03A2B6F26A4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3-CBC7-4C1E-949A-8BF846009183}"/>
                </c:ext>
              </c:extLst>
            </c:dLbl>
            <c:dLbl>
              <c:idx val="210"/>
              <c:tx>
                <c:rich>
                  <a:bodyPr/>
                  <a:lstStyle/>
                  <a:p>
                    <a:fld id="{58A82B42-E1F4-4316-B202-6D6944384E5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4-CBC7-4C1E-949A-8BF846009183}"/>
                </c:ext>
              </c:extLst>
            </c:dLbl>
            <c:dLbl>
              <c:idx val="211"/>
              <c:tx>
                <c:rich>
                  <a:bodyPr/>
                  <a:lstStyle/>
                  <a:p>
                    <a:fld id="{22B4EE29-EFFC-49C0-A57D-55B8EB5EA57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5-CBC7-4C1E-949A-8BF846009183}"/>
                </c:ext>
              </c:extLst>
            </c:dLbl>
            <c:dLbl>
              <c:idx val="212"/>
              <c:tx>
                <c:rich>
                  <a:bodyPr/>
                  <a:lstStyle/>
                  <a:p>
                    <a:fld id="{EFE71FFA-13D3-4532-89F6-CF62B0AB89B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6-CBC7-4C1E-949A-8BF846009183}"/>
                </c:ext>
              </c:extLst>
            </c:dLbl>
            <c:dLbl>
              <c:idx val="213"/>
              <c:tx>
                <c:rich>
                  <a:bodyPr/>
                  <a:lstStyle/>
                  <a:p>
                    <a:fld id="{83CD6E89-3D0B-44A1-8ECB-46CF39C0F0F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7-CBC7-4C1E-949A-8BF846009183}"/>
                </c:ext>
              </c:extLst>
            </c:dLbl>
            <c:dLbl>
              <c:idx val="214"/>
              <c:tx>
                <c:rich>
                  <a:bodyPr/>
                  <a:lstStyle/>
                  <a:p>
                    <a:fld id="{5F942648-F8E1-4A64-96FD-7BC0A705FB2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8-CBC7-4C1E-949A-8BF846009183}"/>
                </c:ext>
              </c:extLst>
            </c:dLbl>
            <c:dLbl>
              <c:idx val="215"/>
              <c:tx>
                <c:rich>
                  <a:bodyPr/>
                  <a:lstStyle/>
                  <a:p>
                    <a:fld id="{A0BD495F-FE93-4B95-B5BD-1810794DD9A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9-CBC7-4C1E-949A-8BF846009183}"/>
                </c:ext>
              </c:extLst>
            </c:dLbl>
            <c:dLbl>
              <c:idx val="216"/>
              <c:tx>
                <c:rich>
                  <a:bodyPr/>
                  <a:lstStyle/>
                  <a:p>
                    <a:fld id="{5AAAE6FB-4A1E-4BF3-8420-A88B418976A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A-CBC7-4C1E-949A-8BF846009183}"/>
                </c:ext>
              </c:extLst>
            </c:dLbl>
            <c:dLbl>
              <c:idx val="217"/>
              <c:tx>
                <c:rich>
                  <a:bodyPr/>
                  <a:lstStyle/>
                  <a:p>
                    <a:fld id="{E4A6D229-BB97-406E-998E-5882EE7B51E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B-CBC7-4C1E-949A-8BF846009183}"/>
                </c:ext>
              </c:extLst>
            </c:dLbl>
            <c:dLbl>
              <c:idx val="218"/>
              <c:tx>
                <c:rich>
                  <a:bodyPr/>
                  <a:lstStyle/>
                  <a:p>
                    <a:fld id="{3CC471CE-9B68-4605-8CEA-133CE8A028C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C-CBC7-4C1E-949A-8BF846009183}"/>
                </c:ext>
              </c:extLst>
            </c:dLbl>
            <c:dLbl>
              <c:idx val="219"/>
              <c:tx>
                <c:rich>
                  <a:bodyPr/>
                  <a:lstStyle/>
                  <a:p>
                    <a:fld id="{72EA7D52-6CEE-475F-B1B9-A096DEC75F8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D-CBC7-4C1E-949A-8BF846009183}"/>
                </c:ext>
              </c:extLst>
            </c:dLbl>
            <c:dLbl>
              <c:idx val="220"/>
              <c:tx>
                <c:rich>
                  <a:bodyPr/>
                  <a:lstStyle/>
                  <a:p>
                    <a:fld id="{7623F0A9-CC83-4375-8122-44ADDB72B63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E-CBC7-4C1E-949A-8BF846009183}"/>
                </c:ext>
              </c:extLst>
            </c:dLbl>
            <c:dLbl>
              <c:idx val="221"/>
              <c:tx>
                <c:rich>
                  <a:bodyPr/>
                  <a:lstStyle/>
                  <a:p>
                    <a:fld id="{F2D22A91-02B4-4C41-8A60-4A39CB26479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F-CBC7-4C1E-949A-8BF846009183}"/>
                </c:ext>
              </c:extLst>
            </c:dLbl>
            <c:dLbl>
              <c:idx val="222"/>
              <c:tx>
                <c:rich>
                  <a:bodyPr/>
                  <a:lstStyle/>
                  <a:p>
                    <a:fld id="{1FFDEFD5-E1BF-4FE7-9CE6-CD478DD36B5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0-CBC7-4C1E-949A-8BF846009183}"/>
                </c:ext>
              </c:extLst>
            </c:dLbl>
            <c:dLbl>
              <c:idx val="223"/>
              <c:tx>
                <c:rich>
                  <a:bodyPr/>
                  <a:lstStyle/>
                  <a:p>
                    <a:fld id="{A1C68C02-65AE-412F-A2F1-784ABB9F2E5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1-CBC7-4C1E-949A-8BF846009183}"/>
                </c:ext>
              </c:extLst>
            </c:dLbl>
            <c:dLbl>
              <c:idx val="224"/>
              <c:tx>
                <c:rich>
                  <a:bodyPr/>
                  <a:lstStyle/>
                  <a:p>
                    <a:fld id="{242277B4-CC81-4B9A-805D-6D555FDA553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2-CBC7-4C1E-949A-8BF846009183}"/>
                </c:ext>
              </c:extLst>
            </c:dLbl>
            <c:dLbl>
              <c:idx val="225"/>
              <c:tx>
                <c:rich>
                  <a:bodyPr/>
                  <a:lstStyle/>
                  <a:p>
                    <a:fld id="{F2549041-D9D7-44DC-AE15-597967B7C45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3-CBC7-4C1E-949A-8BF846009183}"/>
                </c:ext>
              </c:extLst>
            </c:dLbl>
            <c:dLbl>
              <c:idx val="226"/>
              <c:tx>
                <c:rich>
                  <a:bodyPr/>
                  <a:lstStyle/>
                  <a:p>
                    <a:fld id="{4DABDEBB-C53B-4F7F-BE09-48BA1BA792E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4-CBC7-4C1E-949A-8BF846009183}"/>
                </c:ext>
              </c:extLst>
            </c:dLbl>
            <c:dLbl>
              <c:idx val="227"/>
              <c:tx>
                <c:rich>
                  <a:bodyPr/>
                  <a:lstStyle/>
                  <a:p>
                    <a:fld id="{4EC13821-A192-4AA5-BC89-A46AD48F3FB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5-CBC7-4C1E-949A-8BF846009183}"/>
                </c:ext>
              </c:extLst>
            </c:dLbl>
            <c:dLbl>
              <c:idx val="228"/>
              <c:tx>
                <c:rich>
                  <a:bodyPr/>
                  <a:lstStyle/>
                  <a:p>
                    <a:fld id="{F95AA5D7-C421-4AA3-BD7B-F6927EAE090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6-CBC7-4C1E-949A-8BF846009183}"/>
                </c:ext>
              </c:extLst>
            </c:dLbl>
            <c:dLbl>
              <c:idx val="229"/>
              <c:tx>
                <c:rich>
                  <a:bodyPr/>
                  <a:lstStyle/>
                  <a:p>
                    <a:fld id="{78B13E29-986E-473E-BDDF-A65CDDBF289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7-CBC7-4C1E-949A-8BF846009183}"/>
                </c:ext>
              </c:extLst>
            </c:dLbl>
            <c:dLbl>
              <c:idx val="230"/>
              <c:tx>
                <c:rich>
                  <a:bodyPr/>
                  <a:lstStyle/>
                  <a:p>
                    <a:fld id="{C02E2172-79DE-4488-AE68-A8342E82080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8-CBC7-4C1E-949A-8BF846009183}"/>
                </c:ext>
              </c:extLst>
            </c:dLbl>
            <c:dLbl>
              <c:idx val="231"/>
              <c:tx>
                <c:rich>
                  <a:bodyPr/>
                  <a:lstStyle/>
                  <a:p>
                    <a:fld id="{2570AE0D-E811-4D10-BC49-DAECB2795D4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9-CBC7-4C1E-949A-8BF846009183}"/>
                </c:ext>
              </c:extLst>
            </c:dLbl>
            <c:dLbl>
              <c:idx val="232"/>
              <c:tx>
                <c:rich>
                  <a:bodyPr/>
                  <a:lstStyle/>
                  <a:p>
                    <a:fld id="{4CA44D70-D998-43B6-AD6F-67292A6B846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A-CBC7-4C1E-949A-8BF846009183}"/>
                </c:ext>
              </c:extLst>
            </c:dLbl>
            <c:dLbl>
              <c:idx val="233"/>
              <c:tx>
                <c:rich>
                  <a:bodyPr/>
                  <a:lstStyle/>
                  <a:p>
                    <a:fld id="{EB95E04B-3FD8-4725-80DC-EE9E2C5E18F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B-CBC7-4C1E-949A-8BF846009183}"/>
                </c:ext>
              </c:extLst>
            </c:dLbl>
            <c:dLbl>
              <c:idx val="234"/>
              <c:tx>
                <c:rich>
                  <a:bodyPr/>
                  <a:lstStyle/>
                  <a:p>
                    <a:fld id="{63D2030A-A142-44F7-9298-BA531C3920F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C-CBC7-4C1E-949A-8BF846009183}"/>
                </c:ext>
              </c:extLst>
            </c:dLbl>
            <c:dLbl>
              <c:idx val="235"/>
              <c:tx>
                <c:rich>
                  <a:bodyPr/>
                  <a:lstStyle/>
                  <a:p>
                    <a:fld id="{1832373F-BCDB-49EA-87E6-5F1A0DC116C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D-CBC7-4C1E-949A-8BF846009183}"/>
                </c:ext>
              </c:extLst>
            </c:dLbl>
            <c:dLbl>
              <c:idx val="236"/>
              <c:tx>
                <c:rich>
                  <a:bodyPr/>
                  <a:lstStyle/>
                  <a:p>
                    <a:fld id="{D45B4C11-2F99-4594-96CD-EB76D2986B1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E-CBC7-4C1E-949A-8BF846009183}"/>
                </c:ext>
              </c:extLst>
            </c:dLbl>
            <c:dLbl>
              <c:idx val="237"/>
              <c:tx>
                <c:rich>
                  <a:bodyPr/>
                  <a:lstStyle/>
                  <a:p>
                    <a:fld id="{197EF681-20AE-4909-A499-3F96AA513A0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F-CBC7-4C1E-949A-8BF846009183}"/>
                </c:ext>
              </c:extLst>
            </c:dLbl>
            <c:dLbl>
              <c:idx val="238"/>
              <c:tx>
                <c:rich>
                  <a:bodyPr/>
                  <a:lstStyle/>
                  <a:p>
                    <a:fld id="{7C5D4251-5B17-4CF2-B95C-06E651BF692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0-CBC7-4C1E-949A-8BF846009183}"/>
                </c:ext>
              </c:extLst>
            </c:dLbl>
            <c:dLbl>
              <c:idx val="239"/>
              <c:tx>
                <c:rich>
                  <a:bodyPr/>
                  <a:lstStyle/>
                  <a:p>
                    <a:fld id="{47620DAC-DC59-43AB-B4A9-0E761B8686A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1-CBC7-4C1E-949A-8BF846009183}"/>
                </c:ext>
              </c:extLst>
            </c:dLbl>
            <c:dLbl>
              <c:idx val="240"/>
              <c:tx>
                <c:rich>
                  <a:bodyPr/>
                  <a:lstStyle/>
                  <a:p>
                    <a:fld id="{886A64C9-8673-4465-9C9C-AA616B7212D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2-CBC7-4C1E-949A-8BF846009183}"/>
                </c:ext>
              </c:extLst>
            </c:dLbl>
            <c:dLbl>
              <c:idx val="241"/>
              <c:tx>
                <c:rich>
                  <a:bodyPr/>
                  <a:lstStyle/>
                  <a:p>
                    <a:fld id="{6096CE82-D8BB-4379-ABB9-9379ACE29AF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3-CBC7-4C1E-949A-8BF846009183}"/>
                </c:ext>
              </c:extLst>
            </c:dLbl>
            <c:dLbl>
              <c:idx val="242"/>
              <c:tx>
                <c:rich>
                  <a:bodyPr/>
                  <a:lstStyle/>
                  <a:p>
                    <a:fld id="{95A3E6FD-3804-40BC-A3EF-F967D107E51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4-CBC7-4C1E-949A-8BF846009183}"/>
                </c:ext>
              </c:extLst>
            </c:dLbl>
            <c:dLbl>
              <c:idx val="243"/>
              <c:tx>
                <c:rich>
                  <a:bodyPr/>
                  <a:lstStyle/>
                  <a:p>
                    <a:fld id="{760E55D6-DB5E-4F15-A19D-0FE082C92AA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5-CBC7-4C1E-949A-8BF846009183}"/>
                </c:ext>
              </c:extLst>
            </c:dLbl>
            <c:dLbl>
              <c:idx val="244"/>
              <c:tx>
                <c:rich>
                  <a:bodyPr/>
                  <a:lstStyle/>
                  <a:p>
                    <a:fld id="{E71ED794-73C2-4C22-8E15-39C85ED3E7B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6-CBC7-4C1E-949A-8BF846009183}"/>
                </c:ext>
              </c:extLst>
            </c:dLbl>
            <c:dLbl>
              <c:idx val="245"/>
              <c:tx>
                <c:rich>
                  <a:bodyPr/>
                  <a:lstStyle/>
                  <a:p>
                    <a:fld id="{34F38098-502C-4D2A-BACC-885EC824054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7-CBC7-4C1E-949A-8BF846009183}"/>
                </c:ext>
              </c:extLst>
            </c:dLbl>
            <c:dLbl>
              <c:idx val="246"/>
              <c:tx>
                <c:rich>
                  <a:bodyPr/>
                  <a:lstStyle/>
                  <a:p>
                    <a:fld id="{2AC03121-0758-4B8B-85B3-FE737AB5BB2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8-CBC7-4C1E-949A-8BF846009183}"/>
                </c:ext>
              </c:extLst>
            </c:dLbl>
            <c:dLbl>
              <c:idx val="247"/>
              <c:tx>
                <c:rich>
                  <a:bodyPr/>
                  <a:lstStyle/>
                  <a:p>
                    <a:fld id="{2EC77EB8-052A-47F2-AD1E-71EA1A7EA2E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9-CBC7-4C1E-949A-8BF846009183}"/>
                </c:ext>
              </c:extLst>
            </c:dLbl>
            <c:dLbl>
              <c:idx val="248"/>
              <c:tx>
                <c:rich>
                  <a:bodyPr/>
                  <a:lstStyle/>
                  <a:p>
                    <a:fld id="{FC87203F-63F8-43E7-9AC7-0B415BACFDF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A-CBC7-4C1E-949A-8BF846009183}"/>
                </c:ext>
              </c:extLst>
            </c:dLbl>
            <c:dLbl>
              <c:idx val="249"/>
              <c:tx>
                <c:rich>
                  <a:bodyPr/>
                  <a:lstStyle/>
                  <a:p>
                    <a:fld id="{5C718999-460B-4D0A-8741-F3620C41F6C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B-CBC7-4C1E-949A-8BF846009183}"/>
                </c:ext>
              </c:extLst>
            </c:dLbl>
            <c:dLbl>
              <c:idx val="250"/>
              <c:tx>
                <c:rich>
                  <a:bodyPr/>
                  <a:lstStyle/>
                  <a:p>
                    <a:fld id="{FC838204-37DF-429C-B336-F1391BF8F5D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C-CBC7-4C1E-949A-8BF846009183}"/>
                </c:ext>
              </c:extLst>
            </c:dLbl>
            <c:dLbl>
              <c:idx val="251"/>
              <c:tx>
                <c:rich>
                  <a:bodyPr/>
                  <a:lstStyle/>
                  <a:p>
                    <a:fld id="{25A359E2-981B-4E4A-94D0-BC311E391D6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D-CBC7-4C1E-949A-8BF846009183}"/>
                </c:ext>
              </c:extLst>
            </c:dLbl>
            <c:dLbl>
              <c:idx val="252"/>
              <c:tx>
                <c:rich>
                  <a:bodyPr/>
                  <a:lstStyle/>
                  <a:p>
                    <a:fld id="{61259D67-B977-4CD9-BF01-94EF95D0E42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E-CBC7-4C1E-949A-8BF846009183}"/>
                </c:ext>
              </c:extLst>
            </c:dLbl>
            <c:dLbl>
              <c:idx val="253"/>
              <c:tx>
                <c:rich>
                  <a:bodyPr/>
                  <a:lstStyle/>
                  <a:p>
                    <a:fld id="{6BB72AC1-D8C1-4F4F-B2AB-6D7CE6943F0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F-CBC7-4C1E-949A-8BF846009183}"/>
                </c:ext>
              </c:extLst>
            </c:dLbl>
            <c:dLbl>
              <c:idx val="254"/>
              <c:tx>
                <c:rich>
                  <a:bodyPr/>
                  <a:lstStyle/>
                  <a:p>
                    <a:fld id="{38C43B04-B812-4753-A8DA-5100211C38D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0-CBC7-4C1E-949A-8BF846009183}"/>
                </c:ext>
              </c:extLst>
            </c:dLbl>
            <c:dLbl>
              <c:idx val="255"/>
              <c:tx>
                <c:rich>
                  <a:bodyPr/>
                  <a:lstStyle/>
                  <a:p>
                    <a:fld id="{131BC60E-921C-4A64-BE20-E5FAABC0B68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1-CBC7-4C1E-949A-8BF846009183}"/>
                </c:ext>
              </c:extLst>
            </c:dLbl>
            <c:dLbl>
              <c:idx val="256"/>
              <c:tx>
                <c:rich>
                  <a:bodyPr/>
                  <a:lstStyle/>
                  <a:p>
                    <a:fld id="{D8E31893-B8EF-4E62-B9A2-27387E96735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2-CBC7-4C1E-949A-8BF846009183}"/>
                </c:ext>
              </c:extLst>
            </c:dLbl>
            <c:dLbl>
              <c:idx val="257"/>
              <c:tx>
                <c:rich>
                  <a:bodyPr/>
                  <a:lstStyle/>
                  <a:p>
                    <a:fld id="{84705DC5-B446-403B-B56C-1FA5434DFD4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3-CBC7-4C1E-949A-8BF846009183}"/>
                </c:ext>
              </c:extLst>
            </c:dLbl>
            <c:dLbl>
              <c:idx val="258"/>
              <c:tx>
                <c:rich>
                  <a:bodyPr/>
                  <a:lstStyle/>
                  <a:p>
                    <a:fld id="{96A60130-E85A-4441-8EF5-627E1484128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4-CBC7-4C1E-949A-8BF84600918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1"/>
            <c:dispEq val="1"/>
            <c:trendlineLbl>
              <c:layout>
                <c:manualLayout>
                  <c:x val="7.8920069307892287E-3"/>
                  <c:y val="-0.4173356514171270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Monthly!$E$9:$E$267</c:f>
              <c:numCache>
                <c:formatCode>0.00</c:formatCode>
                <c:ptCount val="259"/>
                <c:pt idx="0">
                  <c:v>34.68</c:v>
                </c:pt>
                <c:pt idx="1">
                  <c:v>34.159999999999997</c:v>
                </c:pt>
                <c:pt idx="2">
                  <c:v>33.997500000000002</c:v>
                </c:pt>
                <c:pt idx="3">
                  <c:v>33.807499999999997</c:v>
                </c:pt>
                <c:pt idx="4">
                  <c:v>33.19</c:v>
                </c:pt>
                <c:pt idx="5">
                  <c:v>32.994999999999997</c:v>
                </c:pt>
                <c:pt idx="6">
                  <c:v>31.385000000000002</c:v>
                </c:pt>
                <c:pt idx="7">
                  <c:v>30.73</c:v>
                </c:pt>
                <c:pt idx="8">
                  <c:v>30.09</c:v>
                </c:pt>
                <c:pt idx="9">
                  <c:v>29.75</c:v>
                </c:pt>
                <c:pt idx="10">
                  <c:v>30.16</c:v>
                </c:pt>
                <c:pt idx="11">
                  <c:v>30.0425</c:v>
                </c:pt>
                <c:pt idx="12">
                  <c:v>29.78</c:v>
                </c:pt>
                <c:pt idx="13">
                  <c:v>29.852499999999999</c:v>
                </c:pt>
                <c:pt idx="14">
                  <c:v>27.162500000000001</c:v>
                </c:pt>
                <c:pt idx="15">
                  <c:v>27.252500000000001</c:v>
                </c:pt>
                <c:pt idx="16">
                  <c:v>26.58</c:v>
                </c:pt>
                <c:pt idx="17">
                  <c:v>26.77</c:v>
                </c:pt>
                <c:pt idx="18">
                  <c:v>27.12</c:v>
                </c:pt>
                <c:pt idx="19">
                  <c:v>26.004999999999999</c:v>
                </c:pt>
                <c:pt idx="20">
                  <c:v>25.015000000000001</c:v>
                </c:pt>
                <c:pt idx="21">
                  <c:v>26</c:v>
                </c:pt>
                <c:pt idx="22">
                  <c:v>26.032499999999999</c:v>
                </c:pt>
                <c:pt idx="23">
                  <c:v>25.64</c:v>
                </c:pt>
                <c:pt idx="24">
                  <c:v>25.62</c:v>
                </c:pt>
                <c:pt idx="25">
                  <c:v>25.397500000000001</c:v>
                </c:pt>
                <c:pt idx="26">
                  <c:v>25.177499999999998</c:v>
                </c:pt>
                <c:pt idx="27">
                  <c:v>24.83</c:v>
                </c:pt>
                <c:pt idx="28">
                  <c:v>24.684999999999999</c:v>
                </c:pt>
                <c:pt idx="29">
                  <c:v>23.765000000000001</c:v>
                </c:pt>
                <c:pt idx="30">
                  <c:v>22.1</c:v>
                </c:pt>
                <c:pt idx="31">
                  <c:v>21.1675</c:v>
                </c:pt>
                <c:pt idx="32">
                  <c:v>20.947500000000002</c:v>
                </c:pt>
                <c:pt idx="33">
                  <c:v>21.57</c:v>
                </c:pt>
                <c:pt idx="34">
                  <c:v>21.73</c:v>
                </c:pt>
                <c:pt idx="35">
                  <c:v>21.85</c:v>
                </c:pt>
                <c:pt idx="36">
                  <c:v>22.324999999999999</c:v>
                </c:pt>
                <c:pt idx="37">
                  <c:v>21.862500000000001</c:v>
                </c:pt>
                <c:pt idx="38">
                  <c:v>24.09</c:v>
                </c:pt>
                <c:pt idx="39">
                  <c:v>25.06</c:v>
                </c:pt>
                <c:pt idx="40">
                  <c:v>25.302499999999998</c:v>
                </c:pt>
                <c:pt idx="41">
                  <c:v>25.84</c:v>
                </c:pt>
                <c:pt idx="42">
                  <c:v>26.57</c:v>
                </c:pt>
                <c:pt idx="43">
                  <c:v>25.75</c:v>
                </c:pt>
                <c:pt idx="44">
                  <c:v>26.96</c:v>
                </c:pt>
                <c:pt idx="45">
                  <c:v>29.862500000000001</c:v>
                </c:pt>
                <c:pt idx="46">
                  <c:v>31.225000000000001</c:v>
                </c:pt>
                <c:pt idx="47">
                  <c:v>32.58</c:v>
                </c:pt>
                <c:pt idx="48">
                  <c:v>32.612500000000004</c:v>
                </c:pt>
                <c:pt idx="49">
                  <c:v>32.587499999999999</c:v>
                </c:pt>
                <c:pt idx="50">
                  <c:v>33.32</c:v>
                </c:pt>
                <c:pt idx="51">
                  <c:v>33.024999999999999</c:v>
                </c:pt>
                <c:pt idx="52">
                  <c:v>33.412500000000001</c:v>
                </c:pt>
                <c:pt idx="53">
                  <c:v>33.29</c:v>
                </c:pt>
                <c:pt idx="54">
                  <c:v>33.024999999999999</c:v>
                </c:pt>
                <c:pt idx="55">
                  <c:v>32.739999999999995</c:v>
                </c:pt>
                <c:pt idx="56">
                  <c:v>31.824999999999996</c:v>
                </c:pt>
                <c:pt idx="57">
                  <c:v>31.475000000000001</c:v>
                </c:pt>
                <c:pt idx="58">
                  <c:v>30.01</c:v>
                </c:pt>
                <c:pt idx="59">
                  <c:v>29.225000000000001</c:v>
                </c:pt>
                <c:pt idx="60">
                  <c:v>29.605</c:v>
                </c:pt>
                <c:pt idx="61">
                  <c:v>29.137500000000003</c:v>
                </c:pt>
                <c:pt idx="62">
                  <c:v>28.259999999999998</c:v>
                </c:pt>
                <c:pt idx="63">
                  <c:v>27.03</c:v>
                </c:pt>
                <c:pt idx="64">
                  <c:v>24.810000000000002</c:v>
                </c:pt>
                <c:pt idx="65">
                  <c:v>23.147500000000001</c:v>
                </c:pt>
                <c:pt idx="66">
                  <c:v>21.4375</c:v>
                </c:pt>
                <c:pt idx="67">
                  <c:v>20.963999999999999</c:v>
                </c:pt>
                <c:pt idx="68">
                  <c:v>24.265000000000001</c:v>
                </c:pt>
                <c:pt idx="69">
                  <c:v>26.774999999999999</c:v>
                </c:pt>
                <c:pt idx="70">
                  <c:v>26.380000000000003</c:v>
                </c:pt>
                <c:pt idx="71">
                  <c:v>27.064999999999998</c:v>
                </c:pt>
                <c:pt idx="72">
                  <c:v>27.630000000000003</c:v>
                </c:pt>
                <c:pt idx="73">
                  <c:v>26.387499999999999</c:v>
                </c:pt>
                <c:pt idx="74">
                  <c:v>24.525000000000002</c:v>
                </c:pt>
                <c:pt idx="75">
                  <c:v>23.424999999999997</c:v>
                </c:pt>
                <c:pt idx="76">
                  <c:v>24.73</c:v>
                </c:pt>
                <c:pt idx="77">
                  <c:v>27.574999999999999</c:v>
                </c:pt>
                <c:pt idx="78">
                  <c:v>29.454999999999998</c:v>
                </c:pt>
                <c:pt idx="79">
                  <c:v>31.429999999999996</c:v>
                </c:pt>
                <c:pt idx="80">
                  <c:v>35.4375</c:v>
                </c:pt>
                <c:pt idx="81">
                  <c:v>37.970000000000006</c:v>
                </c:pt>
                <c:pt idx="82">
                  <c:v>39.162500000000001</c:v>
                </c:pt>
                <c:pt idx="83">
                  <c:v>39.475000000000001</c:v>
                </c:pt>
                <c:pt idx="84">
                  <c:v>42.379999999999995</c:v>
                </c:pt>
                <c:pt idx="85">
                  <c:v>43.137500000000003</c:v>
                </c:pt>
                <c:pt idx="86">
                  <c:v>44.412499999999994</c:v>
                </c:pt>
                <c:pt idx="87">
                  <c:v>48.33</c:v>
                </c:pt>
                <c:pt idx="88">
                  <c:v>54.375</c:v>
                </c:pt>
                <c:pt idx="89">
                  <c:v>63.562499999999993</c:v>
                </c:pt>
                <c:pt idx="90">
                  <c:v>66.239999999999995</c:v>
                </c:pt>
                <c:pt idx="91">
                  <c:v>61.962500000000006</c:v>
                </c:pt>
                <c:pt idx="92">
                  <c:v>59.475000000000001</c:v>
                </c:pt>
                <c:pt idx="93">
                  <c:v>59.52</c:v>
                </c:pt>
                <c:pt idx="94">
                  <c:v>56.024999999999999</c:v>
                </c:pt>
                <c:pt idx="95">
                  <c:v>52.900000000000006</c:v>
                </c:pt>
                <c:pt idx="96">
                  <c:v>47.762500000000003</c:v>
                </c:pt>
                <c:pt idx="97">
                  <c:v>44.424999999999997</c:v>
                </c:pt>
                <c:pt idx="98">
                  <c:v>46.575000000000003</c:v>
                </c:pt>
                <c:pt idx="99">
                  <c:v>47.5</c:v>
                </c:pt>
                <c:pt idx="100">
                  <c:v>48.85</c:v>
                </c:pt>
                <c:pt idx="101">
                  <c:v>50.212499999999999</c:v>
                </c:pt>
                <c:pt idx="102">
                  <c:v>52.4</c:v>
                </c:pt>
                <c:pt idx="103">
                  <c:v>47.370000000000005</c:v>
                </c:pt>
                <c:pt idx="104">
                  <c:v>46.4</c:v>
                </c:pt>
                <c:pt idx="105">
                  <c:v>41.424999999999997</c:v>
                </c:pt>
                <c:pt idx="106">
                  <c:v>38.412499999999994</c:v>
                </c:pt>
                <c:pt idx="107">
                  <c:v>41.529999999999994</c:v>
                </c:pt>
                <c:pt idx="108">
                  <c:v>44.737499999999997</c:v>
                </c:pt>
                <c:pt idx="109">
                  <c:v>49.524999999999999</c:v>
                </c:pt>
                <c:pt idx="110">
                  <c:v>55.379999999999995</c:v>
                </c:pt>
                <c:pt idx="111">
                  <c:v>54.762500000000003</c:v>
                </c:pt>
                <c:pt idx="112">
                  <c:v>48.8</c:v>
                </c:pt>
                <c:pt idx="113">
                  <c:v>52.009999999999991</c:v>
                </c:pt>
                <c:pt idx="114">
                  <c:v>52.5</c:v>
                </c:pt>
                <c:pt idx="115">
                  <c:v>53.662499999999994</c:v>
                </c:pt>
                <c:pt idx="116">
                  <c:v>49.08</c:v>
                </c:pt>
                <c:pt idx="117">
                  <c:v>49.622500000000002</c:v>
                </c:pt>
                <c:pt idx="118">
                  <c:v>48.157500000000006</c:v>
                </c:pt>
                <c:pt idx="119">
                  <c:v>50.972000000000001</c:v>
                </c:pt>
                <c:pt idx="120">
                  <c:v>50.227499999999999</c:v>
                </c:pt>
                <c:pt idx="121">
                  <c:v>51.495000000000005</c:v>
                </c:pt>
                <c:pt idx="122">
                  <c:v>53.61</c:v>
                </c:pt>
                <c:pt idx="123">
                  <c:v>51.7</c:v>
                </c:pt>
                <c:pt idx="124">
                  <c:v>50.162499999999994</c:v>
                </c:pt>
                <c:pt idx="125">
                  <c:v>56.679999999999993</c:v>
                </c:pt>
                <c:pt idx="126">
                  <c:v>57.912499999999994</c:v>
                </c:pt>
                <c:pt idx="127">
                  <c:v>60.097999999999999</c:v>
                </c:pt>
                <c:pt idx="128">
                  <c:v>62.674999999999997</c:v>
                </c:pt>
                <c:pt idx="129">
                  <c:v>73.025000000000006</c:v>
                </c:pt>
                <c:pt idx="130">
                  <c:v>89.34</c:v>
                </c:pt>
                <c:pt idx="131">
                  <c:v>94.137499999999989</c:v>
                </c:pt>
                <c:pt idx="132">
                  <c:v>100.1875</c:v>
                </c:pt>
                <c:pt idx="133">
                  <c:v>114.02000000000001</c:v>
                </c:pt>
                <c:pt idx="134">
                  <c:v>110.2375</c:v>
                </c:pt>
                <c:pt idx="135">
                  <c:v>108.63749999999999</c:v>
                </c:pt>
                <c:pt idx="136">
                  <c:v>119.36999999999998</c:v>
                </c:pt>
                <c:pt idx="137">
                  <c:v>142.53749999999999</c:v>
                </c:pt>
                <c:pt idx="138">
                  <c:v>167.58750000000001</c:v>
                </c:pt>
                <c:pt idx="139">
                  <c:v>157.57</c:v>
                </c:pt>
                <c:pt idx="140">
                  <c:v>148.5</c:v>
                </c:pt>
                <c:pt idx="141">
                  <c:v>110.24000000000001</c:v>
                </c:pt>
                <c:pt idx="142">
                  <c:v>88.474999999999994</c:v>
                </c:pt>
                <c:pt idx="143">
                  <c:v>75.762500000000003</c:v>
                </c:pt>
                <c:pt idx="144">
                  <c:v>76.44</c:v>
                </c:pt>
                <c:pt idx="145">
                  <c:v>68.974999999999994</c:v>
                </c:pt>
                <c:pt idx="146">
                  <c:v>58.462499999999999</c:v>
                </c:pt>
                <c:pt idx="147">
                  <c:v>62.412499999999994</c:v>
                </c:pt>
                <c:pt idx="148">
                  <c:v>57.989999999999995</c:v>
                </c:pt>
                <c:pt idx="149">
                  <c:v>60.300000000000004</c:v>
                </c:pt>
                <c:pt idx="150">
                  <c:v>61.2</c:v>
                </c:pt>
                <c:pt idx="151">
                  <c:v>64.25</c:v>
                </c:pt>
                <c:pt idx="152">
                  <c:v>60.86</c:v>
                </c:pt>
                <c:pt idx="153">
                  <c:v>63.9</c:v>
                </c:pt>
                <c:pt idx="154">
                  <c:v>66.275000000000006</c:v>
                </c:pt>
                <c:pt idx="155">
                  <c:v>73.488</c:v>
                </c:pt>
                <c:pt idx="156">
                  <c:v>87.1</c:v>
                </c:pt>
                <c:pt idx="157">
                  <c:v>83</c:v>
                </c:pt>
                <c:pt idx="158">
                  <c:v>83.00500000000001</c:v>
                </c:pt>
                <c:pt idx="159">
                  <c:v>88.47999999999999</c:v>
                </c:pt>
                <c:pt idx="160">
                  <c:v>90.932500000000005</c:v>
                </c:pt>
                <c:pt idx="161">
                  <c:v>92.71</c:v>
                </c:pt>
                <c:pt idx="162">
                  <c:v>90.54</c:v>
                </c:pt>
                <c:pt idx="163">
                  <c:v>87.8</c:v>
                </c:pt>
                <c:pt idx="164">
                  <c:v>85.84</c:v>
                </c:pt>
                <c:pt idx="165">
                  <c:v>90.98</c:v>
                </c:pt>
                <c:pt idx="166">
                  <c:v>103.03</c:v>
                </c:pt>
                <c:pt idx="167">
                  <c:v>115.85599999999999</c:v>
                </c:pt>
                <c:pt idx="168">
                  <c:v>123.07</c:v>
                </c:pt>
                <c:pt idx="169">
                  <c:v>117.84</c:v>
                </c:pt>
                <c:pt idx="170">
                  <c:v>121.4025</c:v>
                </c:pt>
                <c:pt idx="171">
                  <c:v>123.32</c:v>
                </c:pt>
                <c:pt idx="172">
                  <c:v>120.72</c:v>
                </c:pt>
                <c:pt idx="173">
                  <c:v>118.85</c:v>
                </c:pt>
                <c:pt idx="174">
                  <c:v>116.39</c:v>
                </c:pt>
                <c:pt idx="175">
                  <c:v>118.02</c:v>
                </c:pt>
                <c:pt idx="176">
                  <c:v>115.77</c:v>
                </c:pt>
                <c:pt idx="177">
                  <c:v>110.82</c:v>
                </c:pt>
                <c:pt idx="178">
                  <c:v>105.65</c:v>
                </c:pt>
                <c:pt idx="179">
                  <c:v>103.92</c:v>
                </c:pt>
                <c:pt idx="180">
                  <c:v>105.91</c:v>
                </c:pt>
                <c:pt idx="181">
                  <c:v>105.38</c:v>
                </c:pt>
                <c:pt idx="182">
                  <c:v>103.57</c:v>
                </c:pt>
                <c:pt idx="183">
                  <c:v>101.49</c:v>
                </c:pt>
                <c:pt idx="184">
                  <c:v>94.99</c:v>
                </c:pt>
                <c:pt idx="185">
                  <c:v>85.83</c:v>
                </c:pt>
                <c:pt idx="186">
                  <c:v>87.01</c:v>
                </c:pt>
                <c:pt idx="187">
                  <c:v>89</c:v>
                </c:pt>
                <c:pt idx="188">
                  <c:v>86.01</c:v>
                </c:pt>
                <c:pt idx="189">
                  <c:v>83.19</c:v>
                </c:pt>
                <c:pt idx="190">
                  <c:v>85.14</c:v>
                </c:pt>
                <c:pt idx="191">
                  <c:v>89.16</c:v>
                </c:pt>
                <c:pt idx="192">
                  <c:v>86.66</c:v>
                </c:pt>
                <c:pt idx="193">
                  <c:v>85.48</c:v>
                </c:pt>
                <c:pt idx="194">
                  <c:v>82.81</c:v>
                </c:pt>
                <c:pt idx="195">
                  <c:v>82.08</c:v>
                </c:pt>
                <c:pt idx="196">
                  <c:v>81.680000000000007</c:v>
                </c:pt>
                <c:pt idx="197">
                  <c:v>77.52</c:v>
                </c:pt>
                <c:pt idx="198">
                  <c:v>72.86</c:v>
                </c:pt>
                <c:pt idx="199">
                  <c:v>72.91</c:v>
                </c:pt>
                <c:pt idx="200">
                  <c:v>73.099999999999994</c:v>
                </c:pt>
                <c:pt idx="201">
                  <c:v>80.650000000000006</c:v>
                </c:pt>
                <c:pt idx="202">
                  <c:v>83.82</c:v>
                </c:pt>
                <c:pt idx="203">
                  <c:v>84.62</c:v>
                </c:pt>
                <c:pt idx="204">
                  <c:v>82.9</c:v>
                </c:pt>
                <c:pt idx="205">
                  <c:v>77.599999999999994</c:v>
                </c:pt>
                <c:pt idx="206">
                  <c:v>74.599999999999994</c:v>
                </c:pt>
                <c:pt idx="207">
                  <c:v>75.22</c:v>
                </c:pt>
                <c:pt idx="208">
                  <c:v>75.78</c:v>
                </c:pt>
                <c:pt idx="209">
                  <c:v>74.09</c:v>
                </c:pt>
                <c:pt idx="210">
                  <c:v>71.44</c:v>
                </c:pt>
                <c:pt idx="211">
                  <c:v>71.19</c:v>
                </c:pt>
                <c:pt idx="212">
                  <c:v>67.86</c:v>
                </c:pt>
                <c:pt idx="213">
                  <c:v>65.739999999999995</c:v>
                </c:pt>
                <c:pt idx="214">
                  <c:v>65.66</c:v>
                </c:pt>
                <c:pt idx="215">
                  <c:v>65.91</c:v>
                </c:pt>
                <c:pt idx="216">
                  <c:v>60.66</c:v>
                </c:pt>
                <c:pt idx="217">
                  <c:v>63.155000000000001</c:v>
                </c:pt>
                <c:pt idx="218">
                  <c:v>61.01</c:v>
                </c:pt>
                <c:pt idx="219">
                  <c:v>59.117500000000007</c:v>
                </c:pt>
                <c:pt idx="220">
                  <c:v>63.01</c:v>
                </c:pt>
                <c:pt idx="221">
                  <c:v>61.06</c:v>
                </c:pt>
                <c:pt idx="222">
                  <c:v>57.28</c:v>
                </c:pt>
                <c:pt idx="223">
                  <c:v>54.287499999999994</c:v>
                </c:pt>
                <c:pt idx="224">
                  <c:v>51.85</c:v>
                </c:pt>
                <c:pt idx="225">
                  <c:v>49.82</c:v>
                </c:pt>
                <c:pt idx="226">
                  <c:v>54.89</c:v>
                </c:pt>
                <c:pt idx="227">
                  <c:v>49.98</c:v>
                </c:pt>
                <c:pt idx="228">
                  <c:v>50.697500000000005</c:v>
                </c:pt>
                <c:pt idx="229">
                  <c:v>52.385000000000005</c:v>
                </c:pt>
                <c:pt idx="230">
                  <c:v>53.637499999999996</c:v>
                </c:pt>
                <c:pt idx="231">
                  <c:v>52.748000000000005</c:v>
                </c:pt>
                <c:pt idx="232">
                  <c:v>53.400500000000001</c:v>
                </c:pt>
                <c:pt idx="233">
                  <c:v>57.860500000000002</c:v>
                </c:pt>
                <c:pt idx="234">
                  <c:v>61.817999999999998</c:v>
                </c:pt>
                <c:pt idx="235">
                  <c:v>65.858000000000004</c:v>
                </c:pt>
                <c:pt idx="236">
                  <c:v>67.260799999999989</c:v>
                </c:pt>
                <c:pt idx="237">
                  <c:v>82.876000000000005</c:v>
                </c:pt>
                <c:pt idx="238">
                  <c:v>90.6875</c:v>
                </c:pt>
                <c:pt idx="239">
                  <c:v>83.040933333333328</c:v>
                </c:pt>
                <c:pt idx="240">
                  <c:v>86.031874999999999</c:v>
                </c:pt>
                <c:pt idx="241">
                  <c:v>83.289500000000004</c:v>
                </c:pt>
                <c:pt idx="242">
                  <c:v>78.728399999999993</c:v>
                </c:pt>
                <c:pt idx="243">
                  <c:v>77.338249999999988</c:v>
                </c:pt>
                <c:pt idx="244">
                  <c:v>72.418500000000009</c:v>
                </c:pt>
                <c:pt idx="245">
                  <c:v>77.588400000000007</c:v>
                </c:pt>
                <c:pt idx="246">
                  <c:v>81.596499999999992</c:v>
                </c:pt>
                <c:pt idx="247">
                  <c:v>86.568000000000012</c:v>
                </c:pt>
                <c:pt idx="248">
                  <c:v>91.543300000000002</c:v>
                </c:pt>
                <c:pt idx="249">
                  <c:v>90.972999999999999</c:v>
                </c:pt>
                <c:pt idx="250">
                  <c:v>91.280499999999989</c:v>
                </c:pt>
                <c:pt idx="251">
                  <c:v>94.829466666666661</c:v>
                </c:pt>
                <c:pt idx="252">
                  <c:v>97.109499999999997</c:v>
                </c:pt>
                <c:pt idx="253">
                  <c:v>94.555499999999995</c:v>
                </c:pt>
                <c:pt idx="254">
                  <c:v>91.39</c:v>
                </c:pt>
                <c:pt idx="255">
                  <c:v>94.12937500000001</c:v>
                </c:pt>
                <c:pt idx="256">
                  <c:v>102.29387499999999</c:v>
                </c:pt>
                <c:pt idx="257">
                  <c:v>104.46259999999999</c:v>
                </c:pt>
                <c:pt idx="258">
                  <c:v>107.8335</c:v>
                </c:pt>
              </c:numCache>
            </c:numRef>
          </c:xVal>
          <c:yVal>
            <c:numRef>
              <c:f>Monthly!$D$9:$D$267</c:f>
              <c:numCache>
                <c:formatCode>0.00%</c:formatCode>
                <c:ptCount val="259"/>
                <c:pt idx="0">
                  <c:v>-1.5107782991972034E-2</c:v>
                </c:pt>
                <c:pt idx="1">
                  <c:v>-4.7683764193919382E-3</c:v>
                </c:pt>
                <c:pt idx="2">
                  <c:v>-5.6043211355993371E-3</c:v>
                </c:pt>
                <c:pt idx="3">
                  <c:v>-1.8434045633494565E-2</c:v>
                </c:pt>
                <c:pt idx="4">
                  <c:v>-5.8925908964982728E-3</c:v>
                </c:pt>
                <c:pt idx="5">
                  <c:v>-5.0025963065889752E-2</c:v>
                </c:pt>
                <c:pt idx="6">
                  <c:v>-2.1090695627101759E-2</c:v>
                </c:pt>
                <c:pt idx="7">
                  <c:v>-2.1046485500439426E-2</c:v>
                </c:pt>
                <c:pt idx="8">
                  <c:v>-1.1363758650315095E-2</c:v>
                </c:pt>
                <c:pt idx="9">
                  <c:v>1.3687411148116552E-2</c:v>
                </c:pt>
                <c:pt idx="10">
                  <c:v>-3.9034973364375524E-3</c:v>
                </c:pt>
                <c:pt idx="11">
                  <c:v>-8.776018547454802E-3</c:v>
                </c:pt>
                <c:pt idx="12">
                  <c:v>2.4315611695395786E-3</c:v>
                </c:pt>
                <c:pt idx="13">
                  <c:v>-9.4431242842854521E-2</c:v>
                </c:pt>
                <c:pt idx="14">
                  <c:v>3.3079144378285368E-3</c:v>
                </c:pt>
                <c:pt idx="15">
                  <c:v>-2.4986206735277371E-2</c:v>
                </c:pt>
                <c:pt idx="16">
                  <c:v>7.1228042471618742E-3</c:v>
                </c:pt>
                <c:pt idx="17">
                  <c:v>1.2989605539933681E-2</c:v>
                </c:pt>
                <c:pt idx="18">
                  <c:v>-4.198263584715909E-2</c:v>
                </c:pt>
                <c:pt idx="19">
                  <c:v>-3.8813182284867367E-2</c:v>
                </c:pt>
                <c:pt idx="20">
                  <c:v>3.8620893081313647E-2</c:v>
                </c:pt>
                <c:pt idx="21">
                  <c:v>1.2492194004318981E-3</c:v>
                </c:pt>
                <c:pt idx="22">
                  <c:v>-1.519212536944463E-2</c:v>
                </c:pt>
                <c:pt idx="23">
                  <c:v>-7.8033558388108666E-4</c:v>
                </c:pt>
                <c:pt idx="24">
                  <c:v>-8.7225524850252072E-3</c:v>
                </c:pt>
                <c:pt idx="25">
                  <c:v>-8.7000054434004208E-3</c:v>
                </c:pt>
                <c:pt idx="26">
                  <c:v>-1.3898139020087351E-2</c:v>
                </c:pt>
                <c:pt idx="27">
                  <c:v>-5.8568278092490517E-3</c:v>
                </c:pt>
                <c:pt idx="28">
                  <c:v>-3.7981861644853371E-2</c:v>
                </c:pt>
                <c:pt idx="29">
                  <c:v>-7.2636301542265538E-2</c:v>
                </c:pt>
                <c:pt idx="30">
                  <c:v>-4.3110621989411985E-2</c:v>
                </c:pt>
                <c:pt idx="31">
                  <c:v>-1.0447679028990702E-2</c:v>
                </c:pt>
                <c:pt idx="32">
                  <c:v>2.9284152895760522E-2</c:v>
                </c:pt>
                <c:pt idx="33">
                  <c:v>7.390333867273358E-3</c:v>
                </c:pt>
                <c:pt idx="34">
                  <c:v>5.5071272732609127E-3</c:v>
                </c:pt>
                <c:pt idx="35">
                  <c:v>2.1506205220963463E-2</c:v>
                </c:pt>
                <c:pt idx="36">
                  <c:v>-2.0934286417842236E-2</c:v>
                </c:pt>
                <c:pt idx="37">
                  <c:v>9.7023976282059513E-2</c:v>
                </c:pt>
                <c:pt idx="38">
                  <c:v>3.9476132841142257E-2</c:v>
                </c:pt>
                <c:pt idx="39">
                  <c:v>9.6302556129970462E-3</c:v>
                </c:pt>
                <c:pt idx="40">
                  <c:v>2.1020473833481951E-2</c:v>
                </c:pt>
                <c:pt idx="41">
                  <c:v>2.7859080857321028E-2</c:v>
                </c:pt>
                <c:pt idx="42">
                  <c:v>-3.1348132661976946E-2</c:v>
                </c:pt>
                <c:pt idx="43">
                  <c:v>4.5919658934361257E-2</c:v>
                </c:pt>
                <c:pt idx="44">
                  <c:v>0.10224922660782158</c:v>
                </c:pt>
                <c:pt idx="45">
                  <c:v>4.4615543359713399E-2</c:v>
                </c:pt>
                <c:pt idx="46">
                  <c:v>4.2479547162257603E-2</c:v>
                </c:pt>
                <c:pt idx="47">
                  <c:v>9.9704728894784312E-4</c:v>
                </c:pt>
                <c:pt idx="48">
                  <c:v>-7.6687120322689692E-4</c:v>
                </c:pt>
                <c:pt idx="49">
                  <c:v>2.2229038039021855E-2</c:v>
                </c:pt>
                <c:pt idx="50">
                  <c:v>-8.8929668902529898E-3</c:v>
                </c:pt>
                <c:pt idx="51">
                  <c:v>1.1665231056648375E-2</c:v>
                </c:pt>
                <c:pt idx="52">
                  <c:v>-3.6730298781038418E-3</c:v>
                </c:pt>
                <c:pt idx="53">
                  <c:v>-7.9922011785445481E-3</c:v>
                </c:pt>
                <c:pt idx="54">
                  <c:v>-8.6672784654003091E-3</c:v>
                </c:pt>
                <c:pt idx="55">
                  <c:v>-2.8345427499518662E-2</c:v>
                </c:pt>
                <c:pt idx="56">
                  <c:v>-1.1058564513059154E-2</c:v>
                </c:pt>
                <c:pt idx="57">
                  <c:v>-4.766292047813505E-2</c:v>
                </c:pt>
                <c:pt idx="58">
                  <c:v>-2.650615209414366E-2</c:v>
                </c:pt>
                <c:pt idx="59">
                  <c:v>1.2918758625607265E-2</c:v>
                </c:pt>
                <c:pt idx="60">
                  <c:v>-1.5917261621863819E-2</c:v>
                </c:pt>
                <c:pt idx="61">
                  <c:v>-3.0578627105494329E-2</c:v>
                </c:pt>
                <c:pt idx="62">
                  <c:v>-4.4500016968025018E-2</c:v>
                </c:pt>
                <c:pt idx="63">
                  <c:v>-8.5700562584646547E-2</c:v>
                </c:pt>
                <c:pt idx="64">
                  <c:v>-6.9360014363644598E-2</c:v>
                </c:pt>
                <c:pt idx="65">
                  <c:v>-7.674505841390647E-2</c:v>
                </c:pt>
                <c:pt idx="66">
                  <c:v>-2.2335043986238975E-2</c:v>
                </c:pt>
                <c:pt idx="67">
                  <c:v>0.14622830191725977</c:v>
                </c:pt>
                <c:pt idx="68">
                  <c:v>9.8433633476632851E-2</c:v>
                </c:pt>
                <c:pt idx="69">
                  <c:v>-1.4862469044643759E-2</c:v>
                </c:pt>
                <c:pt idx="70">
                  <c:v>2.5635232959772412E-2</c:v>
                </c:pt>
                <c:pt idx="71">
                  <c:v>2.0660758686384038E-2</c:v>
                </c:pt>
                <c:pt idx="72">
                  <c:v>-4.6011725760886309E-2</c:v>
                </c:pt>
                <c:pt idx="73">
                  <c:v>-7.3197407723012101E-2</c:v>
                </c:pt>
                <c:pt idx="74">
                  <c:v>-4.5889177326941144E-2</c:v>
                </c:pt>
                <c:pt idx="75">
                  <c:v>5.4213253408839035E-2</c:v>
                </c:pt>
                <c:pt idx="76">
                  <c:v>0.10889248360624129</c:v>
                </c:pt>
                <c:pt idx="77">
                  <c:v>6.5954109834084451E-2</c:v>
                </c:pt>
                <c:pt idx="78">
                  <c:v>6.4899175835825551E-2</c:v>
                </c:pt>
                <c:pt idx="79">
                  <c:v>0.12000773067849475</c:v>
                </c:pt>
                <c:pt idx="80">
                  <c:v>6.9025792755740251E-2</c:v>
                </c:pt>
                <c:pt idx="81">
                  <c:v>3.0923282034599008E-2</c:v>
                </c:pt>
                <c:pt idx="82">
                  <c:v>7.9479038633956407E-3</c:v>
                </c:pt>
                <c:pt idx="83">
                  <c:v>7.1008992698447113E-2</c:v>
                </c:pt>
                <c:pt idx="84">
                  <c:v>1.7716135583968909E-2</c:v>
                </c:pt>
                <c:pt idx="85">
                  <c:v>2.9128272923023422E-2</c:v>
                </c:pt>
                <c:pt idx="86">
                  <c:v>8.4531524509847411E-2</c:v>
                </c:pt>
                <c:pt idx="87">
                  <c:v>0.11785200355185542</c:v>
                </c:pt>
                <c:pt idx="88">
                  <c:v>0.15611918439993036</c:v>
                </c:pt>
                <c:pt idx="89">
                  <c:v>4.1260836268225486E-2</c:v>
                </c:pt>
                <c:pt idx="90">
                  <c:v>-6.6755146730311771E-2</c:v>
                </c:pt>
                <c:pt idx="91">
                  <c:v>-4.0973307157670946E-2</c:v>
                </c:pt>
                <c:pt idx="92">
                  <c:v>7.5633433581516257E-4</c:v>
                </c:pt>
                <c:pt idx="93">
                  <c:v>-6.0514370837845846E-2</c:v>
                </c:pt>
                <c:pt idx="94">
                  <c:v>-5.7394680822736834E-2</c:v>
                </c:pt>
                <c:pt idx="95">
                  <c:v>-0.10216252609123537</c:v>
                </c:pt>
                <c:pt idx="96">
                  <c:v>-7.2438438732303392E-2</c:v>
                </c:pt>
                <c:pt idx="97">
                  <c:v>4.7261542446937303E-2</c:v>
                </c:pt>
                <c:pt idx="98">
                  <c:v>1.966579455294324E-2</c:v>
                </c:pt>
                <c:pt idx="99">
                  <c:v>2.8024667448196178E-2</c:v>
                </c:pt>
                <c:pt idx="100">
                  <c:v>2.7509621196608779E-2</c:v>
                </c:pt>
                <c:pt idx="101">
                  <c:v>4.2642591641595978E-2</c:v>
                </c:pt>
                <c:pt idx="102">
                  <c:v>-0.10091747439133596</c:v>
                </c:pt>
                <c:pt idx="103">
                  <c:v>-2.0689657703450933E-2</c:v>
                </c:pt>
                <c:pt idx="104">
                  <c:v>-0.11341489591958305</c:v>
                </c:pt>
                <c:pt idx="105">
                  <c:v>-7.5501635856023597E-2</c:v>
                </c:pt>
                <c:pt idx="106">
                  <c:v>7.8033130186059049E-2</c:v>
                </c:pt>
                <c:pt idx="107">
                  <c:v>7.4396018449482029E-2</c:v>
                </c:pt>
                <c:pt idx="108">
                  <c:v>0.10166551649247037</c:v>
                </c:pt>
                <c:pt idx="109">
                  <c:v>0.11174092515820105</c:v>
                </c:pt>
                <c:pt idx="110">
                  <c:v>-1.1212864602798796E-2</c:v>
                </c:pt>
                <c:pt idx="111">
                  <c:v>-0.11527534028091552</c:v>
                </c:pt>
                <c:pt idx="112">
                  <c:v>6.3705694925879575E-2</c:v>
                </c:pt>
                <c:pt idx="113">
                  <c:v>9.3771618125972258E-3</c:v>
                </c:pt>
                <c:pt idx="114">
                  <c:v>2.1901263953100804E-2</c:v>
                </c:pt>
                <c:pt idx="115">
                  <c:v>-8.9262813707968167E-2</c:v>
                </c:pt>
                <c:pt idx="116">
                  <c:v>1.0992740061885064E-2</c:v>
                </c:pt>
                <c:pt idx="117">
                  <c:v>-2.9967470550419546E-2</c:v>
                </c:pt>
                <c:pt idx="118">
                  <c:v>5.6799572995856591E-2</c:v>
                </c:pt>
                <c:pt idx="119">
                  <c:v>-1.471377687985489E-2</c:v>
                </c:pt>
                <c:pt idx="120">
                  <c:v>2.4922030107587277E-2</c:v>
                </c:pt>
                <c:pt idx="121">
                  <c:v>4.0250902261681168E-2</c:v>
                </c:pt>
                <c:pt idx="122">
                  <c:v>-3.6277836325062866E-2</c:v>
                </c:pt>
                <c:pt idx="123">
                  <c:v>-3.0190045921348461E-2</c:v>
                </c:pt>
                <c:pt idx="124">
                  <c:v>0.12215367922944451</c:v>
                </c:pt>
                <c:pt idx="125">
                  <c:v>2.1511835920287058E-2</c:v>
                </c:pt>
                <c:pt idx="126">
                  <c:v>3.7043312374458334E-2</c:v>
                </c:pt>
                <c:pt idx="127">
                  <c:v>4.1986080927132005E-2</c:v>
                </c:pt>
                <c:pt idx="128">
                  <c:v>0.15283920422944769</c:v>
                </c:pt>
                <c:pt idx="129">
                  <c:v>0.20164746765016797</c:v>
                </c:pt>
                <c:pt idx="130">
                  <c:v>5.2307163503497241E-2</c:v>
                </c:pt>
                <c:pt idx="131">
                  <c:v>6.2286950942301751E-2</c:v>
                </c:pt>
                <c:pt idx="132">
                  <c:v>0.12933044123366419</c:v>
                </c:pt>
                <c:pt idx="133">
                  <c:v>-3.3736742389136716E-2</c:v>
                </c:pt>
                <c:pt idx="134">
                  <c:v>-1.4620477450720789E-2</c:v>
                </c:pt>
                <c:pt idx="135">
                  <c:v>9.4211261343368463E-2</c:v>
                </c:pt>
                <c:pt idx="136">
                  <c:v>0.17737720987652997</c:v>
                </c:pt>
                <c:pt idx="137">
                  <c:v>0.16190047994420279</c:v>
                </c:pt>
                <c:pt idx="138">
                  <c:v>-6.1635798953725493E-2</c:v>
                </c:pt>
                <c:pt idx="139">
                  <c:v>-5.9284845731199867E-2</c:v>
                </c:pt>
                <c:pt idx="140">
                  <c:v>-0.29792515097740574</c:v>
                </c:pt>
                <c:pt idx="141">
                  <c:v>-0.21993978103382156</c:v>
                </c:pt>
                <c:pt idx="142">
                  <c:v>-0.15511657895412351</c:v>
                </c:pt>
                <c:pt idx="143">
                  <c:v>8.9026720946687177E-3</c:v>
                </c:pt>
                <c:pt idx="144">
                  <c:v>-0.10276199926872255</c:v>
                </c:pt>
                <c:pt idx="145">
                  <c:v>-0.16535859705134517</c:v>
                </c:pt>
                <c:pt idx="146">
                  <c:v>6.5380052774723099E-2</c:v>
                </c:pt>
                <c:pt idx="147">
                  <c:v>-7.3494993938378481E-2</c:v>
                </c:pt>
                <c:pt idx="148">
                  <c:v>3.906152184479067E-2</c:v>
                </c:pt>
                <c:pt idx="149">
                  <c:v>1.4815085785140682E-2</c:v>
                </c:pt>
                <c:pt idx="150">
                  <c:v>4.8634534257048827E-2</c:v>
                </c:pt>
                <c:pt idx="151">
                  <c:v>-5.4205579306504222E-2</c:v>
                </c:pt>
                <c:pt idx="152">
                  <c:v>4.8743216914664017E-2</c:v>
                </c:pt>
                <c:pt idx="153">
                  <c:v>3.6493390791600154E-2</c:v>
                </c:pt>
                <c:pt idx="154">
                  <c:v>0.10330937540834835</c:v>
                </c:pt>
                <c:pt idx="155">
                  <c:v>0.1699347562750195</c:v>
                </c:pt>
                <c:pt idx="156">
                  <c:v>-4.8216276061859159E-2</c:v>
                </c:pt>
                <c:pt idx="157">
                  <c:v>6.0239149441489155E-5</c:v>
                </c:pt>
                <c:pt idx="158">
                  <c:v>6.3875690827985179E-2</c:v>
                </c:pt>
                <c:pt idx="159">
                  <c:v>2.7340935262307228E-2</c:v>
                </c:pt>
                <c:pt idx="160">
                  <c:v>1.9358868582559297E-2</c:v>
                </c:pt>
                <c:pt idx="161">
                  <c:v>-2.3684599611078373E-2</c:v>
                </c:pt>
                <c:pt idx="162">
                  <c:v>-3.0730241366741688E-2</c:v>
                </c:pt>
                <c:pt idx="163">
                  <c:v>-2.2576402318627852E-2</c:v>
                </c:pt>
                <c:pt idx="164">
                  <c:v>5.8154603819414973E-2</c:v>
                </c:pt>
                <c:pt idx="165">
                  <c:v>0.12438050581511859</c:v>
                </c:pt>
                <c:pt idx="166">
                  <c:v>0.11732783268948824</c:v>
                </c:pt>
                <c:pt idx="167">
                  <c:v>6.0405258537780379E-2</c:v>
                </c:pt>
                <c:pt idx="168">
                  <c:v>-4.3425527029870355E-2</c:v>
                </c:pt>
                <c:pt idx="169">
                  <c:v>2.9783699339713397E-2</c:v>
                </c:pt>
                <c:pt idx="170">
                  <c:v>1.5671131523861324E-2</c:v>
                </c:pt>
                <c:pt idx="171">
                  <c:v>-2.1308788558356145E-2</c:v>
                </c:pt>
                <c:pt idx="172">
                  <c:v>-1.5611620653390546E-2</c:v>
                </c:pt>
                <c:pt idx="173">
                  <c:v>-2.0915572852317873E-2</c:v>
                </c:pt>
                <c:pt idx="174">
                  <c:v>1.3907480675137638E-2</c:v>
                </c:pt>
                <c:pt idx="175">
                  <c:v>-1.9248637411385668E-2</c:v>
                </c:pt>
                <c:pt idx="176">
                  <c:v>-4.3698200778433484E-2</c:v>
                </c:pt>
                <c:pt idx="177">
                  <c:v>-4.7775519377137789E-2</c:v>
                </c:pt>
                <c:pt idx="178">
                  <c:v>-1.6510371699721676E-2</c:v>
                </c:pt>
                <c:pt idx="179">
                  <c:v>1.8968304493233678E-2</c:v>
                </c:pt>
                <c:pt idx="180">
                  <c:v>-5.0168120744381699E-3</c:v>
                </c:pt>
                <c:pt idx="181">
                  <c:v>-1.7325152180352233E-2</c:v>
                </c:pt>
                <c:pt idx="182">
                  <c:v>-2.0287441140060602E-2</c:v>
                </c:pt>
                <c:pt idx="183">
                  <c:v>-6.6188648558635779E-2</c:v>
                </c:pt>
                <c:pt idx="184">
                  <c:v>-0.10140302717196245</c:v>
                </c:pt>
                <c:pt idx="185">
                  <c:v>1.3654458847804599E-2</c:v>
                </c:pt>
                <c:pt idx="186">
                  <c:v>2.2613315154206667E-2</c:v>
                </c:pt>
                <c:pt idx="187">
                  <c:v>-3.4172801168751564E-2</c:v>
                </c:pt>
                <c:pt idx="188">
                  <c:v>-3.3336420267591836E-2</c:v>
                </c:pt>
                <c:pt idx="189">
                  <c:v>2.3169812104209944E-2</c:v>
                </c:pt>
                <c:pt idx="190">
                  <c:v>4.6135548117661761E-2</c:v>
                </c:pt>
                <c:pt idx="191">
                  <c:v>-2.8440092205904727E-2</c:v>
                </c:pt>
                <c:pt idx="192">
                  <c:v>-1.3709985860816412E-2</c:v>
                </c:pt>
                <c:pt idx="193">
                  <c:v>-3.1733603405338207E-2</c:v>
                </c:pt>
                <c:pt idx="194">
                  <c:v>-8.8544456231493176E-3</c:v>
                </c:pt>
                <c:pt idx="195">
                  <c:v>-4.885207566049204E-3</c:v>
                </c:pt>
                <c:pt idx="196">
                  <c:v>-5.227320627389944E-2</c:v>
                </c:pt>
                <c:pt idx="197">
                  <c:v>-6.1996176002093048E-2</c:v>
                </c:pt>
                <c:pt idx="198">
                  <c:v>6.8601223792108664E-4</c:v>
                </c:pt>
                <c:pt idx="199">
                  <c:v>2.6025629373938376E-3</c:v>
                </c:pt>
                <c:pt idx="200">
                  <c:v>9.8290437815485174E-2</c:v>
                </c:pt>
                <c:pt idx="201">
                  <c:v>3.8552837925707358E-2</c:v>
                </c:pt>
                <c:pt idx="202">
                  <c:v>9.4990027949961777E-3</c:v>
                </c:pt>
                <c:pt idx="203">
                  <c:v>-2.0535583150672155E-2</c:v>
                </c:pt>
                <c:pt idx="204">
                  <c:v>-6.6067634952076335E-2</c:v>
                </c:pt>
                <c:pt idx="205">
                  <c:v>-3.9426919979457874E-2</c:v>
                </c:pt>
                <c:pt idx="206">
                  <c:v>8.2766458324753257E-3</c:v>
                </c:pt>
                <c:pt idx="207">
                  <c:v>7.417252548264433E-3</c:v>
                </c:pt>
                <c:pt idx="208">
                  <c:v>-2.2553835161889222E-2</c:v>
                </c:pt>
                <c:pt idx="209">
                  <c:v>-3.6422633860322025E-2</c:v>
                </c:pt>
                <c:pt idx="210">
                  <c:v>-3.5055774524617449E-3</c:v>
                </c:pt>
                <c:pt idx="211">
                  <c:v>-4.7905599759697742E-2</c:v>
                </c:pt>
                <c:pt idx="212">
                  <c:v>-3.1739191120010828E-2</c:v>
                </c:pt>
                <c:pt idx="213">
                  <c:v>-1.217656162626672E-3</c:v>
                </c:pt>
                <c:pt idx="214">
                  <c:v>3.8002629911819919E-3</c:v>
                </c:pt>
                <c:pt idx="215">
                  <c:v>-8.3005672804193534E-2</c:v>
                </c:pt>
                <c:pt idx="216">
                  <c:v>4.0307519965503497E-2</c:v>
                </c:pt>
                <c:pt idx="217">
                  <c:v>-3.4554237062177556E-2</c:v>
                </c:pt>
                <c:pt idx="218">
                  <c:v>-3.1510796292083872E-2</c:v>
                </c:pt>
                <c:pt idx="219">
                  <c:v>6.376645508228701E-2</c:v>
                </c:pt>
                <c:pt idx="220">
                  <c:v>-3.1436456647232214E-2</c:v>
                </c:pt>
                <c:pt idx="221">
                  <c:v>-6.3905464654341576E-2</c:v>
                </c:pt>
                <c:pt idx="222">
                  <c:v>-5.3657524791450008E-2</c:v>
                </c:pt>
                <c:pt idx="223">
                  <c:v>-4.5939063185403785E-2</c:v>
                </c:pt>
                <c:pt idx="224">
                  <c:v>-3.9938424841502007E-2</c:v>
                </c:pt>
                <c:pt idx="225">
                  <c:v>9.6914672727763482E-2</c:v>
                </c:pt>
                <c:pt idx="226">
                  <c:v>-9.3708257154991564E-2</c:v>
                </c:pt>
                <c:pt idx="227">
                  <c:v>1.4253674309875562E-2</c:v>
                </c:pt>
                <c:pt idx="228">
                  <c:v>3.2743691088246457E-2</c:v>
                </c:pt>
                <c:pt idx="229">
                  <c:v>2.3628159512714679E-2</c:v>
                </c:pt>
                <c:pt idx="230">
                  <c:v>-1.6722593372190318E-2</c:v>
                </c:pt>
                <c:pt idx="231">
                  <c:v>1.2294252272741101E-2</c:v>
                </c:pt>
                <c:pt idx="232">
                  <c:v>8.0214831841022557E-2</c:v>
                </c:pt>
                <c:pt idx="233">
                  <c:v>6.6159643131769391E-2</c:v>
                </c:pt>
                <c:pt idx="234">
                  <c:v>6.3306324850034318E-2</c:v>
                </c:pt>
                <c:pt idx="235">
                  <c:v>2.1076691342503461E-2</c:v>
                </c:pt>
                <c:pt idx="236">
                  <c:v>0.20876791441471262</c:v>
                </c:pt>
                <c:pt idx="237">
                  <c:v>9.0074015846170336E-2</c:v>
                </c:pt>
                <c:pt idx="238">
                  <c:v>-8.8085871726728923E-2</c:v>
                </c:pt>
                <c:pt idx="239">
                  <c:v>3.538420820084856E-2</c:v>
                </c:pt>
                <c:pt idx="240">
                  <c:v>-3.2395376310919273E-2</c:v>
                </c:pt>
                <c:pt idx="241">
                  <c:v>-5.6318536439356789E-2</c:v>
                </c:pt>
                <c:pt idx="242">
                  <c:v>-1.781529580481234E-2</c:v>
                </c:pt>
                <c:pt idx="243">
                  <c:v>-6.5726866950805915E-2</c:v>
                </c:pt>
                <c:pt idx="244">
                  <c:v>6.8956139866531804E-2</c:v>
                </c:pt>
                <c:pt idx="245">
                  <c:v>5.0368437414139849E-2</c:v>
                </c:pt>
                <c:pt idx="246">
                  <c:v>5.9143863376044076E-2</c:v>
                </c:pt>
                <c:pt idx="247">
                  <c:v>5.5881852120658153E-2</c:v>
                </c:pt>
                <c:pt idx="248">
                  <c:v>-6.2493251949908421E-3</c:v>
                </c:pt>
                <c:pt idx="249">
                  <c:v>3.3744239949859574E-3</c:v>
                </c:pt>
                <c:pt idx="250">
                  <c:v>3.8143007590554313E-2</c:v>
                </c:pt>
                <c:pt idx="251">
                  <c:v>2.3759017012122755E-2</c:v>
                </c:pt>
                <c:pt idx="252">
                  <c:v>-2.6652244099761708E-2</c:v>
                </c:pt>
                <c:pt idx="253">
                  <c:v>-3.4050900408805956E-2</c:v>
                </c:pt>
                <c:pt idx="254">
                  <c:v>2.9534102499443108E-2</c:v>
                </c:pt>
                <c:pt idx="255">
                  <c:v>8.3179632458796129E-2</c:v>
                </c:pt>
                <c:pt idx="256">
                  <c:v>2.097931436606779E-2</c:v>
                </c:pt>
                <c:pt idx="257">
                  <c:v>3.1759258258287938E-2</c:v>
                </c:pt>
                <c:pt idx="258">
                  <c:v>-8.7936209437586316E-2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Monthly!$A$9:$A$267</c15:f>
                <c15:dlblRangeCache>
                  <c:ptCount val="259"/>
                  <c:pt idx="0">
                    <c:v>Feb-97</c:v>
                  </c:pt>
                  <c:pt idx="1">
                    <c:v>Mar-97</c:v>
                  </c:pt>
                  <c:pt idx="2">
                    <c:v>Apr-97</c:v>
                  </c:pt>
                  <c:pt idx="3">
                    <c:v>May-97</c:v>
                  </c:pt>
                  <c:pt idx="4">
                    <c:v>Jun-97</c:v>
                  </c:pt>
                  <c:pt idx="5">
                    <c:v>Jul-97</c:v>
                  </c:pt>
                  <c:pt idx="6">
                    <c:v>Aug-97</c:v>
                  </c:pt>
                  <c:pt idx="7">
                    <c:v>Sep-97</c:v>
                  </c:pt>
                  <c:pt idx="8">
                    <c:v>Oct-97</c:v>
                  </c:pt>
                  <c:pt idx="9">
                    <c:v>Nov-97</c:v>
                  </c:pt>
                  <c:pt idx="10">
                    <c:v>Dec-97</c:v>
                  </c:pt>
                  <c:pt idx="11">
                    <c:v>Jan-98</c:v>
                  </c:pt>
                  <c:pt idx="12">
                    <c:v>Feb-98</c:v>
                  </c:pt>
                  <c:pt idx="13">
                    <c:v>Mar-98</c:v>
                  </c:pt>
                  <c:pt idx="14">
                    <c:v>Apr-98</c:v>
                  </c:pt>
                  <c:pt idx="15">
                    <c:v>May-98</c:v>
                  </c:pt>
                  <c:pt idx="16">
                    <c:v>Jun-98</c:v>
                  </c:pt>
                  <c:pt idx="17">
                    <c:v>Jul-98</c:v>
                  </c:pt>
                  <c:pt idx="18">
                    <c:v>Aug-98</c:v>
                  </c:pt>
                  <c:pt idx="19">
                    <c:v>Sep-98</c:v>
                  </c:pt>
                  <c:pt idx="20">
                    <c:v>Oct-98</c:v>
                  </c:pt>
                  <c:pt idx="21">
                    <c:v>Nov-98</c:v>
                  </c:pt>
                  <c:pt idx="22">
                    <c:v>Dec-98</c:v>
                  </c:pt>
                  <c:pt idx="23">
                    <c:v>Jan-99</c:v>
                  </c:pt>
                  <c:pt idx="24">
                    <c:v>Feb-99</c:v>
                  </c:pt>
                  <c:pt idx="25">
                    <c:v>Mar-99</c:v>
                  </c:pt>
                  <c:pt idx="26">
                    <c:v>Apr-99</c:v>
                  </c:pt>
                  <c:pt idx="27">
                    <c:v>May-99</c:v>
                  </c:pt>
                  <c:pt idx="28">
                    <c:v>Jun-99</c:v>
                  </c:pt>
                  <c:pt idx="29">
                    <c:v>Jul-99</c:v>
                  </c:pt>
                  <c:pt idx="30">
                    <c:v>Aug-99</c:v>
                  </c:pt>
                  <c:pt idx="31">
                    <c:v>Sep-99</c:v>
                  </c:pt>
                  <c:pt idx="32">
                    <c:v>Oct-99</c:v>
                  </c:pt>
                  <c:pt idx="33">
                    <c:v>Nov-99</c:v>
                  </c:pt>
                  <c:pt idx="34">
                    <c:v>Dec-99</c:v>
                  </c:pt>
                  <c:pt idx="35">
                    <c:v>Jan-00</c:v>
                  </c:pt>
                  <c:pt idx="36">
                    <c:v>Feb-00</c:v>
                  </c:pt>
                  <c:pt idx="37">
                    <c:v>Mar-00</c:v>
                  </c:pt>
                  <c:pt idx="38">
                    <c:v>Apr-00</c:v>
                  </c:pt>
                  <c:pt idx="39">
                    <c:v>May-00</c:v>
                  </c:pt>
                  <c:pt idx="40">
                    <c:v>Jun-00</c:v>
                  </c:pt>
                  <c:pt idx="41">
                    <c:v>Jul-00</c:v>
                  </c:pt>
                  <c:pt idx="42">
                    <c:v>Aug-00</c:v>
                  </c:pt>
                  <c:pt idx="43">
                    <c:v>Sep-00</c:v>
                  </c:pt>
                  <c:pt idx="44">
                    <c:v>Oct-00</c:v>
                  </c:pt>
                  <c:pt idx="45">
                    <c:v>Nov-00</c:v>
                  </c:pt>
                  <c:pt idx="46">
                    <c:v>Dec-00</c:v>
                  </c:pt>
                  <c:pt idx="47">
                    <c:v>Jan-01</c:v>
                  </c:pt>
                  <c:pt idx="48">
                    <c:v>Feb-01</c:v>
                  </c:pt>
                  <c:pt idx="49">
                    <c:v>Mar-01</c:v>
                  </c:pt>
                  <c:pt idx="50">
                    <c:v>Apr-01</c:v>
                  </c:pt>
                  <c:pt idx="51">
                    <c:v>May-01</c:v>
                  </c:pt>
                  <c:pt idx="52">
                    <c:v>Jun-01</c:v>
                  </c:pt>
                  <c:pt idx="53">
                    <c:v>Jul-01</c:v>
                  </c:pt>
                  <c:pt idx="54">
                    <c:v>Aug-01</c:v>
                  </c:pt>
                  <c:pt idx="55">
                    <c:v>Sep-01</c:v>
                  </c:pt>
                  <c:pt idx="56">
                    <c:v>Oct-01</c:v>
                  </c:pt>
                  <c:pt idx="57">
                    <c:v>Nov-01</c:v>
                  </c:pt>
                  <c:pt idx="58">
                    <c:v>Dec-01</c:v>
                  </c:pt>
                  <c:pt idx="59">
                    <c:v>Jan-02</c:v>
                  </c:pt>
                  <c:pt idx="60">
                    <c:v>Feb-02</c:v>
                  </c:pt>
                  <c:pt idx="61">
                    <c:v>Mar-02</c:v>
                  </c:pt>
                  <c:pt idx="62">
                    <c:v>Apr-02</c:v>
                  </c:pt>
                  <c:pt idx="63">
                    <c:v>May-02</c:v>
                  </c:pt>
                  <c:pt idx="64">
                    <c:v>Jun-02</c:v>
                  </c:pt>
                  <c:pt idx="65">
                    <c:v>Jul-02</c:v>
                  </c:pt>
                  <c:pt idx="66">
                    <c:v>Aug-02</c:v>
                  </c:pt>
                  <c:pt idx="67">
                    <c:v>Sep-02</c:v>
                  </c:pt>
                  <c:pt idx="68">
                    <c:v>Oct-02</c:v>
                  </c:pt>
                  <c:pt idx="69">
                    <c:v>Nov-02</c:v>
                  </c:pt>
                  <c:pt idx="70">
                    <c:v>Dec-02</c:v>
                  </c:pt>
                  <c:pt idx="71">
                    <c:v>Jan-03</c:v>
                  </c:pt>
                  <c:pt idx="72">
                    <c:v>Feb-03</c:v>
                  </c:pt>
                  <c:pt idx="73">
                    <c:v>Mar-03</c:v>
                  </c:pt>
                  <c:pt idx="74">
                    <c:v>Apr-03</c:v>
                  </c:pt>
                  <c:pt idx="75">
                    <c:v>May-03</c:v>
                  </c:pt>
                  <c:pt idx="76">
                    <c:v>Jun-03</c:v>
                  </c:pt>
                  <c:pt idx="77">
                    <c:v>Jul-03</c:v>
                  </c:pt>
                  <c:pt idx="78">
                    <c:v>Aug-03</c:v>
                  </c:pt>
                  <c:pt idx="79">
                    <c:v>Sep-03</c:v>
                  </c:pt>
                  <c:pt idx="80">
                    <c:v>Oct-03</c:v>
                  </c:pt>
                  <c:pt idx="81">
                    <c:v>Nov-03</c:v>
                  </c:pt>
                  <c:pt idx="82">
                    <c:v>Dec-03</c:v>
                  </c:pt>
                  <c:pt idx="83">
                    <c:v>Jan-04</c:v>
                  </c:pt>
                  <c:pt idx="84">
                    <c:v>Feb-04</c:v>
                  </c:pt>
                  <c:pt idx="85">
                    <c:v>Mar-04</c:v>
                  </c:pt>
                  <c:pt idx="86">
                    <c:v>Apr-04</c:v>
                  </c:pt>
                  <c:pt idx="87">
                    <c:v>May-04</c:v>
                  </c:pt>
                  <c:pt idx="88">
                    <c:v>Jun-04</c:v>
                  </c:pt>
                  <c:pt idx="89">
                    <c:v>Jul-04</c:v>
                  </c:pt>
                  <c:pt idx="90">
                    <c:v>Aug-04</c:v>
                  </c:pt>
                  <c:pt idx="91">
                    <c:v>Sep-04</c:v>
                  </c:pt>
                  <c:pt idx="92">
                    <c:v>Oct-04</c:v>
                  </c:pt>
                  <c:pt idx="93">
                    <c:v>Nov-04</c:v>
                  </c:pt>
                  <c:pt idx="94">
                    <c:v>Dec-04</c:v>
                  </c:pt>
                  <c:pt idx="95">
                    <c:v>Jan-05</c:v>
                  </c:pt>
                  <c:pt idx="96">
                    <c:v>Feb-05</c:v>
                  </c:pt>
                  <c:pt idx="97">
                    <c:v>Mar-05</c:v>
                  </c:pt>
                  <c:pt idx="98">
                    <c:v>Apr-05</c:v>
                  </c:pt>
                  <c:pt idx="99">
                    <c:v>May-05</c:v>
                  </c:pt>
                  <c:pt idx="100">
                    <c:v>Jun-05</c:v>
                  </c:pt>
                  <c:pt idx="101">
                    <c:v>Jul-05</c:v>
                  </c:pt>
                  <c:pt idx="102">
                    <c:v>Aug-05</c:v>
                  </c:pt>
                  <c:pt idx="103">
                    <c:v>Sep-05</c:v>
                  </c:pt>
                  <c:pt idx="104">
                    <c:v>Oct-05</c:v>
                  </c:pt>
                  <c:pt idx="105">
                    <c:v>Nov-05</c:v>
                  </c:pt>
                  <c:pt idx="106">
                    <c:v>Dec-05</c:v>
                  </c:pt>
                  <c:pt idx="107">
                    <c:v>Jan-06</c:v>
                  </c:pt>
                  <c:pt idx="108">
                    <c:v>Feb-06</c:v>
                  </c:pt>
                  <c:pt idx="109">
                    <c:v>Mar-06</c:v>
                  </c:pt>
                  <c:pt idx="110">
                    <c:v>Apr-06</c:v>
                  </c:pt>
                  <c:pt idx="111">
                    <c:v>May-06</c:v>
                  </c:pt>
                  <c:pt idx="112">
                    <c:v>Jun-06</c:v>
                  </c:pt>
                  <c:pt idx="113">
                    <c:v>Jul-06</c:v>
                  </c:pt>
                  <c:pt idx="114">
                    <c:v>Aug-06</c:v>
                  </c:pt>
                  <c:pt idx="115">
                    <c:v>Sep-06</c:v>
                  </c:pt>
                  <c:pt idx="116">
                    <c:v>Oct-06</c:v>
                  </c:pt>
                  <c:pt idx="117">
                    <c:v>Nov-06</c:v>
                  </c:pt>
                  <c:pt idx="118">
                    <c:v>Dec-06</c:v>
                  </c:pt>
                  <c:pt idx="119">
                    <c:v>Jan-07</c:v>
                  </c:pt>
                  <c:pt idx="120">
                    <c:v>Feb-07</c:v>
                  </c:pt>
                  <c:pt idx="121">
                    <c:v>Mar-07</c:v>
                  </c:pt>
                  <c:pt idx="122">
                    <c:v>Apr-07</c:v>
                  </c:pt>
                  <c:pt idx="123">
                    <c:v>May-07</c:v>
                  </c:pt>
                  <c:pt idx="124">
                    <c:v>Jun-07</c:v>
                  </c:pt>
                  <c:pt idx="125">
                    <c:v>Jul-07</c:v>
                  </c:pt>
                  <c:pt idx="126">
                    <c:v>Aug-07</c:v>
                  </c:pt>
                  <c:pt idx="127">
                    <c:v>Sep-07</c:v>
                  </c:pt>
                  <c:pt idx="128">
                    <c:v>Oct-07</c:v>
                  </c:pt>
                  <c:pt idx="129">
                    <c:v>Nov-07</c:v>
                  </c:pt>
                  <c:pt idx="130">
                    <c:v>Dec-07</c:v>
                  </c:pt>
                  <c:pt idx="131">
                    <c:v>Jan-08</c:v>
                  </c:pt>
                  <c:pt idx="132">
                    <c:v>Feb-08</c:v>
                  </c:pt>
                  <c:pt idx="133">
                    <c:v>Mar-08</c:v>
                  </c:pt>
                  <c:pt idx="134">
                    <c:v>Apr-08</c:v>
                  </c:pt>
                  <c:pt idx="135">
                    <c:v>May-08</c:v>
                  </c:pt>
                  <c:pt idx="136">
                    <c:v>Jun-08</c:v>
                  </c:pt>
                  <c:pt idx="137">
                    <c:v>Jul-08</c:v>
                  </c:pt>
                  <c:pt idx="138">
                    <c:v>Aug-08</c:v>
                  </c:pt>
                  <c:pt idx="139">
                    <c:v>Sep-08</c:v>
                  </c:pt>
                  <c:pt idx="140">
                    <c:v>Oct-08</c:v>
                  </c:pt>
                  <c:pt idx="141">
                    <c:v>Nov-08</c:v>
                  </c:pt>
                  <c:pt idx="142">
                    <c:v>Dec-08</c:v>
                  </c:pt>
                  <c:pt idx="143">
                    <c:v>Jan-09</c:v>
                  </c:pt>
                  <c:pt idx="144">
                    <c:v>Feb-09</c:v>
                  </c:pt>
                  <c:pt idx="145">
                    <c:v>Mar-09</c:v>
                  </c:pt>
                  <c:pt idx="146">
                    <c:v>Apr-09</c:v>
                  </c:pt>
                  <c:pt idx="147">
                    <c:v>May-09</c:v>
                  </c:pt>
                  <c:pt idx="148">
                    <c:v>Jun-09</c:v>
                  </c:pt>
                  <c:pt idx="149">
                    <c:v>Jul-09</c:v>
                  </c:pt>
                  <c:pt idx="150">
                    <c:v>Aug-09</c:v>
                  </c:pt>
                  <c:pt idx="151">
                    <c:v>Sep-09</c:v>
                  </c:pt>
                  <c:pt idx="152">
                    <c:v>Oct-09</c:v>
                  </c:pt>
                  <c:pt idx="153">
                    <c:v>Nov-09</c:v>
                  </c:pt>
                  <c:pt idx="154">
                    <c:v>Dec-09</c:v>
                  </c:pt>
                  <c:pt idx="155">
                    <c:v>Jan-10</c:v>
                  </c:pt>
                  <c:pt idx="156">
                    <c:v>Feb-10</c:v>
                  </c:pt>
                  <c:pt idx="157">
                    <c:v>Mar-10</c:v>
                  </c:pt>
                  <c:pt idx="158">
                    <c:v>Apr-10</c:v>
                  </c:pt>
                  <c:pt idx="159">
                    <c:v>May-10</c:v>
                  </c:pt>
                  <c:pt idx="160">
                    <c:v>Jun-10</c:v>
                  </c:pt>
                  <c:pt idx="161">
                    <c:v>Jul-10</c:v>
                  </c:pt>
                  <c:pt idx="162">
                    <c:v>Aug-10</c:v>
                  </c:pt>
                  <c:pt idx="163">
                    <c:v>Sep-10</c:v>
                  </c:pt>
                  <c:pt idx="164">
                    <c:v>Oct-10</c:v>
                  </c:pt>
                  <c:pt idx="165">
                    <c:v>Nov-10</c:v>
                  </c:pt>
                  <c:pt idx="166">
                    <c:v>Dec-10</c:v>
                  </c:pt>
                  <c:pt idx="167">
                    <c:v>Jan-11</c:v>
                  </c:pt>
                  <c:pt idx="168">
                    <c:v>Feb-11</c:v>
                  </c:pt>
                  <c:pt idx="169">
                    <c:v>Mar-11</c:v>
                  </c:pt>
                  <c:pt idx="170">
                    <c:v>Apr-11</c:v>
                  </c:pt>
                  <c:pt idx="171">
                    <c:v>May-11</c:v>
                  </c:pt>
                  <c:pt idx="172">
                    <c:v>Jun-11</c:v>
                  </c:pt>
                  <c:pt idx="173">
                    <c:v>Jul-11</c:v>
                  </c:pt>
                  <c:pt idx="174">
                    <c:v>Aug-11</c:v>
                  </c:pt>
                  <c:pt idx="175">
                    <c:v>Sep-11</c:v>
                  </c:pt>
                  <c:pt idx="176">
                    <c:v>Oct-11</c:v>
                  </c:pt>
                  <c:pt idx="177">
                    <c:v>Nov-11</c:v>
                  </c:pt>
                  <c:pt idx="178">
                    <c:v>Dec-11</c:v>
                  </c:pt>
                  <c:pt idx="179">
                    <c:v>Jan-12</c:v>
                  </c:pt>
                  <c:pt idx="180">
                    <c:v>Feb-12</c:v>
                  </c:pt>
                  <c:pt idx="181">
                    <c:v>Mar-12</c:v>
                  </c:pt>
                  <c:pt idx="182">
                    <c:v>Apr-12</c:v>
                  </c:pt>
                  <c:pt idx="183">
                    <c:v>May-12</c:v>
                  </c:pt>
                  <c:pt idx="184">
                    <c:v>Jun-12</c:v>
                  </c:pt>
                  <c:pt idx="185">
                    <c:v>Jul-12</c:v>
                  </c:pt>
                  <c:pt idx="186">
                    <c:v>Aug-12</c:v>
                  </c:pt>
                  <c:pt idx="187">
                    <c:v>Sep-12</c:v>
                  </c:pt>
                  <c:pt idx="188">
                    <c:v>Oct-12</c:v>
                  </c:pt>
                  <c:pt idx="189">
                    <c:v>Nov-12</c:v>
                  </c:pt>
                  <c:pt idx="190">
                    <c:v>Dec-12</c:v>
                  </c:pt>
                  <c:pt idx="191">
                    <c:v>Jan-13</c:v>
                  </c:pt>
                  <c:pt idx="192">
                    <c:v>Feb-13</c:v>
                  </c:pt>
                  <c:pt idx="193">
                    <c:v>Mar-13</c:v>
                  </c:pt>
                  <c:pt idx="194">
                    <c:v>Apr-13</c:v>
                  </c:pt>
                  <c:pt idx="195">
                    <c:v>May-13</c:v>
                  </c:pt>
                  <c:pt idx="196">
                    <c:v>Jun-13</c:v>
                  </c:pt>
                  <c:pt idx="197">
                    <c:v>Jul-13</c:v>
                  </c:pt>
                  <c:pt idx="198">
                    <c:v>Aug-13</c:v>
                  </c:pt>
                  <c:pt idx="199">
                    <c:v>Sep-13</c:v>
                  </c:pt>
                  <c:pt idx="200">
                    <c:v>Oct-13</c:v>
                  </c:pt>
                  <c:pt idx="201">
                    <c:v>Nov-13</c:v>
                  </c:pt>
                  <c:pt idx="202">
                    <c:v>Dec-13</c:v>
                  </c:pt>
                  <c:pt idx="203">
                    <c:v>Jan-14</c:v>
                  </c:pt>
                  <c:pt idx="204">
                    <c:v>Feb-14</c:v>
                  </c:pt>
                  <c:pt idx="205">
                    <c:v>Mar-14</c:v>
                  </c:pt>
                  <c:pt idx="206">
                    <c:v>Apr-14</c:v>
                  </c:pt>
                  <c:pt idx="207">
                    <c:v>May-14</c:v>
                  </c:pt>
                  <c:pt idx="208">
                    <c:v>Jun-14</c:v>
                  </c:pt>
                  <c:pt idx="209">
                    <c:v>Jul-14</c:v>
                  </c:pt>
                  <c:pt idx="210">
                    <c:v>Aug-14</c:v>
                  </c:pt>
                  <c:pt idx="211">
                    <c:v>Sep-14</c:v>
                  </c:pt>
                  <c:pt idx="212">
                    <c:v>Oct-14</c:v>
                  </c:pt>
                  <c:pt idx="213">
                    <c:v>Nov-14</c:v>
                  </c:pt>
                  <c:pt idx="214">
                    <c:v>Dec-14</c:v>
                  </c:pt>
                  <c:pt idx="215">
                    <c:v>Jan-15</c:v>
                  </c:pt>
                  <c:pt idx="216">
                    <c:v>Feb-15</c:v>
                  </c:pt>
                  <c:pt idx="217">
                    <c:v>Mar-15</c:v>
                  </c:pt>
                  <c:pt idx="218">
                    <c:v>Apr-15</c:v>
                  </c:pt>
                  <c:pt idx="219">
                    <c:v>May-15</c:v>
                  </c:pt>
                  <c:pt idx="220">
                    <c:v>Jun-15</c:v>
                  </c:pt>
                  <c:pt idx="221">
                    <c:v>Jul-15</c:v>
                  </c:pt>
                  <c:pt idx="222">
                    <c:v>Aug-15</c:v>
                  </c:pt>
                  <c:pt idx="223">
                    <c:v>Sep-15</c:v>
                  </c:pt>
                  <c:pt idx="224">
                    <c:v>Oct-15</c:v>
                  </c:pt>
                  <c:pt idx="225">
                    <c:v>Nov-15</c:v>
                  </c:pt>
                  <c:pt idx="226">
                    <c:v>Dec-15</c:v>
                  </c:pt>
                  <c:pt idx="227">
                    <c:v>Jan-16</c:v>
                  </c:pt>
                  <c:pt idx="228">
                    <c:v>Feb-16</c:v>
                  </c:pt>
                  <c:pt idx="229">
                    <c:v>Mar-16</c:v>
                  </c:pt>
                  <c:pt idx="230">
                    <c:v>Apr-16</c:v>
                  </c:pt>
                  <c:pt idx="231">
                    <c:v>May-16</c:v>
                  </c:pt>
                  <c:pt idx="232">
                    <c:v>Jun-16</c:v>
                  </c:pt>
                  <c:pt idx="233">
                    <c:v>Jul-16</c:v>
                  </c:pt>
                  <c:pt idx="234">
                    <c:v>Aug-16</c:v>
                  </c:pt>
                  <c:pt idx="235">
                    <c:v>Sep-16</c:v>
                  </c:pt>
                  <c:pt idx="236">
                    <c:v>Oct-16</c:v>
                  </c:pt>
                  <c:pt idx="237">
                    <c:v>Nov-16</c:v>
                  </c:pt>
                  <c:pt idx="238">
                    <c:v>Dec-16</c:v>
                  </c:pt>
                  <c:pt idx="239">
                    <c:v>Jan-17</c:v>
                  </c:pt>
                  <c:pt idx="240">
                    <c:v>Feb-17</c:v>
                  </c:pt>
                  <c:pt idx="241">
                    <c:v>Mar-17</c:v>
                  </c:pt>
                  <c:pt idx="242">
                    <c:v>Apr-17</c:v>
                  </c:pt>
                  <c:pt idx="243">
                    <c:v>May-17</c:v>
                  </c:pt>
                  <c:pt idx="244">
                    <c:v>Jun-17</c:v>
                  </c:pt>
                  <c:pt idx="245">
                    <c:v>Jul-17</c:v>
                  </c:pt>
                  <c:pt idx="246">
                    <c:v>Aug-17</c:v>
                  </c:pt>
                  <c:pt idx="247">
                    <c:v>Sep-17</c:v>
                  </c:pt>
                  <c:pt idx="248">
                    <c:v>Oct-17</c:v>
                  </c:pt>
                  <c:pt idx="249">
                    <c:v>Nov-17</c:v>
                  </c:pt>
                  <c:pt idx="250">
                    <c:v>Dec-17</c:v>
                  </c:pt>
                  <c:pt idx="251">
                    <c:v>Jan-18</c:v>
                  </c:pt>
                  <c:pt idx="252">
                    <c:v>Feb-18</c:v>
                  </c:pt>
                  <c:pt idx="253">
                    <c:v>Mar-18</c:v>
                  </c:pt>
                  <c:pt idx="254">
                    <c:v>Apr-18</c:v>
                  </c:pt>
                  <c:pt idx="255">
                    <c:v>May-18</c:v>
                  </c:pt>
                  <c:pt idx="256">
                    <c:v>Jun-18</c:v>
                  </c:pt>
                  <c:pt idx="257">
                    <c:v>Jul-18</c:v>
                  </c:pt>
                  <c:pt idx="258">
                    <c:v>Aug-18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CBC7-4C1E-949A-8BF8460091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7351504"/>
        <c:axId val="597354128"/>
      </c:scatterChart>
      <c:valAx>
        <c:axId val="597351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354128"/>
        <c:crosses val="autoZero"/>
        <c:crossBetween val="midCat"/>
      </c:valAx>
      <c:valAx>
        <c:axId val="59735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351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6426253987496019E-2"/>
                  <c:y val="-9.81304217617656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Monthly!$E$9:$E$267</c:f>
              <c:numCache>
                <c:formatCode>0.00</c:formatCode>
                <c:ptCount val="259"/>
                <c:pt idx="0">
                  <c:v>34.68</c:v>
                </c:pt>
                <c:pt idx="1">
                  <c:v>34.159999999999997</c:v>
                </c:pt>
                <c:pt idx="2">
                  <c:v>33.997500000000002</c:v>
                </c:pt>
                <c:pt idx="3">
                  <c:v>33.807499999999997</c:v>
                </c:pt>
                <c:pt idx="4">
                  <c:v>33.19</c:v>
                </c:pt>
                <c:pt idx="5">
                  <c:v>32.994999999999997</c:v>
                </c:pt>
                <c:pt idx="6">
                  <c:v>31.385000000000002</c:v>
                </c:pt>
                <c:pt idx="7">
                  <c:v>30.73</c:v>
                </c:pt>
                <c:pt idx="8">
                  <c:v>30.09</c:v>
                </c:pt>
                <c:pt idx="9">
                  <c:v>29.75</c:v>
                </c:pt>
                <c:pt idx="10">
                  <c:v>30.16</c:v>
                </c:pt>
                <c:pt idx="11">
                  <c:v>30.0425</c:v>
                </c:pt>
                <c:pt idx="12">
                  <c:v>29.78</c:v>
                </c:pt>
                <c:pt idx="13">
                  <c:v>29.852499999999999</c:v>
                </c:pt>
                <c:pt idx="14">
                  <c:v>27.162500000000001</c:v>
                </c:pt>
                <c:pt idx="15">
                  <c:v>27.252500000000001</c:v>
                </c:pt>
                <c:pt idx="16">
                  <c:v>26.58</c:v>
                </c:pt>
                <c:pt idx="17">
                  <c:v>26.77</c:v>
                </c:pt>
                <c:pt idx="18">
                  <c:v>27.12</c:v>
                </c:pt>
                <c:pt idx="19">
                  <c:v>26.004999999999999</c:v>
                </c:pt>
                <c:pt idx="20">
                  <c:v>25.015000000000001</c:v>
                </c:pt>
                <c:pt idx="21">
                  <c:v>26</c:v>
                </c:pt>
                <c:pt idx="22">
                  <c:v>26.032499999999999</c:v>
                </c:pt>
                <c:pt idx="23">
                  <c:v>25.64</c:v>
                </c:pt>
                <c:pt idx="24">
                  <c:v>25.62</c:v>
                </c:pt>
                <c:pt idx="25">
                  <c:v>25.397500000000001</c:v>
                </c:pt>
                <c:pt idx="26">
                  <c:v>25.177499999999998</c:v>
                </c:pt>
                <c:pt idx="27">
                  <c:v>24.83</c:v>
                </c:pt>
                <c:pt idx="28">
                  <c:v>24.684999999999999</c:v>
                </c:pt>
                <c:pt idx="29">
                  <c:v>23.765000000000001</c:v>
                </c:pt>
                <c:pt idx="30">
                  <c:v>22.1</c:v>
                </c:pt>
                <c:pt idx="31">
                  <c:v>21.1675</c:v>
                </c:pt>
                <c:pt idx="32">
                  <c:v>20.947500000000002</c:v>
                </c:pt>
                <c:pt idx="33">
                  <c:v>21.57</c:v>
                </c:pt>
                <c:pt idx="34">
                  <c:v>21.73</c:v>
                </c:pt>
                <c:pt idx="35">
                  <c:v>21.85</c:v>
                </c:pt>
                <c:pt idx="36">
                  <c:v>22.324999999999999</c:v>
                </c:pt>
                <c:pt idx="37">
                  <c:v>21.862500000000001</c:v>
                </c:pt>
                <c:pt idx="38">
                  <c:v>24.09</c:v>
                </c:pt>
                <c:pt idx="39">
                  <c:v>25.06</c:v>
                </c:pt>
                <c:pt idx="40">
                  <c:v>25.302499999999998</c:v>
                </c:pt>
                <c:pt idx="41">
                  <c:v>25.84</c:v>
                </c:pt>
                <c:pt idx="42">
                  <c:v>26.57</c:v>
                </c:pt>
                <c:pt idx="43">
                  <c:v>25.75</c:v>
                </c:pt>
                <c:pt idx="44">
                  <c:v>26.96</c:v>
                </c:pt>
                <c:pt idx="45">
                  <c:v>29.862500000000001</c:v>
                </c:pt>
                <c:pt idx="46">
                  <c:v>31.225000000000001</c:v>
                </c:pt>
                <c:pt idx="47">
                  <c:v>32.58</c:v>
                </c:pt>
                <c:pt idx="48">
                  <c:v>32.612500000000004</c:v>
                </c:pt>
                <c:pt idx="49">
                  <c:v>32.587499999999999</c:v>
                </c:pt>
                <c:pt idx="50">
                  <c:v>33.32</c:v>
                </c:pt>
                <c:pt idx="51">
                  <c:v>33.024999999999999</c:v>
                </c:pt>
                <c:pt idx="52">
                  <c:v>33.412500000000001</c:v>
                </c:pt>
                <c:pt idx="53">
                  <c:v>33.29</c:v>
                </c:pt>
                <c:pt idx="54">
                  <c:v>33.024999999999999</c:v>
                </c:pt>
                <c:pt idx="55">
                  <c:v>32.739999999999995</c:v>
                </c:pt>
                <c:pt idx="56">
                  <c:v>31.824999999999996</c:v>
                </c:pt>
                <c:pt idx="57">
                  <c:v>31.475000000000001</c:v>
                </c:pt>
                <c:pt idx="58">
                  <c:v>30.01</c:v>
                </c:pt>
                <c:pt idx="59">
                  <c:v>29.225000000000001</c:v>
                </c:pt>
                <c:pt idx="60">
                  <c:v>29.605</c:v>
                </c:pt>
                <c:pt idx="61">
                  <c:v>29.137500000000003</c:v>
                </c:pt>
                <c:pt idx="62">
                  <c:v>28.259999999999998</c:v>
                </c:pt>
                <c:pt idx="63">
                  <c:v>27.03</c:v>
                </c:pt>
                <c:pt idx="64">
                  <c:v>24.810000000000002</c:v>
                </c:pt>
                <c:pt idx="65">
                  <c:v>23.147500000000001</c:v>
                </c:pt>
                <c:pt idx="66">
                  <c:v>21.4375</c:v>
                </c:pt>
                <c:pt idx="67">
                  <c:v>20.963999999999999</c:v>
                </c:pt>
                <c:pt idx="68">
                  <c:v>24.265000000000001</c:v>
                </c:pt>
                <c:pt idx="69">
                  <c:v>26.774999999999999</c:v>
                </c:pt>
                <c:pt idx="70">
                  <c:v>26.380000000000003</c:v>
                </c:pt>
                <c:pt idx="71">
                  <c:v>27.064999999999998</c:v>
                </c:pt>
                <c:pt idx="72">
                  <c:v>27.630000000000003</c:v>
                </c:pt>
                <c:pt idx="73">
                  <c:v>26.387499999999999</c:v>
                </c:pt>
                <c:pt idx="74">
                  <c:v>24.525000000000002</c:v>
                </c:pt>
                <c:pt idx="75">
                  <c:v>23.424999999999997</c:v>
                </c:pt>
                <c:pt idx="76">
                  <c:v>24.73</c:v>
                </c:pt>
                <c:pt idx="77">
                  <c:v>27.574999999999999</c:v>
                </c:pt>
                <c:pt idx="78">
                  <c:v>29.454999999999998</c:v>
                </c:pt>
                <c:pt idx="79">
                  <c:v>31.429999999999996</c:v>
                </c:pt>
                <c:pt idx="80">
                  <c:v>35.4375</c:v>
                </c:pt>
                <c:pt idx="81">
                  <c:v>37.970000000000006</c:v>
                </c:pt>
                <c:pt idx="82">
                  <c:v>39.162500000000001</c:v>
                </c:pt>
                <c:pt idx="83">
                  <c:v>39.475000000000001</c:v>
                </c:pt>
                <c:pt idx="84">
                  <c:v>42.379999999999995</c:v>
                </c:pt>
                <c:pt idx="85">
                  <c:v>43.137500000000003</c:v>
                </c:pt>
                <c:pt idx="86">
                  <c:v>44.412499999999994</c:v>
                </c:pt>
                <c:pt idx="87">
                  <c:v>48.33</c:v>
                </c:pt>
                <c:pt idx="88">
                  <c:v>54.375</c:v>
                </c:pt>
                <c:pt idx="89">
                  <c:v>63.562499999999993</c:v>
                </c:pt>
                <c:pt idx="90">
                  <c:v>66.239999999999995</c:v>
                </c:pt>
                <c:pt idx="91">
                  <c:v>61.962500000000006</c:v>
                </c:pt>
                <c:pt idx="92">
                  <c:v>59.475000000000001</c:v>
                </c:pt>
                <c:pt idx="93">
                  <c:v>59.52</c:v>
                </c:pt>
                <c:pt idx="94">
                  <c:v>56.024999999999999</c:v>
                </c:pt>
                <c:pt idx="95">
                  <c:v>52.900000000000006</c:v>
                </c:pt>
                <c:pt idx="96">
                  <c:v>47.762500000000003</c:v>
                </c:pt>
                <c:pt idx="97">
                  <c:v>44.424999999999997</c:v>
                </c:pt>
                <c:pt idx="98">
                  <c:v>46.575000000000003</c:v>
                </c:pt>
                <c:pt idx="99">
                  <c:v>47.5</c:v>
                </c:pt>
                <c:pt idx="100">
                  <c:v>48.85</c:v>
                </c:pt>
                <c:pt idx="101">
                  <c:v>50.212499999999999</c:v>
                </c:pt>
                <c:pt idx="102">
                  <c:v>52.4</c:v>
                </c:pt>
                <c:pt idx="103">
                  <c:v>47.370000000000005</c:v>
                </c:pt>
                <c:pt idx="104">
                  <c:v>46.4</c:v>
                </c:pt>
                <c:pt idx="105">
                  <c:v>41.424999999999997</c:v>
                </c:pt>
                <c:pt idx="106">
                  <c:v>38.412499999999994</c:v>
                </c:pt>
                <c:pt idx="107">
                  <c:v>41.529999999999994</c:v>
                </c:pt>
                <c:pt idx="108">
                  <c:v>44.737499999999997</c:v>
                </c:pt>
                <c:pt idx="109">
                  <c:v>49.524999999999999</c:v>
                </c:pt>
                <c:pt idx="110">
                  <c:v>55.379999999999995</c:v>
                </c:pt>
                <c:pt idx="111">
                  <c:v>54.762500000000003</c:v>
                </c:pt>
                <c:pt idx="112">
                  <c:v>48.8</c:v>
                </c:pt>
                <c:pt idx="113">
                  <c:v>52.009999999999991</c:v>
                </c:pt>
                <c:pt idx="114">
                  <c:v>52.5</c:v>
                </c:pt>
                <c:pt idx="115">
                  <c:v>53.662499999999994</c:v>
                </c:pt>
                <c:pt idx="116">
                  <c:v>49.08</c:v>
                </c:pt>
                <c:pt idx="117">
                  <c:v>49.622500000000002</c:v>
                </c:pt>
                <c:pt idx="118">
                  <c:v>48.157500000000006</c:v>
                </c:pt>
                <c:pt idx="119">
                  <c:v>50.972000000000001</c:v>
                </c:pt>
                <c:pt idx="120">
                  <c:v>50.227499999999999</c:v>
                </c:pt>
                <c:pt idx="121">
                  <c:v>51.495000000000005</c:v>
                </c:pt>
                <c:pt idx="122">
                  <c:v>53.61</c:v>
                </c:pt>
                <c:pt idx="123">
                  <c:v>51.7</c:v>
                </c:pt>
                <c:pt idx="124">
                  <c:v>50.162499999999994</c:v>
                </c:pt>
                <c:pt idx="125">
                  <c:v>56.679999999999993</c:v>
                </c:pt>
                <c:pt idx="126">
                  <c:v>57.912499999999994</c:v>
                </c:pt>
                <c:pt idx="127">
                  <c:v>60.097999999999999</c:v>
                </c:pt>
                <c:pt idx="128">
                  <c:v>62.674999999999997</c:v>
                </c:pt>
                <c:pt idx="129">
                  <c:v>73.025000000000006</c:v>
                </c:pt>
                <c:pt idx="130">
                  <c:v>89.34</c:v>
                </c:pt>
                <c:pt idx="131">
                  <c:v>94.137499999999989</c:v>
                </c:pt>
                <c:pt idx="132">
                  <c:v>100.1875</c:v>
                </c:pt>
                <c:pt idx="133">
                  <c:v>114.02000000000001</c:v>
                </c:pt>
                <c:pt idx="134">
                  <c:v>110.2375</c:v>
                </c:pt>
                <c:pt idx="135">
                  <c:v>108.63749999999999</c:v>
                </c:pt>
                <c:pt idx="136">
                  <c:v>119.36999999999998</c:v>
                </c:pt>
                <c:pt idx="137">
                  <c:v>142.53749999999999</c:v>
                </c:pt>
                <c:pt idx="138">
                  <c:v>167.58750000000001</c:v>
                </c:pt>
                <c:pt idx="139">
                  <c:v>157.57</c:v>
                </c:pt>
                <c:pt idx="140">
                  <c:v>148.5</c:v>
                </c:pt>
                <c:pt idx="141">
                  <c:v>110.24000000000001</c:v>
                </c:pt>
                <c:pt idx="142">
                  <c:v>88.474999999999994</c:v>
                </c:pt>
                <c:pt idx="143">
                  <c:v>75.762500000000003</c:v>
                </c:pt>
                <c:pt idx="144">
                  <c:v>76.44</c:v>
                </c:pt>
                <c:pt idx="145">
                  <c:v>68.974999999999994</c:v>
                </c:pt>
                <c:pt idx="146">
                  <c:v>58.462499999999999</c:v>
                </c:pt>
                <c:pt idx="147">
                  <c:v>62.412499999999994</c:v>
                </c:pt>
                <c:pt idx="148">
                  <c:v>57.989999999999995</c:v>
                </c:pt>
                <c:pt idx="149">
                  <c:v>60.300000000000004</c:v>
                </c:pt>
                <c:pt idx="150">
                  <c:v>61.2</c:v>
                </c:pt>
                <c:pt idx="151">
                  <c:v>64.25</c:v>
                </c:pt>
                <c:pt idx="152">
                  <c:v>60.86</c:v>
                </c:pt>
                <c:pt idx="153">
                  <c:v>63.9</c:v>
                </c:pt>
                <c:pt idx="154">
                  <c:v>66.275000000000006</c:v>
                </c:pt>
                <c:pt idx="155">
                  <c:v>73.488</c:v>
                </c:pt>
                <c:pt idx="156">
                  <c:v>87.1</c:v>
                </c:pt>
                <c:pt idx="157">
                  <c:v>83</c:v>
                </c:pt>
                <c:pt idx="158">
                  <c:v>83.00500000000001</c:v>
                </c:pt>
                <c:pt idx="159">
                  <c:v>88.47999999999999</c:v>
                </c:pt>
                <c:pt idx="160">
                  <c:v>90.932500000000005</c:v>
                </c:pt>
                <c:pt idx="161">
                  <c:v>92.71</c:v>
                </c:pt>
                <c:pt idx="162">
                  <c:v>90.54</c:v>
                </c:pt>
                <c:pt idx="163">
                  <c:v>87.8</c:v>
                </c:pt>
                <c:pt idx="164">
                  <c:v>85.84</c:v>
                </c:pt>
                <c:pt idx="165">
                  <c:v>90.98</c:v>
                </c:pt>
                <c:pt idx="166">
                  <c:v>103.03</c:v>
                </c:pt>
                <c:pt idx="167">
                  <c:v>115.85599999999999</c:v>
                </c:pt>
                <c:pt idx="168">
                  <c:v>123.07</c:v>
                </c:pt>
                <c:pt idx="169">
                  <c:v>117.84</c:v>
                </c:pt>
                <c:pt idx="170">
                  <c:v>121.4025</c:v>
                </c:pt>
                <c:pt idx="171">
                  <c:v>123.32</c:v>
                </c:pt>
                <c:pt idx="172">
                  <c:v>120.72</c:v>
                </c:pt>
                <c:pt idx="173">
                  <c:v>118.85</c:v>
                </c:pt>
                <c:pt idx="174">
                  <c:v>116.39</c:v>
                </c:pt>
                <c:pt idx="175">
                  <c:v>118.02</c:v>
                </c:pt>
                <c:pt idx="176">
                  <c:v>115.77</c:v>
                </c:pt>
                <c:pt idx="177">
                  <c:v>110.82</c:v>
                </c:pt>
                <c:pt idx="178">
                  <c:v>105.65</c:v>
                </c:pt>
                <c:pt idx="179">
                  <c:v>103.92</c:v>
                </c:pt>
                <c:pt idx="180">
                  <c:v>105.91</c:v>
                </c:pt>
                <c:pt idx="181">
                  <c:v>105.38</c:v>
                </c:pt>
                <c:pt idx="182">
                  <c:v>103.57</c:v>
                </c:pt>
                <c:pt idx="183">
                  <c:v>101.49</c:v>
                </c:pt>
                <c:pt idx="184">
                  <c:v>94.99</c:v>
                </c:pt>
                <c:pt idx="185">
                  <c:v>85.83</c:v>
                </c:pt>
                <c:pt idx="186">
                  <c:v>87.01</c:v>
                </c:pt>
                <c:pt idx="187">
                  <c:v>89</c:v>
                </c:pt>
                <c:pt idx="188">
                  <c:v>86.01</c:v>
                </c:pt>
                <c:pt idx="189">
                  <c:v>83.19</c:v>
                </c:pt>
                <c:pt idx="190">
                  <c:v>85.14</c:v>
                </c:pt>
                <c:pt idx="191">
                  <c:v>89.16</c:v>
                </c:pt>
                <c:pt idx="192">
                  <c:v>86.66</c:v>
                </c:pt>
                <c:pt idx="193">
                  <c:v>85.48</c:v>
                </c:pt>
                <c:pt idx="194">
                  <c:v>82.81</c:v>
                </c:pt>
                <c:pt idx="195">
                  <c:v>82.08</c:v>
                </c:pt>
                <c:pt idx="196">
                  <c:v>81.680000000000007</c:v>
                </c:pt>
                <c:pt idx="197">
                  <c:v>77.52</c:v>
                </c:pt>
                <c:pt idx="198">
                  <c:v>72.86</c:v>
                </c:pt>
                <c:pt idx="199">
                  <c:v>72.91</c:v>
                </c:pt>
                <c:pt idx="200">
                  <c:v>73.099999999999994</c:v>
                </c:pt>
                <c:pt idx="201">
                  <c:v>80.650000000000006</c:v>
                </c:pt>
                <c:pt idx="202">
                  <c:v>83.82</c:v>
                </c:pt>
                <c:pt idx="203">
                  <c:v>84.62</c:v>
                </c:pt>
                <c:pt idx="204">
                  <c:v>82.9</c:v>
                </c:pt>
                <c:pt idx="205">
                  <c:v>77.599999999999994</c:v>
                </c:pt>
                <c:pt idx="206">
                  <c:v>74.599999999999994</c:v>
                </c:pt>
                <c:pt idx="207">
                  <c:v>75.22</c:v>
                </c:pt>
                <c:pt idx="208">
                  <c:v>75.78</c:v>
                </c:pt>
                <c:pt idx="209">
                  <c:v>74.09</c:v>
                </c:pt>
                <c:pt idx="210">
                  <c:v>71.44</c:v>
                </c:pt>
                <c:pt idx="211">
                  <c:v>71.19</c:v>
                </c:pt>
                <c:pt idx="212">
                  <c:v>67.86</c:v>
                </c:pt>
                <c:pt idx="213">
                  <c:v>65.739999999999995</c:v>
                </c:pt>
                <c:pt idx="214">
                  <c:v>65.66</c:v>
                </c:pt>
                <c:pt idx="215">
                  <c:v>65.91</c:v>
                </c:pt>
                <c:pt idx="216">
                  <c:v>60.66</c:v>
                </c:pt>
                <c:pt idx="217">
                  <c:v>63.155000000000001</c:v>
                </c:pt>
                <c:pt idx="218">
                  <c:v>61.01</c:v>
                </c:pt>
                <c:pt idx="219">
                  <c:v>59.117500000000007</c:v>
                </c:pt>
                <c:pt idx="220">
                  <c:v>63.01</c:v>
                </c:pt>
                <c:pt idx="221">
                  <c:v>61.06</c:v>
                </c:pt>
                <c:pt idx="222">
                  <c:v>57.28</c:v>
                </c:pt>
                <c:pt idx="223">
                  <c:v>54.287499999999994</c:v>
                </c:pt>
                <c:pt idx="224">
                  <c:v>51.85</c:v>
                </c:pt>
                <c:pt idx="225">
                  <c:v>49.82</c:v>
                </c:pt>
                <c:pt idx="226">
                  <c:v>54.89</c:v>
                </c:pt>
                <c:pt idx="227">
                  <c:v>49.98</c:v>
                </c:pt>
                <c:pt idx="228">
                  <c:v>50.697500000000005</c:v>
                </c:pt>
                <c:pt idx="229">
                  <c:v>52.385000000000005</c:v>
                </c:pt>
                <c:pt idx="230">
                  <c:v>53.637499999999996</c:v>
                </c:pt>
                <c:pt idx="231">
                  <c:v>52.748000000000005</c:v>
                </c:pt>
                <c:pt idx="232">
                  <c:v>53.400500000000001</c:v>
                </c:pt>
                <c:pt idx="233">
                  <c:v>57.860500000000002</c:v>
                </c:pt>
                <c:pt idx="234">
                  <c:v>61.817999999999998</c:v>
                </c:pt>
                <c:pt idx="235">
                  <c:v>65.858000000000004</c:v>
                </c:pt>
                <c:pt idx="236">
                  <c:v>67.260799999999989</c:v>
                </c:pt>
                <c:pt idx="237">
                  <c:v>82.876000000000005</c:v>
                </c:pt>
                <c:pt idx="238">
                  <c:v>90.6875</c:v>
                </c:pt>
                <c:pt idx="239">
                  <c:v>83.040933333333328</c:v>
                </c:pt>
                <c:pt idx="240">
                  <c:v>86.031874999999999</c:v>
                </c:pt>
                <c:pt idx="241">
                  <c:v>83.289500000000004</c:v>
                </c:pt>
                <c:pt idx="242">
                  <c:v>78.728399999999993</c:v>
                </c:pt>
                <c:pt idx="243">
                  <c:v>77.338249999999988</c:v>
                </c:pt>
                <c:pt idx="244">
                  <c:v>72.418500000000009</c:v>
                </c:pt>
                <c:pt idx="245">
                  <c:v>77.588400000000007</c:v>
                </c:pt>
                <c:pt idx="246">
                  <c:v>81.596499999999992</c:v>
                </c:pt>
                <c:pt idx="247">
                  <c:v>86.568000000000012</c:v>
                </c:pt>
                <c:pt idx="248">
                  <c:v>91.543300000000002</c:v>
                </c:pt>
                <c:pt idx="249">
                  <c:v>90.972999999999999</c:v>
                </c:pt>
                <c:pt idx="250">
                  <c:v>91.280499999999989</c:v>
                </c:pt>
                <c:pt idx="251">
                  <c:v>94.829466666666661</c:v>
                </c:pt>
                <c:pt idx="252">
                  <c:v>97.109499999999997</c:v>
                </c:pt>
                <c:pt idx="253">
                  <c:v>94.555499999999995</c:v>
                </c:pt>
                <c:pt idx="254">
                  <c:v>91.39</c:v>
                </c:pt>
                <c:pt idx="255">
                  <c:v>94.12937500000001</c:v>
                </c:pt>
                <c:pt idx="256">
                  <c:v>102.29387499999999</c:v>
                </c:pt>
                <c:pt idx="257">
                  <c:v>104.46259999999999</c:v>
                </c:pt>
                <c:pt idx="258">
                  <c:v>107.8335</c:v>
                </c:pt>
              </c:numCache>
            </c:numRef>
          </c:xVal>
          <c:yVal>
            <c:numRef>
              <c:f>Monthly!$B$9:$B$267</c:f>
              <c:numCache>
                <c:formatCode>0.00</c:formatCode>
                <c:ptCount val="259"/>
                <c:pt idx="0">
                  <c:v>34.159999999999997</c:v>
                </c:pt>
                <c:pt idx="1">
                  <c:v>33.997500000000002</c:v>
                </c:pt>
                <c:pt idx="2">
                  <c:v>33.807499999999997</c:v>
                </c:pt>
                <c:pt idx="3">
                  <c:v>33.19</c:v>
                </c:pt>
                <c:pt idx="4">
                  <c:v>32.994999999999997</c:v>
                </c:pt>
                <c:pt idx="5">
                  <c:v>31.385000000000002</c:v>
                </c:pt>
                <c:pt idx="6">
                  <c:v>30.73</c:v>
                </c:pt>
                <c:pt idx="7">
                  <c:v>30.09</c:v>
                </c:pt>
                <c:pt idx="8">
                  <c:v>29.75</c:v>
                </c:pt>
                <c:pt idx="9">
                  <c:v>30.16</c:v>
                </c:pt>
                <c:pt idx="10">
                  <c:v>30.0425</c:v>
                </c:pt>
                <c:pt idx="11">
                  <c:v>29.78</c:v>
                </c:pt>
                <c:pt idx="12">
                  <c:v>29.852499999999999</c:v>
                </c:pt>
                <c:pt idx="13">
                  <c:v>27.162500000000001</c:v>
                </c:pt>
                <c:pt idx="14">
                  <c:v>27.252500000000001</c:v>
                </c:pt>
                <c:pt idx="15">
                  <c:v>26.58</c:v>
                </c:pt>
                <c:pt idx="16">
                  <c:v>26.77</c:v>
                </c:pt>
                <c:pt idx="17">
                  <c:v>27.12</c:v>
                </c:pt>
                <c:pt idx="18">
                  <c:v>26.004999999999999</c:v>
                </c:pt>
                <c:pt idx="19">
                  <c:v>25.015000000000001</c:v>
                </c:pt>
                <c:pt idx="20">
                  <c:v>26</c:v>
                </c:pt>
                <c:pt idx="21">
                  <c:v>26.032499999999999</c:v>
                </c:pt>
                <c:pt idx="22">
                  <c:v>25.64</c:v>
                </c:pt>
                <c:pt idx="23">
                  <c:v>25.62</c:v>
                </c:pt>
                <c:pt idx="24">
                  <c:v>25.397500000000001</c:v>
                </c:pt>
                <c:pt idx="25">
                  <c:v>25.177499999999998</c:v>
                </c:pt>
                <c:pt idx="26">
                  <c:v>24.83</c:v>
                </c:pt>
                <c:pt idx="27">
                  <c:v>24.684999999999999</c:v>
                </c:pt>
                <c:pt idx="28">
                  <c:v>23.765000000000001</c:v>
                </c:pt>
                <c:pt idx="29">
                  <c:v>22.1</c:v>
                </c:pt>
                <c:pt idx="30">
                  <c:v>21.1675</c:v>
                </c:pt>
                <c:pt idx="31">
                  <c:v>20.947500000000002</c:v>
                </c:pt>
                <c:pt idx="32">
                  <c:v>21.57</c:v>
                </c:pt>
                <c:pt idx="33">
                  <c:v>21.73</c:v>
                </c:pt>
                <c:pt idx="34">
                  <c:v>21.85</c:v>
                </c:pt>
                <c:pt idx="35">
                  <c:v>22.324999999999999</c:v>
                </c:pt>
                <c:pt idx="36">
                  <c:v>21.862500000000001</c:v>
                </c:pt>
                <c:pt idx="37">
                  <c:v>24.09</c:v>
                </c:pt>
                <c:pt idx="38">
                  <c:v>25.06</c:v>
                </c:pt>
                <c:pt idx="39">
                  <c:v>25.302499999999998</c:v>
                </c:pt>
                <c:pt idx="40">
                  <c:v>25.84</c:v>
                </c:pt>
                <c:pt idx="41">
                  <c:v>26.57</c:v>
                </c:pt>
                <c:pt idx="42">
                  <c:v>25.75</c:v>
                </c:pt>
                <c:pt idx="43">
                  <c:v>26.96</c:v>
                </c:pt>
                <c:pt idx="44">
                  <c:v>29.862500000000001</c:v>
                </c:pt>
                <c:pt idx="45">
                  <c:v>31.225000000000001</c:v>
                </c:pt>
                <c:pt idx="46">
                  <c:v>32.58</c:v>
                </c:pt>
                <c:pt idx="47">
                  <c:v>32.612500000000004</c:v>
                </c:pt>
                <c:pt idx="48">
                  <c:v>32.587499999999999</c:v>
                </c:pt>
                <c:pt idx="49">
                  <c:v>33.32</c:v>
                </c:pt>
                <c:pt idx="50">
                  <c:v>33.024999999999999</c:v>
                </c:pt>
                <c:pt idx="51">
                  <c:v>33.412500000000001</c:v>
                </c:pt>
                <c:pt idx="52">
                  <c:v>33.29</c:v>
                </c:pt>
                <c:pt idx="53">
                  <c:v>33.024999999999999</c:v>
                </c:pt>
                <c:pt idx="54">
                  <c:v>32.739999999999995</c:v>
                </c:pt>
                <c:pt idx="55">
                  <c:v>31.824999999999996</c:v>
                </c:pt>
                <c:pt idx="56">
                  <c:v>31.475000000000001</c:v>
                </c:pt>
                <c:pt idx="57">
                  <c:v>30.01</c:v>
                </c:pt>
                <c:pt idx="58">
                  <c:v>29.225000000000001</c:v>
                </c:pt>
                <c:pt idx="59">
                  <c:v>29.605</c:v>
                </c:pt>
                <c:pt idx="60">
                  <c:v>29.137500000000003</c:v>
                </c:pt>
                <c:pt idx="61">
                  <c:v>28.259999999999998</c:v>
                </c:pt>
                <c:pt idx="62">
                  <c:v>27.03</c:v>
                </c:pt>
                <c:pt idx="63">
                  <c:v>24.810000000000002</c:v>
                </c:pt>
                <c:pt idx="64">
                  <c:v>23.147500000000001</c:v>
                </c:pt>
                <c:pt idx="65">
                  <c:v>21.4375</c:v>
                </c:pt>
                <c:pt idx="66">
                  <c:v>20.963999999999999</c:v>
                </c:pt>
                <c:pt idx="67">
                  <c:v>24.265000000000001</c:v>
                </c:pt>
                <c:pt idx="68">
                  <c:v>26.774999999999999</c:v>
                </c:pt>
                <c:pt idx="69">
                  <c:v>26.380000000000003</c:v>
                </c:pt>
                <c:pt idx="70">
                  <c:v>27.064999999999998</c:v>
                </c:pt>
                <c:pt idx="71">
                  <c:v>27.630000000000003</c:v>
                </c:pt>
                <c:pt idx="72">
                  <c:v>26.387499999999999</c:v>
                </c:pt>
                <c:pt idx="73">
                  <c:v>24.525000000000002</c:v>
                </c:pt>
                <c:pt idx="74">
                  <c:v>23.424999999999997</c:v>
                </c:pt>
                <c:pt idx="75">
                  <c:v>24.73</c:v>
                </c:pt>
                <c:pt idx="76">
                  <c:v>27.574999999999999</c:v>
                </c:pt>
                <c:pt idx="77">
                  <c:v>29.454999999999998</c:v>
                </c:pt>
                <c:pt idx="78">
                  <c:v>31.429999999999996</c:v>
                </c:pt>
                <c:pt idx="79">
                  <c:v>35.4375</c:v>
                </c:pt>
                <c:pt idx="80">
                  <c:v>37.970000000000006</c:v>
                </c:pt>
                <c:pt idx="81">
                  <c:v>39.162500000000001</c:v>
                </c:pt>
                <c:pt idx="82">
                  <c:v>39.475000000000001</c:v>
                </c:pt>
                <c:pt idx="83">
                  <c:v>42.379999999999995</c:v>
                </c:pt>
                <c:pt idx="84">
                  <c:v>43.137500000000003</c:v>
                </c:pt>
                <c:pt idx="85">
                  <c:v>44.412499999999994</c:v>
                </c:pt>
                <c:pt idx="86">
                  <c:v>48.33</c:v>
                </c:pt>
                <c:pt idx="87">
                  <c:v>54.375</c:v>
                </c:pt>
                <c:pt idx="88">
                  <c:v>63.562499999999993</c:v>
                </c:pt>
                <c:pt idx="89">
                  <c:v>66.239999999999995</c:v>
                </c:pt>
                <c:pt idx="90">
                  <c:v>61.962500000000006</c:v>
                </c:pt>
                <c:pt idx="91">
                  <c:v>59.475000000000001</c:v>
                </c:pt>
                <c:pt idx="92">
                  <c:v>59.52</c:v>
                </c:pt>
                <c:pt idx="93">
                  <c:v>56.024999999999999</c:v>
                </c:pt>
                <c:pt idx="94">
                  <c:v>52.900000000000006</c:v>
                </c:pt>
                <c:pt idx="95">
                  <c:v>47.762500000000003</c:v>
                </c:pt>
                <c:pt idx="96">
                  <c:v>44.424999999999997</c:v>
                </c:pt>
                <c:pt idx="97">
                  <c:v>46.575000000000003</c:v>
                </c:pt>
                <c:pt idx="98">
                  <c:v>47.5</c:v>
                </c:pt>
                <c:pt idx="99">
                  <c:v>48.85</c:v>
                </c:pt>
                <c:pt idx="100">
                  <c:v>50.212499999999999</c:v>
                </c:pt>
                <c:pt idx="101">
                  <c:v>52.4</c:v>
                </c:pt>
                <c:pt idx="102">
                  <c:v>47.370000000000005</c:v>
                </c:pt>
                <c:pt idx="103">
                  <c:v>46.4</c:v>
                </c:pt>
                <c:pt idx="104">
                  <c:v>41.424999999999997</c:v>
                </c:pt>
                <c:pt idx="105">
                  <c:v>38.412499999999994</c:v>
                </c:pt>
                <c:pt idx="106">
                  <c:v>41.529999999999994</c:v>
                </c:pt>
                <c:pt idx="107">
                  <c:v>44.737499999999997</c:v>
                </c:pt>
                <c:pt idx="108">
                  <c:v>49.524999999999999</c:v>
                </c:pt>
                <c:pt idx="109">
                  <c:v>55.379999999999995</c:v>
                </c:pt>
                <c:pt idx="110">
                  <c:v>54.762500000000003</c:v>
                </c:pt>
                <c:pt idx="111">
                  <c:v>48.8</c:v>
                </c:pt>
                <c:pt idx="112">
                  <c:v>52.009999999999991</c:v>
                </c:pt>
                <c:pt idx="113">
                  <c:v>52.5</c:v>
                </c:pt>
                <c:pt idx="114">
                  <c:v>53.662499999999994</c:v>
                </c:pt>
                <c:pt idx="115">
                  <c:v>49.08</c:v>
                </c:pt>
                <c:pt idx="116">
                  <c:v>49.622500000000002</c:v>
                </c:pt>
                <c:pt idx="117">
                  <c:v>48.157500000000006</c:v>
                </c:pt>
                <c:pt idx="118">
                  <c:v>50.972000000000001</c:v>
                </c:pt>
                <c:pt idx="119">
                  <c:v>50.227499999999999</c:v>
                </c:pt>
                <c:pt idx="120">
                  <c:v>51.495000000000005</c:v>
                </c:pt>
                <c:pt idx="121">
                  <c:v>53.61</c:v>
                </c:pt>
                <c:pt idx="122">
                  <c:v>51.7</c:v>
                </c:pt>
                <c:pt idx="123">
                  <c:v>50.162499999999994</c:v>
                </c:pt>
                <c:pt idx="124">
                  <c:v>56.679999999999993</c:v>
                </c:pt>
                <c:pt idx="125">
                  <c:v>57.912499999999994</c:v>
                </c:pt>
                <c:pt idx="126">
                  <c:v>60.097999999999999</c:v>
                </c:pt>
                <c:pt idx="127">
                  <c:v>62.674999999999997</c:v>
                </c:pt>
                <c:pt idx="128">
                  <c:v>73.025000000000006</c:v>
                </c:pt>
                <c:pt idx="129">
                  <c:v>89.34</c:v>
                </c:pt>
                <c:pt idx="130">
                  <c:v>94.137499999999989</c:v>
                </c:pt>
                <c:pt idx="131">
                  <c:v>100.1875</c:v>
                </c:pt>
                <c:pt idx="132">
                  <c:v>114.02000000000001</c:v>
                </c:pt>
                <c:pt idx="133">
                  <c:v>110.2375</c:v>
                </c:pt>
                <c:pt idx="134">
                  <c:v>108.63749999999999</c:v>
                </c:pt>
                <c:pt idx="135">
                  <c:v>119.36999999999998</c:v>
                </c:pt>
                <c:pt idx="136">
                  <c:v>142.53749999999999</c:v>
                </c:pt>
                <c:pt idx="137">
                  <c:v>167.58750000000001</c:v>
                </c:pt>
                <c:pt idx="138">
                  <c:v>157.57</c:v>
                </c:pt>
                <c:pt idx="139">
                  <c:v>148.5</c:v>
                </c:pt>
                <c:pt idx="140">
                  <c:v>110.24000000000001</c:v>
                </c:pt>
                <c:pt idx="141">
                  <c:v>88.474999999999994</c:v>
                </c:pt>
                <c:pt idx="142">
                  <c:v>75.762500000000003</c:v>
                </c:pt>
                <c:pt idx="143">
                  <c:v>76.44</c:v>
                </c:pt>
                <c:pt idx="144">
                  <c:v>68.974999999999994</c:v>
                </c:pt>
                <c:pt idx="145">
                  <c:v>58.462499999999999</c:v>
                </c:pt>
                <c:pt idx="146">
                  <c:v>62.412499999999994</c:v>
                </c:pt>
                <c:pt idx="147">
                  <c:v>57.989999999999995</c:v>
                </c:pt>
                <c:pt idx="148">
                  <c:v>60.300000000000004</c:v>
                </c:pt>
                <c:pt idx="149">
                  <c:v>61.2</c:v>
                </c:pt>
                <c:pt idx="150">
                  <c:v>64.25</c:v>
                </c:pt>
                <c:pt idx="151">
                  <c:v>60.86</c:v>
                </c:pt>
                <c:pt idx="152">
                  <c:v>63.9</c:v>
                </c:pt>
                <c:pt idx="153">
                  <c:v>66.275000000000006</c:v>
                </c:pt>
                <c:pt idx="154">
                  <c:v>73.488</c:v>
                </c:pt>
                <c:pt idx="155">
                  <c:v>87.1</c:v>
                </c:pt>
                <c:pt idx="156">
                  <c:v>83</c:v>
                </c:pt>
                <c:pt idx="157">
                  <c:v>83.00500000000001</c:v>
                </c:pt>
                <c:pt idx="158">
                  <c:v>88.47999999999999</c:v>
                </c:pt>
                <c:pt idx="159">
                  <c:v>90.932500000000005</c:v>
                </c:pt>
                <c:pt idx="160">
                  <c:v>92.71</c:v>
                </c:pt>
                <c:pt idx="161">
                  <c:v>90.54</c:v>
                </c:pt>
                <c:pt idx="162">
                  <c:v>87.8</c:v>
                </c:pt>
                <c:pt idx="163">
                  <c:v>85.84</c:v>
                </c:pt>
                <c:pt idx="164">
                  <c:v>90.98</c:v>
                </c:pt>
                <c:pt idx="165">
                  <c:v>103.03</c:v>
                </c:pt>
                <c:pt idx="166">
                  <c:v>115.85599999999999</c:v>
                </c:pt>
                <c:pt idx="167">
                  <c:v>123.07</c:v>
                </c:pt>
                <c:pt idx="168">
                  <c:v>117.84</c:v>
                </c:pt>
                <c:pt idx="169">
                  <c:v>121.4025</c:v>
                </c:pt>
                <c:pt idx="170">
                  <c:v>123.32</c:v>
                </c:pt>
                <c:pt idx="171">
                  <c:v>120.72</c:v>
                </c:pt>
                <c:pt idx="172">
                  <c:v>118.85</c:v>
                </c:pt>
                <c:pt idx="173">
                  <c:v>116.39</c:v>
                </c:pt>
                <c:pt idx="174">
                  <c:v>118.02</c:v>
                </c:pt>
                <c:pt idx="175">
                  <c:v>115.77</c:v>
                </c:pt>
                <c:pt idx="176">
                  <c:v>110.82</c:v>
                </c:pt>
                <c:pt idx="177">
                  <c:v>105.65</c:v>
                </c:pt>
                <c:pt idx="178">
                  <c:v>103.92</c:v>
                </c:pt>
                <c:pt idx="179">
                  <c:v>105.91</c:v>
                </c:pt>
                <c:pt idx="180">
                  <c:v>105.38</c:v>
                </c:pt>
                <c:pt idx="181">
                  <c:v>103.57</c:v>
                </c:pt>
                <c:pt idx="182">
                  <c:v>101.49</c:v>
                </c:pt>
                <c:pt idx="183">
                  <c:v>94.99</c:v>
                </c:pt>
                <c:pt idx="184">
                  <c:v>85.83</c:v>
                </c:pt>
                <c:pt idx="185">
                  <c:v>87.01</c:v>
                </c:pt>
                <c:pt idx="186">
                  <c:v>89</c:v>
                </c:pt>
                <c:pt idx="187">
                  <c:v>86.01</c:v>
                </c:pt>
                <c:pt idx="188">
                  <c:v>83.19</c:v>
                </c:pt>
                <c:pt idx="189">
                  <c:v>85.14</c:v>
                </c:pt>
                <c:pt idx="190">
                  <c:v>89.16</c:v>
                </c:pt>
                <c:pt idx="191">
                  <c:v>86.66</c:v>
                </c:pt>
                <c:pt idx="192">
                  <c:v>85.48</c:v>
                </c:pt>
                <c:pt idx="193">
                  <c:v>82.81</c:v>
                </c:pt>
                <c:pt idx="194">
                  <c:v>82.08</c:v>
                </c:pt>
                <c:pt idx="195">
                  <c:v>81.680000000000007</c:v>
                </c:pt>
                <c:pt idx="196">
                  <c:v>77.52</c:v>
                </c:pt>
                <c:pt idx="197">
                  <c:v>72.86</c:v>
                </c:pt>
                <c:pt idx="198">
                  <c:v>72.91</c:v>
                </c:pt>
                <c:pt idx="199">
                  <c:v>73.099999999999994</c:v>
                </c:pt>
                <c:pt idx="200">
                  <c:v>80.650000000000006</c:v>
                </c:pt>
                <c:pt idx="201">
                  <c:v>83.82</c:v>
                </c:pt>
                <c:pt idx="202">
                  <c:v>84.62</c:v>
                </c:pt>
                <c:pt idx="203">
                  <c:v>82.9</c:v>
                </c:pt>
                <c:pt idx="204">
                  <c:v>77.599999999999994</c:v>
                </c:pt>
                <c:pt idx="205">
                  <c:v>74.599999999999994</c:v>
                </c:pt>
                <c:pt idx="206">
                  <c:v>75.22</c:v>
                </c:pt>
                <c:pt idx="207">
                  <c:v>75.78</c:v>
                </c:pt>
                <c:pt idx="208">
                  <c:v>74.09</c:v>
                </c:pt>
                <c:pt idx="209">
                  <c:v>71.44</c:v>
                </c:pt>
                <c:pt idx="210">
                  <c:v>71.19</c:v>
                </c:pt>
                <c:pt idx="211">
                  <c:v>67.86</c:v>
                </c:pt>
                <c:pt idx="212">
                  <c:v>65.739999999999995</c:v>
                </c:pt>
                <c:pt idx="213">
                  <c:v>65.66</c:v>
                </c:pt>
                <c:pt idx="214">
                  <c:v>65.91</c:v>
                </c:pt>
                <c:pt idx="215">
                  <c:v>60.66</c:v>
                </c:pt>
                <c:pt idx="216">
                  <c:v>63.155000000000001</c:v>
                </c:pt>
                <c:pt idx="217">
                  <c:v>61.01</c:v>
                </c:pt>
                <c:pt idx="218">
                  <c:v>59.117500000000007</c:v>
                </c:pt>
                <c:pt idx="219">
                  <c:v>63.01</c:v>
                </c:pt>
                <c:pt idx="220">
                  <c:v>61.06</c:v>
                </c:pt>
                <c:pt idx="221">
                  <c:v>57.28</c:v>
                </c:pt>
                <c:pt idx="222">
                  <c:v>54.287499999999994</c:v>
                </c:pt>
                <c:pt idx="223">
                  <c:v>51.85</c:v>
                </c:pt>
                <c:pt idx="224">
                  <c:v>49.82</c:v>
                </c:pt>
                <c:pt idx="225">
                  <c:v>54.89</c:v>
                </c:pt>
                <c:pt idx="226">
                  <c:v>49.98</c:v>
                </c:pt>
                <c:pt idx="227">
                  <c:v>50.697500000000005</c:v>
                </c:pt>
                <c:pt idx="228">
                  <c:v>52.385000000000005</c:v>
                </c:pt>
                <c:pt idx="229">
                  <c:v>53.637499999999996</c:v>
                </c:pt>
                <c:pt idx="230">
                  <c:v>52.748000000000005</c:v>
                </c:pt>
                <c:pt idx="231">
                  <c:v>53.400500000000001</c:v>
                </c:pt>
                <c:pt idx="232">
                  <c:v>57.860500000000002</c:v>
                </c:pt>
                <c:pt idx="233">
                  <c:v>61.817999999999998</c:v>
                </c:pt>
                <c:pt idx="234">
                  <c:v>65.858000000000004</c:v>
                </c:pt>
                <c:pt idx="235">
                  <c:v>67.260799999999989</c:v>
                </c:pt>
                <c:pt idx="236">
                  <c:v>82.876000000000005</c:v>
                </c:pt>
                <c:pt idx="237">
                  <c:v>90.6875</c:v>
                </c:pt>
                <c:pt idx="238">
                  <c:v>83.040933333333328</c:v>
                </c:pt>
                <c:pt idx="239">
                  <c:v>86.031874999999999</c:v>
                </c:pt>
                <c:pt idx="240">
                  <c:v>83.289500000000004</c:v>
                </c:pt>
                <c:pt idx="241">
                  <c:v>78.728399999999993</c:v>
                </c:pt>
                <c:pt idx="242">
                  <c:v>77.338249999999988</c:v>
                </c:pt>
                <c:pt idx="243">
                  <c:v>72.418500000000009</c:v>
                </c:pt>
                <c:pt idx="244">
                  <c:v>77.588400000000007</c:v>
                </c:pt>
                <c:pt idx="245">
                  <c:v>81.596499999999992</c:v>
                </c:pt>
                <c:pt idx="246">
                  <c:v>86.568000000000012</c:v>
                </c:pt>
                <c:pt idx="247">
                  <c:v>91.543300000000002</c:v>
                </c:pt>
                <c:pt idx="248">
                  <c:v>90.972999999999999</c:v>
                </c:pt>
                <c:pt idx="249">
                  <c:v>91.280499999999989</c:v>
                </c:pt>
                <c:pt idx="250">
                  <c:v>94.829466666666661</c:v>
                </c:pt>
                <c:pt idx="251">
                  <c:v>97.109499999999997</c:v>
                </c:pt>
                <c:pt idx="252">
                  <c:v>94.555499999999995</c:v>
                </c:pt>
                <c:pt idx="253">
                  <c:v>91.39</c:v>
                </c:pt>
                <c:pt idx="254">
                  <c:v>94.12937500000001</c:v>
                </c:pt>
                <c:pt idx="255">
                  <c:v>102.29387499999999</c:v>
                </c:pt>
                <c:pt idx="256">
                  <c:v>104.46259999999999</c:v>
                </c:pt>
                <c:pt idx="257">
                  <c:v>107.8335</c:v>
                </c:pt>
                <c:pt idx="258">
                  <c:v>98.756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E9-4825-9663-FDA2A0F8BA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5244256"/>
        <c:axId val="525240648"/>
      </c:scatterChart>
      <c:valAx>
        <c:axId val="525244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240648"/>
        <c:crosses val="autoZero"/>
        <c:crossBetween val="midCat"/>
      </c:valAx>
      <c:valAx>
        <c:axId val="525240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244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LN P(t) vs LN P(t-1)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6426253987496019E-2"/>
                  <c:y val="-9.81304217617656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Monthly!$G$9:$G$267</c:f>
              <c:numCache>
                <c:formatCode>0.00</c:formatCode>
                <c:ptCount val="259"/>
                <c:pt idx="0">
                  <c:v>3.5461631519123409</c:v>
                </c:pt>
                <c:pt idx="1">
                  <c:v>3.5310553689203692</c:v>
                </c:pt>
                <c:pt idx="2">
                  <c:v>3.5262869925009772</c:v>
                </c:pt>
                <c:pt idx="3">
                  <c:v>3.5206826713653778</c:v>
                </c:pt>
                <c:pt idx="4">
                  <c:v>3.502248625731883</c:v>
                </c:pt>
                <c:pt idx="5">
                  <c:v>3.4963560348353848</c:v>
                </c:pt>
                <c:pt idx="6">
                  <c:v>3.4463300717694949</c:v>
                </c:pt>
                <c:pt idx="7">
                  <c:v>3.4252393761423932</c:v>
                </c:pt>
                <c:pt idx="8">
                  <c:v>3.4041928906419536</c:v>
                </c:pt>
                <c:pt idx="9">
                  <c:v>3.3928291319916388</c:v>
                </c:pt>
                <c:pt idx="10">
                  <c:v>3.4065165431397553</c:v>
                </c:pt>
                <c:pt idx="11">
                  <c:v>3.4026130458033177</c:v>
                </c:pt>
                <c:pt idx="12">
                  <c:v>3.3938370272558629</c:v>
                </c:pt>
                <c:pt idx="13">
                  <c:v>3.3962685884254027</c:v>
                </c:pt>
                <c:pt idx="14">
                  <c:v>3.3018373455825483</c:v>
                </c:pt>
                <c:pt idx="15">
                  <c:v>3.3051452600203768</c:v>
                </c:pt>
                <c:pt idx="16">
                  <c:v>3.2801590532850993</c:v>
                </c:pt>
                <c:pt idx="17">
                  <c:v>3.2872818575322613</c:v>
                </c:pt>
                <c:pt idx="18">
                  <c:v>3.3002714630721948</c:v>
                </c:pt>
                <c:pt idx="19">
                  <c:v>3.2582888272250359</c:v>
                </c:pt>
                <c:pt idx="20">
                  <c:v>3.2194756449401685</c:v>
                </c:pt>
                <c:pt idx="21">
                  <c:v>3.2580965380214821</c:v>
                </c:pt>
                <c:pt idx="22">
                  <c:v>3.2593457574219138</c:v>
                </c:pt>
                <c:pt idx="23">
                  <c:v>3.2441536320524693</c:v>
                </c:pt>
                <c:pt idx="24">
                  <c:v>3.2433732964685884</c:v>
                </c:pt>
                <c:pt idx="25">
                  <c:v>3.234650743983563</c:v>
                </c:pt>
                <c:pt idx="26">
                  <c:v>3.2259507385401625</c:v>
                </c:pt>
                <c:pt idx="27">
                  <c:v>3.2120525995200753</c:v>
                </c:pt>
                <c:pt idx="28">
                  <c:v>3.206195771710826</c:v>
                </c:pt>
                <c:pt idx="29">
                  <c:v>3.168213910065973</c:v>
                </c:pt>
                <c:pt idx="30">
                  <c:v>3.095577608523707</c:v>
                </c:pt>
                <c:pt idx="31">
                  <c:v>3.052466986534295</c:v>
                </c:pt>
                <c:pt idx="32">
                  <c:v>3.0420193075053046</c:v>
                </c:pt>
                <c:pt idx="33">
                  <c:v>3.0713034604010652</c:v>
                </c:pt>
                <c:pt idx="34">
                  <c:v>3.0786937942683381</c:v>
                </c:pt>
                <c:pt idx="35">
                  <c:v>3.0842009215415991</c:v>
                </c:pt>
                <c:pt idx="36">
                  <c:v>3.1057071267625629</c:v>
                </c:pt>
                <c:pt idx="37">
                  <c:v>3.0847728403447205</c:v>
                </c:pt>
                <c:pt idx="38">
                  <c:v>3.1817968166267798</c:v>
                </c:pt>
                <c:pt idx="39">
                  <c:v>3.221272949467922</c:v>
                </c:pt>
                <c:pt idx="40">
                  <c:v>3.230903205080919</c:v>
                </c:pt>
                <c:pt idx="41">
                  <c:v>3.2519236789144013</c:v>
                </c:pt>
                <c:pt idx="42">
                  <c:v>3.279782759771722</c:v>
                </c:pt>
                <c:pt idx="43">
                  <c:v>3.2484346271097451</c:v>
                </c:pt>
                <c:pt idx="44">
                  <c:v>3.2943542860441064</c:v>
                </c:pt>
                <c:pt idx="45">
                  <c:v>3.3966035126519278</c:v>
                </c:pt>
                <c:pt idx="46">
                  <c:v>3.4412190560116414</c:v>
                </c:pt>
                <c:pt idx="47">
                  <c:v>3.4836986031738992</c:v>
                </c:pt>
                <c:pt idx="48">
                  <c:v>3.484695650462847</c:v>
                </c:pt>
                <c:pt idx="49">
                  <c:v>3.4839287792596201</c:v>
                </c:pt>
                <c:pt idx="50">
                  <c:v>3.5061578172986421</c:v>
                </c:pt>
                <c:pt idx="51">
                  <c:v>3.497264850408389</c:v>
                </c:pt>
                <c:pt idx="52">
                  <c:v>3.5089300814650373</c:v>
                </c:pt>
                <c:pt idx="53">
                  <c:v>3.5052570515869337</c:v>
                </c:pt>
                <c:pt idx="54">
                  <c:v>3.497264850408389</c:v>
                </c:pt>
                <c:pt idx="55">
                  <c:v>3.4885975719429885</c:v>
                </c:pt>
                <c:pt idx="56">
                  <c:v>3.4602521444434702</c:v>
                </c:pt>
                <c:pt idx="57">
                  <c:v>3.449193579930411</c:v>
                </c:pt>
                <c:pt idx="58">
                  <c:v>3.4015306594522756</c:v>
                </c:pt>
                <c:pt idx="59">
                  <c:v>3.3750245073581322</c:v>
                </c:pt>
                <c:pt idx="60">
                  <c:v>3.3879432659837394</c:v>
                </c:pt>
                <c:pt idx="61">
                  <c:v>3.3720260043618757</c:v>
                </c:pt>
                <c:pt idx="62">
                  <c:v>3.3414473772563813</c:v>
                </c:pt>
                <c:pt idx="63">
                  <c:v>3.2969473602883563</c:v>
                </c:pt>
                <c:pt idx="64">
                  <c:v>3.2112467977037098</c:v>
                </c:pt>
                <c:pt idx="65">
                  <c:v>3.1418867833400652</c:v>
                </c:pt>
                <c:pt idx="66">
                  <c:v>3.0651417249261588</c:v>
                </c:pt>
                <c:pt idx="67">
                  <c:v>3.0428066809399197</c:v>
                </c:pt>
                <c:pt idx="68">
                  <c:v>3.1890349828571796</c:v>
                </c:pt>
                <c:pt idx="69">
                  <c:v>3.2874686163338125</c:v>
                </c:pt>
                <c:pt idx="70">
                  <c:v>3.2726061472891685</c:v>
                </c:pt>
                <c:pt idx="71">
                  <c:v>3.2982413802489412</c:v>
                </c:pt>
                <c:pt idx="72">
                  <c:v>3.318902138935325</c:v>
                </c:pt>
                <c:pt idx="73">
                  <c:v>3.272890413174439</c:v>
                </c:pt>
                <c:pt idx="74">
                  <c:v>3.1996930054514268</c:v>
                </c:pt>
                <c:pt idx="75">
                  <c:v>3.1538038281244858</c:v>
                </c:pt>
                <c:pt idx="76">
                  <c:v>3.2080170815333249</c:v>
                </c:pt>
                <c:pt idx="77">
                  <c:v>3.3169095651395661</c:v>
                </c:pt>
                <c:pt idx="78">
                  <c:v>3.3828636749736507</c:v>
                </c:pt>
                <c:pt idx="79">
                  <c:v>3.4477628508094762</c:v>
                </c:pt>
                <c:pt idx="80">
                  <c:v>3.567770581487971</c:v>
                </c:pt>
                <c:pt idx="81">
                  <c:v>3.636796374243711</c:v>
                </c:pt>
                <c:pt idx="82">
                  <c:v>3.6677196562783103</c:v>
                </c:pt>
                <c:pt idx="83">
                  <c:v>3.6756675601417057</c:v>
                </c:pt>
                <c:pt idx="84">
                  <c:v>3.7466765528401531</c:v>
                </c:pt>
                <c:pt idx="85">
                  <c:v>3.7643926884241217</c:v>
                </c:pt>
                <c:pt idx="86">
                  <c:v>3.7935209613471454</c:v>
                </c:pt>
                <c:pt idx="87">
                  <c:v>3.8780524858569927</c:v>
                </c:pt>
                <c:pt idx="88">
                  <c:v>3.995904489408848</c:v>
                </c:pt>
                <c:pt idx="89">
                  <c:v>4.1520236738087783</c:v>
                </c:pt>
                <c:pt idx="90">
                  <c:v>4.193284510077004</c:v>
                </c:pt>
                <c:pt idx="91">
                  <c:v>4.126529363346692</c:v>
                </c:pt>
                <c:pt idx="92">
                  <c:v>4.085556056189021</c:v>
                </c:pt>
                <c:pt idx="93">
                  <c:v>4.0863123905248369</c:v>
                </c:pt>
                <c:pt idx="94">
                  <c:v>4.0257980196869907</c:v>
                </c:pt>
                <c:pt idx="95">
                  <c:v>3.9684033388642539</c:v>
                </c:pt>
                <c:pt idx="96">
                  <c:v>3.8662408127730186</c:v>
                </c:pt>
                <c:pt idx="97">
                  <c:v>3.7938023740407152</c:v>
                </c:pt>
                <c:pt idx="98">
                  <c:v>3.8410639164876521</c:v>
                </c:pt>
                <c:pt idx="99">
                  <c:v>3.8607297110405954</c:v>
                </c:pt>
                <c:pt idx="100">
                  <c:v>3.8887543784887919</c:v>
                </c:pt>
                <c:pt idx="101">
                  <c:v>3.9162639996854005</c:v>
                </c:pt>
                <c:pt idx="102">
                  <c:v>3.9589065913269965</c:v>
                </c:pt>
                <c:pt idx="103">
                  <c:v>3.8579891169356606</c:v>
                </c:pt>
                <c:pt idx="104">
                  <c:v>3.8372994592322094</c:v>
                </c:pt>
                <c:pt idx="105">
                  <c:v>3.7238845633126267</c:v>
                </c:pt>
                <c:pt idx="106">
                  <c:v>3.6483829274566029</c:v>
                </c:pt>
                <c:pt idx="107">
                  <c:v>3.7264160576426621</c:v>
                </c:pt>
                <c:pt idx="108">
                  <c:v>3.8008120760921442</c:v>
                </c:pt>
                <c:pt idx="109">
                  <c:v>3.9024775925846145</c:v>
                </c:pt>
                <c:pt idx="110">
                  <c:v>4.0142185177428154</c:v>
                </c:pt>
                <c:pt idx="111">
                  <c:v>4.0030056531400167</c:v>
                </c:pt>
                <c:pt idx="112">
                  <c:v>3.8877303128591016</c:v>
                </c:pt>
                <c:pt idx="113">
                  <c:v>3.9514360077849808</c:v>
                </c:pt>
                <c:pt idx="114">
                  <c:v>3.9608131695975781</c:v>
                </c:pt>
                <c:pt idx="115">
                  <c:v>3.982714433550679</c:v>
                </c:pt>
                <c:pt idx="116">
                  <c:v>3.8934516198427107</c:v>
                </c:pt>
                <c:pt idx="117">
                  <c:v>3.9044443599045957</c:v>
                </c:pt>
                <c:pt idx="118">
                  <c:v>3.8744768893541761</c:v>
                </c:pt>
                <c:pt idx="119">
                  <c:v>3.9312764623500329</c:v>
                </c:pt>
                <c:pt idx="120">
                  <c:v>3.9165626854701778</c:v>
                </c:pt>
                <c:pt idx="121">
                  <c:v>3.941484715577765</c:v>
                </c:pt>
                <c:pt idx="122">
                  <c:v>3.9817356178394463</c:v>
                </c:pt>
                <c:pt idx="123">
                  <c:v>3.9454577815143836</c:v>
                </c:pt>
                <c:pt idx="124">
                  <c:v>3.915267735593035</c:v>
                </c:pt>
                <c:pt idx="125">
                  <c:v>4.0374214148224796</c:v>
                </c:pt>
                <c:pt idx="126">
                  <c:v>4.0589332507427667</c:v>
                </c:pt>
                <c:pt idx="127">
                  <c:v>4.0959765631172251</c:v>
                </c:pt>
                <c:pt idx="128">
                  <c:v>4.1379626440443573</c:v>
                </c:pt>
                <c:pt idx="129">
                  <c:v>4.2908018482738051</c:v>
                </c:pt>
                <c:pt idx="130">
                  <c:v>4.4924493159239729</c:v>
                </c:pt>
                <c:pt idx="131">
                  <c:v>4.5447564794274697</c:v>
                </c:pt>
                <c:pt idx="132">
                  <c:v>4.6070434303697718</c:v>
                </c:pt>
                <c:pt idx="133">
                  <c:v>4.736373871603436</c:v>
                </c:pt>
                <c:pt idx="134">
                  <c:v>4.702637129214299</c:v>
                </c:pt>
                <c:pt idx="135">
                  <c:v>4.6880166517635784</c:v>
                </c:pt>
                <c:pt idx="136">
                  <c:v>4.7822279131069472</c:v>
                </c:pt>
                <c:pt idx="137">
                  <c:v>4.9596051229834766</c:v>
                </c:pt>
                <c:pt idx="138">
                  <c:v>5.1215056029276793</c:v>
                </c:pt>
                <c:pt idx="139">
                  <c:v>5.059869803973954</c:v>
                </c:pt>
                <c:pt idx="140">
                  <c:v>5.0005849582427544</c:v>
                </c:pt>
                <c:pt idx="141">
                  <c:v>4.7026598072653485</c:v>
                </c:pt>
                <c:pt idx="142">
                  <c:v>4.4827200262315268</c:v>
                </c:pt>
                <c:pt idx="143">
                  <c:v>4.3276034472774034</c:v>
                </c:pt>
                <c:pt idx="144">
                  <c:v>4.3365061193720722</c:v>
                </c:pt>
                <c:pt idx="145">
                  <c:v>4.2337441201033501</c:v>
                </c:pt>
                <c:pt idx="146">
                  <c:v>4.0683855230520045</c:v>
                </c:pt>
                <c:pt idx="147">
                  <c:v>4.133765575826728</c:v>
                </c:pt>
                <c:pt idx="148">
                  <c:v>4.0602705818883491</c:v>
                </c:pt>
                <c:pt idx="149">
                  <c:v>4.0993321037331398</c:v>
                </c:pt>
                <c:pt idx="150">
                  <c:v>4.1141471895182802</c:v>
                </c:pt>
                <c:pt idx="151">
                  <c:v>4.1627817237753293</c:v>
                </c:pt>
                <c:pt idx="152">
                  <c:v>4.1085761444688247</c:v>
                </c:pt>
                <c:pt idx="153">
                  <c:v>4.1573193613834887</c:v>
                </c:pt>
                <c:pt idx="154">
                  <c:v>4.1938127521750896</c:v>
                </c:pt>
                <c:pt idx="155">
                  <c:v>4.2971221275834379</c:v>
                </c:pt>
                <c:pt idx="156">
                  <c:v>4.467056883858457</c:v>
                </c:pt>
                <c:pt idx="157">
                  <c:v>4.4188406077965983</c:v>
                </c:pt>
                <c:pt idx="158">
                  <c:v>4.4189008469460394</c:v>
                </c:pt>
                <c:pt idx="159">
                  <c:v>4.4827765377740247</c:v>
                </c:pt>
                <c:pt idx="160">
                  <c:v>4.510117473036332</c:v>
                </c:pt>
                <c:pt idx="161">
                  <c:v>4.5294763416188912</c:v>
                </c:pt>
                <c:pt idx="162">
                  <c:v>4.5057917420078129</c:v>
                </c:pt>
                <c:pt idx="163">
                  <c:v>4.475061500641071</c:v>
                </c:pt>
                <c:pt idx="164">
                  <c:v>4.4524850983224429</c:v>
                </c:pt>
                <c:pt idx="165">
                  <c:v>4.5106397021418578</c:v>
                </c:pt>
                <c:pt idx="166">
                  <c:v>4.6350202079569769</c:v>
                </c:pt>
                <c:pt idx="167">
                  <c:v>4.7523480406464653</c:v>
                </c:pt>
                <c:pt idx="168">
                  <c:v>4.8127532991842452</c:v>
                </c:pt>
                <c:pt idx="169">
                  <c:v>4.7693277721543748</c:v>
                </c:pt>
                <c:pt idx="170">
                  <c:v>4.7991114714940881</c:v>
                </c:pt>
                <c:pt idx="171">
                  <c:v>4.8147826030179495</c:v>
                </c:pt>
                <c:pt idx="172">
                  <c:v>4.7934738144595936</c:v>
                </c:pt>
                <c:pt idx="173">
                  <c:v>4.7778621938062029</c:v>
                </c:pt>
                <c:pt idx="174">
                  <c:v>4.7569466209538849</c:v>
                </c:pt>
                <c:pt idx="175">
                  <c:v>4.7708541016290225</c:v>
                </c:pt>
                <c:pt idx="176">
                  <c:v>4.7516054642176373</c:v>
                </c:pt>
                <c:pt idx="177">
                  <c:v>4.7079072634392034</c:v>
                </c:pt>
                <c:pt idx="178">
                  <c:v>4.660131744062066</c:v>
                </c:pt>
                <c:pt idx="179">
                  <c:v>4.6436213723623441</c:v>
                </c:pt>
                <c:pt idx="180">
                  <c:v>4.6625896768555775</c:v>
                </c:pt>
                <c:pt idx="181">
                  <c:v>4.6575728647811401</c:v>
                </c:pt>
                <c:pt idx="182">
                  <c:v>4.6402477126007877</c:v>
                </c:pt>
                <c:pt idx="183">
                  <c:v>4.6199602714607266</c:v>
                </c:pt>
                <c:pt idx="184">
                  <c:v>4.553771622902091</c:v>
                </c:pt>
                <c:pt idx="185">
                  <c:v>4.4523685957301282</c:v>
                </c:pt>
                <c:pt idx="186">
                  <c:v>4.4660230545779331</c:v>
                </c:pt>
                <c:pt idx="187">
                  <c:v>4.4886363697321396</c:v>
                </c:pt>
                <c:pt idx="188">
                  <c:v>4.454463568563388</c:v>
                </c:pt>
                <c:pt idx="189">
                  <c:v>4.4211271482957963</c:v>
                </c:pt>
                <c:pt idx="190">
                  <c:v>4.4442969604000062</c:v>
                </c:pt>
                <c:pt idx="191">
                  <c:v>4.4904325085176682</c:v>
                </c:pt>
                <c:pt idx="192">
                  <c:v>4.4619924163117632</c:v>
                </c:pt>
                <c:pt idx="193">
                  <c:v>4.4482824304509467</c:v>
                </c:pt>
                <c:pt idx="194">
                  <c:v>4.4165488270456086</c:v>
                </c:pt>
                <c:pt idx="195">
                  <c:v>4.4076943814224592</c:v>
                </c:pt>
                <c:pt idx="196">
                  <c:v>4.4028091738564106</c:v>
                </c:pt>
                <c:pt idx="197">
                  <c:v>4.3505359675825108</c:v>
                </c:pt>
                <c:pt idx="198">
                  <c:v>4.2885397915804173</c:v>
                </c:pt>
                <c:pt idx="199">
                  <c:v>4.2892258038183391</c:v>
                </c:pt>
                <c:pt idx="200">
                  <c:v>4.2918283667557331</c:v>
                </c:pt>
                <c:pt idx="201">
                  <c:v>4.3901188045712178</c:v>
                </c:pt>
                <c:pt idx="202">
                  <c:v>4.4286716424969255</c:v>
                </c:pt>
                <c:pt idx="203">
                  <c:v>4.4381706452919216</c:v>
                </c:pt>
                <c:pt idx="204">
                  <c:v>4.4176350621412492</c:v>
                </c:pt>
                <c:pt idx="205">
                  <c:v>4.3515674271891731</c:v>
                </c:pt>
                <c:pt idx="206">
                  <c:v>4.3121405072097154</c:v>
                </c:pt>
                <c:pt idx="207">
                  <c:v>4.3204171530421904</c:v>
                </c:pt>
                <c:pt idx="208">
                  <c:v>4.3278344055904547</c:v>
                </c:pt>
                <c:pt idx="209">
                  <c:v>4.3052805704285655</c:v>
                </c:pt>
                <c:pt idx="210">
                  <c:v>4.268857936568244</c:v>
                </c:pt>
                <c:pt idx="211">
                  <c:v>4.2653523591157816</c:v>
                </c:pt>
                <c:pt idx="212">
                  <c:v>4.2174467593560845</c:v>
                </c:pt>
                <c:pt idx="213">
                  <c:v>4.1857075682360732</c:v>
                </c:pt>
                <c:pt idx="214">
                  <c:v>4.1844899120734462</c:v>
                </c:pt>
                <c:pt idx="215">
                  <c:v>4.1882901750646289</c:v>
                </c:pt>
                <c:pt idx="216">
                  <c:v>4.1052845022604352</c:v>
                </c:pt>
                <c:pt idx="217">
                  <c:v>4.1455920222259381</c:v>
                </c:pt>
                <c:pt idx="218">
                  <c:v>4.1110377851637612</c:v>
                </c:pt>
                <c:pt idx="219">
                  <c:v>4.0795269888716774</c:v>
                </c:pt>
                <c:pt idx="220">
                  <c:v>4.1432934439539642</c:v>
                </c:pt>
                <c:pt idx="221">
                  <c:v>4.1118569873067319</c:v>
                </c:pt>
                <c:pt idx="222">
                  <c:v>4.0479515226523901</c:v>
                </c:pt>
                <c:pt idx="223">
                  <c:v>3.99429399786094</c:v>
                </c:pt>
                <c:pt idx="224">
                  <c:v>3.9483549346755362</c:v>
                </c:pt>
                <c:pt idx="225">
                  <c:v>3.9084165098340344</c:v>
                </c:pt>
                <c:pt idx="226">
                  <c:v>4.0053311825617977</c:v>
                </c:pt>
                <c:pt idx="227">
                  <c:v>3.9116229254068062</c:v>
                </c:pt>
                <c:pt idx="228">
                  <c:v>3.9258765997166818</c:v>
                </c:pt>
                <c:pt idx="229">
                  <c:v>3.9586202908049284</c:v>
                </c:pt>
                <c:pt idx="230">
                  <c:v>3.982248450317643</c:v>
                </c:pt>
                <c:pt idx="231">
                  <c:v>3.9655258569454528</c:v>
                </c:pt>
                <c:pt idx="232">
                  <c:v>3.977820109218194</c:v>
                </c:pt>
                <c:pt idx="233">
                  <c:v>4.0580349410592165</c:v>
                </c:pt>
                <c:pt idx="234">
                  <c:v>4.1241945841909864</c:v>
                </c:pt>
                <c:pt idx="235">
                  <c:v>4.1875009090410202</c:v>
                </c:pt>
                <c:pt idx="236">
                  <c:v>4.2085776003835234</c:v>
                </c:pt>
                <c:pt idx="237">
                  <c:v>4.4173455147982361</c:v>
                </c:pt>
                <c:pt idx="238">
                  <c:v>4.5074195306444063</c:v>
                </c:pt>
                <c:pt idx="239">
                  <c:v>4.4193336589176777</c:v>
                </c:pt>
                <c:pt idx="240">
                  <c:v>4.4547178671185268</c:v>
                </c:pt>
                <c:pt idx="241">
                  <c:v>4.4223224908076073</c:v>
                </c:pt>
                <c:pt idx="242">
                  <c:v>4.3660039543682503</c:v>
                </c:pt>
                <c:pt idx="243">
                  <c:v>4.3481886585634379</c:v>
                </c:pt>
                <c:pt idx="244">
                  <c:v>4.282461791612632</c:v>
                </c:pt>
                <c:pt idx="245">
                  <c:v>4.3514179314791637</c:v>
                </c:pt>
                <c:pt idx="246">
                  <c:v>4.4017863688933039</c:v>
                </c:pt>
                <c:pt idx="247">
                  <c:v>4.460930232269348</c:v>
                </c:pt>
                <c:pt idx="248">
                  <c:v>4.5168120843900059</c:v>
                </c:pt>
                <c:pt idx="249">
                  <c:v>4.5105627591950155</c:v>
                </c:pt>
                <c:pt idx="250">
                  <c:v>4.5139371831900013</c:v>
                </c:pt>
                <c:pt idx="251">
                  <c:v>4.552080190780555</c:v>
                </c:pt>
                <c:pt idx="252">
                  <c:v>4.5758392077926784</c:v>
                </c:pt>
                <c:pt idx="253">
                  <c:v>4.5491869636929163</c:v>
                </c:pt>
                <c:pt idx="254">
                  <c:v>4.5151360632841104</c:v>
                </c:pt>
                <c:pt idx="255">
                  <c:v>4.5446701657835531</c:v>
                </c:pt>
                <c:pt idx="256">
                  <c:v>4.6278497982423499</c:v>
                </c:pt>
                <c:pt idx="257">
                  <c:v>4.6488291126084169</c:v>
                </c:pt>
                <c:pt idx="258">
                  <c:v>4.6805883708667055</c:v>
                </c:pt>
              </c:numCache>
            </c:numRef>
          </c:xVal>
          <c:yVal>
            <c:numRef>
              <c:f>Monthly!$F$9:$F$267</c:f>
              <c:numCache>
                <c:formatCode>0.00</c:formatCode>
                <c:ptCount val="259"/>
                <c:pt idx="0">
                  <c:v>3.5310553689203692</c:v>
                </c:pt>
                <c:pt idx="1">
                  <c:v>3.5262869925009772</c:v>
                </c:pt>
                <c:pt idx="2">
                  <c:v>3.5206826713653778</c:v>
                </c:pt>
                <c:pt idx="3">
                  <c:v>3.502248625731883</c:v>
                </c:pt>
                <c:pt idx="4">
                  <c:v>3.4963560348353848</c:v>
                </c:pt>
                <c:pt idx="5">
                  <c:v>3.4463300717694949</c:v>
                </c:pt>
                <c:pt idx="6">
                  <c:v>3.4252393761423932</c:v>
                </c:pt>
                <c:pt idx="7">
                  <c:v>3.4041928906419536</c:v>
                </c:pt>
                <c:pt idx="8">
                  <c:v>3.3928291319916388</c:v>
                </c:pt>
                <c:pt idx="9">
                  <c:v>3.4065165431397553</c:v>
                </c:pt>
                <c:pt idx="10">
                  <c:v>3.4026130458033177</c:v>
                </c:pt>
                <c:pt idx="11">
                  <c:v>3.3938370272558629</c:v>
                </c:pt>
                <c:pt idx="12">
                  <c:v>3.3962685884254027</c:v>
                </c:pt>
                <c:pt idx="13">
                  <c:v>3.3018373455825483</c:v>
                </c:pt>
                <c:pt idx="14">
                  <c:v>3.3051452600203768</c:v>
                </c:pt>
                <c:pt idx="15">
                  <c:v>3.2801590532850993</c:v>
                </c:pt>
                <c:pt idx="16">
                  <c:v>3.2872818575322613</c:v>
                </c:pt>
                <c:pt idx="17">
                  <c:v>3.3002714630721948</c:v>
                </c:pt>
                <c:pt idx="18">
                  <c:v>3.2582888272250359</c:v>
                </c:pt>
                <c:pt idx="19">
                  <c:v>3.2194756449401685</c:v>
                </c:pt>
                <c:pt idx="20">
                  <c:v>3.2580965380214821</c:v>
                </c:pt>
                <c:pt idx="21">
                  <c:v>3.2593457574219138</c:v>
                </c:pt>
                <c:pt idx="22">
                  <c:v>3.2441536320524693</c:v>
                </c:pt>
                <c:pt idx="23">
                  <c:v>3.2433732964685884</c:v>
                </c:pt>
                <c:pt idx="24">
                  <c:v>3.234650743983563</c:v>
                </c:pt>
                <c:pt idx="25">
                  <c:v>3.2259507385401625</c:v>
                </c:pt>
                <c:pt idx="26">
                  <c:v>3.2120525995200753</c:v>
                </c:pt>
                <c:pt idx="27">
                  <c:v>3.206195771710826</c:v>
                </c:pt>
                <c:pt idx="28">
                  <c:v>3.168213910065973</c:v>
                </c:pt>
                <c:pt idx="29">
                  <c:v>3.095577608523707</c:v>
                </c:pt>
                <c:pt idx="30">
                  <c:v>3.052466986534295</c:v>
                </c:pt>
                <c:pt idx="31">
                  <c:v>3.0420193075053046</c:v>
                </c:pt>
                <c:pt idx="32">
                  <c:v>3.0713034604010652</c:v>
                </c:pt>
                <c:pt idx="33">
                  <c:v>3.0786937942683381</c:v>
                </c:pt>
                <c:pt idx="34">
                  <c:v>3.0842009215415991</c:v>
                </c:pt>
                <c:pt idx="35">
                  <c:v>3.1057071267625629</c:v>
                </c:pt>
                <c:pt idx="36">
                  <c:v>3.0847728403447205</c:v>
                </c:pt>
                <c:pt idx="37">
                  <c:v>3.1817968166267798</c:v>
                </c:pt>
                <c:pt idx="38">
                  <c:v>3.221272949467922</c:v>
                </c:pt>
                <c:pt idx="39">
                  <c:v>3.230903205080919</c:v>
                </c:pt>
                <c:pt idx="40">
                  <c:v>3.2519236789144013</c:v>
                </c:pt>
                <c:pt idx="41">
                  <c:v>3.279782759771722</c:v>
                </c:pt>
                <c:pt idx="42">
                  <c:v>3.2484346271097451</c:v>
                </c:pt>
                <c:pt idx="43">
                  <c:v>3.2943542860441064</c:v>
                </c:pt>
                <c:pt idx="44">
                  <c:v>3.3966035126519278</c:v>
                </c:pt>
                <c:pt idx="45">
                  <c:v>3.4412190560116414</c:v>
                </c:pt>
                <c:pt idx="46">
                  <c:v>3.4836986031738992</c:v>
                </c:pt>
                <c:pt idx="47">
                  <c:v>3.484695650462847</c:v>
                </c:pt>
                <c:pt idx="48">
                  <c:v>3.4839287792596201</c:v>
                </c:pt>
                <c:pt idx="49">
                  <c:v>3.5061578172986421</c:v>
                </c:pt>
                <c:pt idx="50">
                  <c:v>3.497264850408389</c:v>
                </c:pt>
                <c:pt idx="51">
                  <c:v>3.5089300814650373</c:v>
                </c:pt>
                <c:pt idx="52">
                  <c:v>3.5052570515869337</c:v>
                </c:pt>
                <c:pt idx="53">
                  <c:v>3.497264850408389</c:v>
                </c:pt>
                <c:pt idx="54">
                  <c:v>3.4885975719429885</c:v>
                </c:pt>
                <c:pt idx="55">
                  <c:v>3.4602521444434702</c:v>
                </c:pt>
                <c:pt idx="56">
                  <c:v>3.449193579930411</c:v>
                </c:pt>
                <c:pt idx="57">
                  <c:v>3.4015306594522756</c:v>
                </c:pt>
                <c:pt idx="58">
                  <c:v>3.3750245073581322</c:v>
                </c:pt>
                <c:pt idx="59">
                  <c:v>3.3879432659837394</c:v>
                </c:pt>
                <c:pt idx="60">
                  <c:v>3.3720260043618757</c:v>
                </c:pt>
                <c:pt idx="61">
                  <c:v>3.3414473772563813</c:v>
                </c:pt>
                <c:pt idx="62">
                  <c:v>3.2969473602883563</c:v>
                </c:pt>
                <c:pt idx="63">
                  <c:v>3.2112467977037098</c:v>
                </c:pt>
                <c:pt idx="64">
                  <c:v>3.1418867833400652</c:v>
                </c:pt>
                <c:pt idx="65">
                  <c:v>3.0651417249261588</c:v>
                </c:pt>
                <c:pt idx="66">
                  <c:v>3.0428066809399197</c:v>
                </c:pt>
                <c:pt idx="67">
                  <c:v>3.1890349828571796</c:v>
                </c:pt>
                <c:pt idx="68">
                  <c:v>3.2874686163338125</c:v>
                </c:pt>
                <c:pt idx="69">
                  <c:v>3.2726061472891685</c:v>
                </c:pt>
                <c:pt idx="70">
                  <c:v>3.2982413802489412</c:v>
                </c:pt>
                <c:pt idx="71">
                  <c:v>3.318902138935325</c:v>
                </c:pt>
                <c:pt idx="72">
                  <c:v>3.272890413174439</c:v>
                </c:pt>
                <c:pt idx="73">
                  <c:v>3.1996930054514268</c:v>
                </c:pt>
                <c:pt idx="74">
                  <c:v>3.1538038281244858</c:v>
                </c:pt>
                <c:pt idx="75">
                  <c:v>3.2080170815333249</c:v>
                </c:pt>
                <c:pt idx="76">
                  <c:v>3.3169095651395661</c:v>
                </c:pt>
                <c:pt idx="77">
                  <c:v>3.3828636749736507</c:v>
                </c:pt>
                <c:pt idx="78">
                  <c:v>3.4477628508094762</c:v>
                </c:pt>
                <c:pt idx="79">
                  <c:v>3.567770581487971</c:v>
                </c:pt>
                <c:pt idx="80">
                  <c:v>3.636796374243711</c:v>
                </c:pt>
                <c:pt idx="81">
                  <c:v>3.6677196562783103</c:v>
                </c:pt>
                <c:pt idx="82">
                  <c:v>3.6756675601417057</c:v>
                </c:pt>
                <c:pt idx="83">
                  <c:v>3.7466765528401531</c:v>
                </c:pt>
                <c:pt idx="84">
                  <c:v>3.7643926884241217</c:v>
                </c:pt>
                <c:pt idx="85">
                  <c:v>3.7935209613471454</c:v>
                </c:pt>
                <c:pt idx="86">
                  <c:v>3.8780524858569927</c:v>
                </c:pt>
                <c:pt idx="87">
                  <c:v>3.995904489408848</c:v>
                </c:pt>
                <c:pt idx="88">
                  <c:v>4.1520236738087783</c:v>
                </c:pt>
                <c:pt idx="89">
                  <c:v>4.193284510077004</c:v>
                </c:pt>
                <c:pt idx="90">
                  <c:v>4.126529363346692</c:v>
                </c:pt>
                <c:pt idx="91">
                  <c:v>4.085556056189021</c:v>
                </c:pt>
                <c:pt idx="92">
                  <c:v>4.0863123905248369</c:v>
                </c:pt>
                <c:pt idx="93">
                  <c:v>4.0257980196869907</c:v>
                </c:pt>
                <c:pt idx="94">
                  <c:v>3.9684033388642539</c:v>
                </c:pt>
                <c:pt idx="95">
                  <c:v>3.8662408127730186</c:v>
                </c:pt>
                <c:pt idx="96">
                  <c:v>3.7938023740407152</c:v>
                </c:pt>
                <c:pt idx="97">
                  <c:v>3.8410639164876521</c:v>
                </c:pt>
                <c:pt idx="98">
                  <c:v>3.8607297110405954</c:v>
                </c:pt>
                <c:pt idx="99">
                  <c:v>3.8887543784887919</c:v>
                </c:pt>
                <c:pt idx="100">
                  <c:v>3.9162639996854005</c:v>
                </c:pt>
                <c:pt idx="101">
                  <c:v>3.9589065913269965</c:v>
                </c:pt>
                <c:pt idx="102">
                  <c:v>3.8579891169356606</c:v>
                </c:pt>
                <c:pt idx="103">
                  <c:v>3.8372994592322094</c:v>
                </c:pt>
                <c:pt idx="104">
                  <c:v>3.7238845633126267</c:v>
                </c:pt>
                <c:pt idx="105">
                  <c:v>3.6483829274566029</c:v>
                </c:pt>
                <c:pt idx="106">
                  <c:v>3.7264160576426621</c:v>
                </c:pt>
                <c:pt idx="107">
                  <c:v>3.8008120760921442</c:v>
                </c:pt>
                <c:pt idx="108">
                  <c:v>3.9024775925846145</c:v>
                </c:pt>
                <c:pt idx="109">
                  <c:v>4.0142185177428154</c:v>
                </c:pt>
                <c:pt idx="110">
                  <c:v>4.0030056531400167</c:v>
                </c:pt>
                <c:pt idx="111">
                  <c:v>3.8877303128591016</c:v>
                </c:pt>
                <c:pt idx="112">
                  <c:v>3.9514360077849808</c:v>
                </c:pt>
                <c:pt idx="113">
                  <c:v>3.9608131695975781</c:v>
                </c:pt>
                <c:pt idx="114">
                  <c:v>3.982714433550679</c:v>
                </c:pt>
                <c:pt idx="115">
                  <c:v>3.8934516198427107</c:v>
                </c:pt>
                <c:pt idx="116">
                  <c:v>3.9044443599045957</c:v>
                </c:pt>
                <c:pt idx="117">
                  <c:v>3.8744768893541761</c:v>
                </c:pt>
                <c:pt idx="118">
                  <c:v>3.9312764623500329</c:v>
                </c:pt>
                <c:pt idx="119">
                  <c:v>3.9165626854701778</c:v>
                </c:pt>
                <c:pt idx="120">
                  <c:v>3.941484715577765</c:v>
                </c:pt>
                <c:pt idx="121">
                  <c:v>3.9817356178394463</c:v>
                </c:pt>
                <c:pt idx="122">
                  <c:v>3.9454577815143836</c:v>
                </c:pt>
                <c:pt idx="123">
                  <c:v>3.915267735593035</c:v>
                </c:pt>
                <c:pt idx="124">
                  <c:v>4.0374214148224796</c:v>
                </c:pt>
                <c:pt idx="125">
                  <c:v>4.0589332507427667</c:v>
                </c:pt>
                <c:pt idx="126">
                  <c:v>4.0959765631172251</c:v>
                </c:pt>
                <c:pt idx="127">
                  <c:v>4.1379626440443573</c:v>
                </c:pt>
                <c:pt idx="128">
                  <c:v>4.2908018482738051</c:v>
                </c:pt>
                <c:pt idx="129">
                  <c:v>4.4924493159239729</c:v>
                </c:pt>
                <c:pt idx="130">
                  <c:v>4.5447564794274697</c:v>
                </c:pt>
                <c:pt idx="131">
                  <c:v>4.6070434303697718</c:v>
                </c:pt>
                <c:pt idx="132">
                  <c:v>4.736373871603436</c:v>
                </c:pt>
                <c:pt idx="133">
                  <c:v>4.702637129214299</c:v>
                </c:pt>
                <c:pt idx="134">
                  <c:v>4.6880166517635784</c:v>
                </c:pt>
                <c:pt idx="135">
                  <c:v>4.7822279131069472</c:v>
                </c:pt>
                <c:pt idx="136">
                  <c:v>4.9596051229834766</c:v>
                </c:pt>
                <c:pt idx="137">
                  <c:v>5.1215056029276793</c:v>
                </c:pt>
                <c:pt idx="138">
                  <c:v>5.059869803973954</c:v>
                </c:pt>
                <c:pt idx="139">
                  <c:v>5.0005849582427544</c:v>
                </c:pt>
                <c:pt idx="140">
                  <c:v>4.7026598072653485</c:v>
                </c:pt>
                <c:pt idx="141">
                  <c:v>4.4827200262315268</c:v>
                </c:pt>
                <c:pt idx="142">
                  <c:v>4.3276034472774034</c:v>
                </c:pt>
                <c:pt idx="143">
                  <c:v>4.3365061193720722</c:v>
                </c:pt>
                <c:pt idx="144">
                  <c:v>4.2337441201033501</c:v>
                </c:pt>
                <c:pt idx="145">
                  <c:v>4.0683855230520045</c:v>
                </c:pt>
                <c:pt idx="146">
                  <c:v>4.133765575826728</c:v>
                </c:pt>
                <c:pt idx="147">
                  <c:v>4.0602705818883491</c:v>
                </c:pt>
                <c:pt idx="148">
                  <c:v>4.0993321037331398</c:v>
                </c:pt>
                <c:pt idx="149">
                  <c:v>4.1141471895182802</c:v>
                </c:pt>
                <c:pt idx="150">
                  <c:v>4.1627817237753293</c:v>
                </c:pt>
                <c:pt idx="151">
                  <c:v>4.1085761444688247</c:v>
                </c:pt>
                <c:pt idx="152">
                  <c:v>4.1573193613834887</c:v>
                </c:pt>
                <c:pt idx="153">
                  <c:v>4.1938127521750896</c:v>
                </c:pt>
                <c:pt idx="154">
                  <c:v>4.2971221275834379</c:v>
                </c:pt>
                <c:pt idx="155">
                  <c:v>4.467056883858457</c:v>
                </c:pt>
                <c:pt idx="156">
                  <c:v>4.4188406077965983</c:v>
                </c:pt>
                <c:pt idx="157">
                  <c:v>4.4189008469460394</c:v>
                </c:pt>
                <c:pt idx="158">
                  <c:v>4.4827765377740247</c:v>
                </c:pt>
                <c:pt idx="159">
                  <c:v>4.510117473036332</c:v>
                </c:pt>
                <c:pt idx="160">
                  <c:v>4.5294763416188912</c:v>
                </c:pt>
                <c:pt idx="161">
                  <c:v>4.5057917420078129</c:v>
                </c:pt>
                <c:pt idx="162">
                  <c:v>4.475061500641071</c:v>
                </c:pt>
                <c:pt idx="163">
                  <c:v>4.4524850983224429</c:v>
                </c:pt>
                <c:pt idx="164">
                  <c:v>4.5106397021418578</c:v>
                </c:pt>
                <c:pt idx="165">
                  <c:v>4.6350202079569769</c:v>
                </c:pt>
                <c:pt idx="166">
                  <c:v>4.7523480406464653</c:v>
                </c:pt>
                <c:pt idx="167">
                  <c:v>4.8127532991842452</c:v>
                </c:pt>
                <c:pt idx="168">
                  <c:v>4.7693277721543748</c:v>
                </c:pt>
                <c:pt idx="169">
                  <c:v>4.7991114714940881</c:v>
                </c:pt>
                <c:pt idx="170">
                  <c:v>4.8147826030179495</c:v>
                </c:pt>
                <c:pt idx="171">
                  <c:v>4.7934738144595936</c:v>
                </c:pt>
                <c:pt idx="172">
                  <c:v>4.7778621938062029</c:v>
                </c:pt>
                <c:pt idx="173">
                  <c:v>4.7569466209538849</c:v>
                </c:pt>
                <c:pt idx="174">
                  <c:v>4.7708541016290225</c:v>
                </c:pt>
                <c:pt idx="175">
                  <c:v>4.7516054642176373</c:v>
                </c:pt>
                <c:pt idx="176">
                  <c:v>4.7079072634392034</c:v>
                </c:pt>
                <c:pt idx="177">
                  <c:v>4.660131744062066</c:v>
                </c:pt>
                <c:pt idx="178">
                  <c:v>4.6436213723623441</c:v>
                </c:pt>
                <c:pt idx="179">
                  <c:v>4.6625896768555775</c:v>
                </c:pt>
                <c:pt idx="180">
                  <c:v>4.6575728647811401</c:v>
                </c:pt>
                <c:pt idx="181">
                  <c:v>4.6402477126007877</c:v>
                </c:pt>
                <c:pt idx="182">
                  <c:v>4.6199602714607266</c:v>
                </c:pt>
                <c:pt idx="183">
                  <c:v>4.553771622902091</c:v>
                </c:pt>
                <c:pt idx="184">
                  <c:v>4.4523685957301282</c:v>
                </c:pt>
                <c:pt idx="185">
                  <c:v>4.4660230545779331</c:v>
                </c:pt>
                <c:pt idx="186">
                  <c:v>4.4886363697321396</c:v>
                </c:pt>
                <c:pt idx="187">
                  <c:v>4.454463568563388</c:v>
                </c:pt>
                <c:pt idx="188">
                  <c:v>4.4211271482957963</c:v>
                </c:pt>
                <c:pt idx="189">
                  <c:v>4.4442969604000062</c:v>
                </c:pt>
                <c:pt idx="190">
                  <c:v>4.4904325085176682</c:v>
                </c:pt>
                <c:pt idx="191">
                  <c:v>4.4619924163117632</c:v>
                </c:pt>
                <c:pt idx="192">
                  <c:v>4.4482824304509467</c:v>
                </c:pt>
                <c:pt idx="193">
                  <c:v>4.4165488270456086</c:v>
                </c:pt>
                <c:pt idx="194">
                  <c:v>4.4076943814224592</c:v>
                </c:pt>
                <c:pt idx="195">
                  <c:v>4.4028091738564106</c:v>
                </c:pt>
                <c:pt idx="196">
                  <c:v>4.3505359675825108</c:v>
                </c:pt>
                <c:pt idx="197">
                  <c:v>4.2885397915804173</c:v>
                </c:pt>
                <c:pt idx="198">
                  <c:v>4.2892258038183391</c:v>
                </c:pt>
                <c:pt idx="199">
                  <c:v>4.2918283667557331</c:v>
                </c:pt>
                <c:pt idx="200">
                  <c:v>4.3901188045712178</c:v>
                </c:pt>
                <c:pt idx="201">
                  <c:v>4.4286716424969255</c:v>
                </c:pt>
                <c:pt idx="202">
                  <c:v>4.4381706452919216</c:v>
                </c:pt>
                <c:pt idx="203">
                  <c:v>4.4176350621412492</c:v>
                </c:pt>
                <c:pt idx="204">
                  <c:v>4.3515674271891731</c:v>
                </c:pt>
                <c:pt idx="205">
                  <c:v>4.3121405072097154</c:v>
                </c:pt>
                <c:pt idx="206">
                  <c:v>4.3204171530421904</c:v>
                </c:pt>
                <c:pt idx="207">
                  <c:v>4.3278344055904547</c:v>
                </c:pt>
                <c:pt idx="208">
                  <c:v>4.3052805704285655</c:v>
                </c:pt>
                <c:pt idx="209">
                  <c:v>4.268857936568244</c:v>
                </c:pt>
                <c:pt idx="210">
                  <c:v>4.2653523591157816</c:v>
                </c:pt>
                <c:pt idx="211">
                  <c:v>4.2174467593560845</c:v>
                </c:pt>
                <c:pt idx="212">
                  <c:v>4.1857075682360732</c:v>
                </c:pt>
                <c:pt idx="213">
                  <c:v>4.1844899120734462</c:v>
                </c:pt>
                <c:pt idx="214">
                  <c:v>4.1882901750646289</c:v>
                </c:pt>
                <c:pt idx="215">
                  <c:v>4.1052845022604352</c:v>
                </c:pt>
                <c:pt idx="216">
                  <c:v>4.1455920222259381</c:v>
                </c:pt>
                <c:pt idx="217">
                  <c:v>4.1110377851637612</c:v>
                </c:pt>
                <c:pt idx="218">
                  <c:v>4.0795269888716774</c:v>
                </c:pt>
                <c:pt idx="219">
                  <c:v>4.1432934439539642</c:v>
                </c:pt>
                <c:pt idx="220">
                  <c:v>4.1118569873067319</c:v>
                </c:pt>
                <c:pt idx="221">
                  <c:v>4.0479515226523901</c:v>
                </c:pt>
                <c:pt idx="222">
                  <c:v>3.99429399786094</c:v>
                </c:pt>
                <c:pt idx="223">
                  <c:v>3.9483549346755362</c:v>
                </c:pt>
                <c:pt idx="224">
                  <c:v>3.9084165098340344</c:v>
                </c:pt>
                <c:pt idx="225">
                  <c:v>4.0053311825617977</c:v>
                </c:pt>
                <c:pt idx="226">
                  <c:v>3.9116229254068062</c:v>
                </c:pt>
                <c:pt idx="227">
                  <c:v>3.9258765997166818</c:v>
                </c:pt>
                <c:pt idx="228">
                  <c:v>3.9586202908049284</c:v>
                </c:pt>
                <c:pt idx="229">
                  <c:v>3.982248450317643</c:v>
                </c:pt>
                <c:pt idx="230">
                  <c:v>3.9655258569454528</c:v>
                </c:pt>
                <c:pt idx="231">
                  <c:v>3.977820109218194</c:v>
                </c:pt>
                <c:pt idx="232">
                  <c:v>4.0580349410592165</c:v>
                </c:pt>
                <c:pt idx="233">
                  <c:v>4.1241945841909864</c:v>
                </c:pt>
                <c:pt idx="234">
                  <c:v>4.1875009090410202</c:v>
                </c:pt>
                <c:pt idx="235">
                  <c:v>4.2085776003835234</c:v>
                </c:pt>
                <c:pt idx="236">
                  <c:v>4.4173455147982361</c:v>
                </c:pt>
                <c:pt idx="237">
                  <c:v>4.5074195306444063</c:v>
                </c:pt>
                <c:pt idx="238">
                  <c:v>4.4193336589176777</c:v>
                </c:pt>
                <c:pt idx="239">
                  <c:v>4.4547178671185268</c:v>
                </c:pt>
                <c:pt idx="240">
                  <c:v>4.4223224908076073</c:v>
                </c:pt>
                <c:pt idx="241">
                  <c:v>4.3660039543682503</c:v>
                </c:pt>
                <c:pt idx="242">
                  <c:v>4.3481886585634379</c:v>
                </c:pt>
                <c:pt idx="243">
                  <c:v>4.282461791612632</c:v>
                </c:pt>
                <c:pt idx="244">
                  <c:v>4.3514179314791637</c:v>
                </c:pt>
                <c:pt idx="245">
                  <c:v>4.4017863688933039</c:v>
                </c:pt>
                <c:pt idx="246">
                  <c:v>4.460930232269348</c:v>
                </c:pt>
                <c:pt idx="247">
                  <c:v>4.5168120843900059</c:v>
                </c:pt>
                <c:pt idx="248">
                  <c:v>4.5105627591950155</c:v>
                </c:pt>
                <c:pt idx="249">
                  <c:v>4.5139371831900013</c:v>
                </c:pt>
                <c:pt idx="250">
                  <c:v>4.552080190780555</c:v>
                </c:pt>
                <c:pt idx="251">
                  <c:v>4.5758392077926784</c:v>
                </c:pt>
                <c:pt idx="252">
                  <c:v>4.5491869636929163</c:v>
                </c:pt>
                <c:pt idx="253">
                  <c:v>4.5151360632841104</c:v>
                </c:pt>
                <c:pt idx="254">
                  <c:v>4.5446701657835531</c:v>
                </c:pt>
                <c:pt idx="255">
                  <c:v>4.6278497982423499</c:v>
                </c:pt>
                <c:pt idx="256">
                  <c:v>4.6488291126084169</c:v>
                </c:pt>
                <c:pt idx="257">
                  <c:v>4.6805883708667055</c:v>
                </c:pt>
                <c:pt idx="258">
                  <c:v>4.5926521614291191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E86-4D80-A986-A6E76B68D2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5244256"/>
        <c:axId val="525240648"/>
      </c:scatterChart>
      <c:valAx>
        <c:axId val="525244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240648"/>
        <c:crosses val="autoZero"/>
        <c:crossBetween val="midCat"/>
      </c:valAx>
      <c:valAx>
        <c:axId val="525240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244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</xdr:colOff>
      <xdr:row>7</xdr:row>
      <xdr:rowOff>53795</xdr:rowOff>
    </xdr:from>
    <xdr:to>
      <xdr:col>19</xdr:col>
      <xdr:colOff>593913</xdr:colOff>
      <xdr:row>24</xdr:row>
      <xdr:rowOff>53795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328AC0-BB5E-4DCB-B091-28E273E414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593912</xdr:colOff>
      <xdr:row>25</xdr:row>
      <xdr:rowOff>44824</xdr:rowOff>
    </xdr:from>
    <xdr:to>
      <xdr:col>19</xdr:col>
      <xdr:colOff>600635</xdr:colOff>
      <xdr:row>44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0642779-CF34-4E07-9D6D-4CB2FA054D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452717</xdr:colOff>
      <xdr:row>51</xdr:row>
      <xdr:rowOff>147919</xdr:rowOff>
    </xdr:from>
    <xdr:to>
      <xdr:col>19</xdr:col>
      <xdr:colOff>26894</xdr:colOff>
      <xdr:row>82</xdr:row>
      <xdr:rowOff>35859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DC83F23-3BD0-414C-8F32-DA29EB854F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461681</xdr:colOff>
      <xdr:row>83</xdr:row>
      <xdr:rowOff>4481</xdr:rowOff>
    </xdr:from>
    <xdr:to>
      <xdr:col>19</xdr:col>
      <xdr:colOff>134470</xdr:colOff>
      <xdr:row>107</xdr:row>
      <xdr:rowOff>98612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0A757F8-1D3B-4582-92CD-A7222EB040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110</xdr:row>
      <xdr:rowOff>0</xdr:rowOff>
    </xdr:from>
    <xdr:to>
      <xdr:col>19</xdr:col>
      <xdr:colOff>277907</xdr:colOff>
      <xdr:row>134</xdr:row>
      <xdr:rowOff>94130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35E6296-34C8-4B2C-9079-13FC30F674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/>
  <dimension ref="A1:N275"/>
  <sheetViews>
    <sheetView tabSelected="1" zoomScale="85" zoomScaleNormal="85" workbookViewId="0">
      <pane xSplit="1" ySplit="7" topLeftCell="D8" activePane="bottomRight" state="frozen"/>
      <selection pane="topRight" activeCell="B1" sqref="B1"/>
      <selection pane="bottomLeft" activeCell="A6" sqref="A6"/>
      <selection pane="bottomRight" activeCell="S3" sqref="S3"/>
    </sheetView>
  </sheetViews>
  <sheetFormatPr defaultColWidth="9.140625" defaultRowHeight="12.75" customHeight="1"/>
  <cols>
    <col min="1" max="1" width="43.28515625" style="3" customWidth="1"/>
    <col min="2" max="2" width="26.28515625" style="9" customWidth="1"/>
    <col min="3" max="3" width="28.28515625" style="1" customWidth="1"/>
    <col min="4" max="5" width="9.7109375" style="1" bestFit="1" customWidth="1"/>
    <col min="6" max="7" width="9.7109375" style="43" customWidth="1"/>
    <col min="8" max="9" width="9.140625" style="1"/>
    <col min="10" max="10" width="9" style="1" customWidth="1"/>
    <col min="11" max="16384" width="9.140625" style="1"/>
  </cols>
  <sheetData>
    <row r="1" spans="1:14" s="43" customFormat="1" ht="12.75" customHeight="1">
      <c r="A1" s="3"/>
      <c r="B1" s="47"/>
    </row>
    <row r="2" spans="1:14" ht="12.75" customHeight="1">
      <c r="A2" s="29" t="s">
        <v>106</v>
      </c>
      <c r="B2" s="29"/>
      <c r="C2" s="29"/>
      <c r="D2" s="1" t="s">
        <v>112</v>
      </c>
      <c r="E2" s="1" t="s">
        <v>113</v>
      </c>
      <c r="H2" s="1" t="s">
        <v>114</v>
      </c>
      <c r="I2" s="1" t="s">
        <v>115</v>
      </c>
      <c r="K2" s="73" t="s">
        <v>142</v>
      </c>
      <c r="L2" s="74"/>
      <c r="M2" s="75">
        <v>98.76</v>
      </c>
      <c r="N2" s="72" t="s">
        <v>145</v>
      </c>
    </row>
    <row r="3" spans="1:14" ht="12.75" customHeight="1">
      <c r="A3" s="8" t="s">
        <v>3</v>
      </c>
      <c r="B3" s="54">
        <f>AVERAGE(B8:B267)</f>
        <v>60.981679903846157</v>
      </c>
      <c r="C3" s="54" t="s">
        <v>108</v>
      </c>
      <c r="D3" s="57">
        <f>AVERAGE(D9:D267)</f>
        <v>4.0404981062423821E-3</v>
      </c>
      <c r="E3" s="56">
        <f>D3*12</f>
        <v>4.8485977274908582E-2</v>
      </c>
      <c r="F3" s="55"/>
      <c r="G3" s="55"/>
      <c r="H3" s="58">
        <f>CORREL(D9:D267,G9:G267)</f>
        <v>-5.0270191032609754E-2</v>
      </c>
      <c r="I3" s="58">
        <f>SLOPE(D9:D267,G9:G267)</f>
        <v>-6.1496299912062943E-3</v>
      </c>
      <c r="K3" s="76" t="s">
        <v>143</v>
      </c>
      <c r="L3" s="43"/>
      <c r="M3" s="77">
        <v>120</v>
      </c>
      <c r="N3" s="72" t="s">
        <v>147</v>
      </c>
    </row>
    <row r="4" spans="1:14" ht="12.75" customHeight="1">
      <c r="A4" s="13"/>
      <c r="B4" s="54">
        <f>_xlfn.STDEV.S(B8:B267)</f>
        <v>30.571748847819205</v>
      </c>
      <c r="C4" s="54" t="s">
        <v>111</v>
      </c>
      <c r="D4" s="57">
        <f>_xlfn.STDEV.S(D9:D267)</f>
        <v>6.4370458684005885E-2</v>
      </c>
      <c r="E4" s="56">
        <f>D4*SQRT(12)</f>
        <v>0.22298580989442288</v>
      </c>
      <c r="F4" s="55"/>
      <c r="G4" s="55"/>
      <c r="H4" s="58">
        <f>CORREL(F9:F267,G9:G267)</f>
        <v>0.99252833614755265</v>
      </c>
      <c r="I4" s="58">
        <f>SLOPE(F9:F267,G9:G267)</f>
        <v>0.99385037000879217</v>
      </c>
      <c r="J4" s="58"/>
      <c r="K4" s="76" t="s">
        <v>144</v>
      </c>
      <c r="L4" s="43"/>
      <c r="M4" s="78">
        <v>3</v>
      </c>
      <c r="N4" s="72" t="s">
        <v>148</v>
      </c>
    </row>
    <row r="5" spans="1:14" ht="12.75" customHeight="1">
      <c r="A5" s="6"/>
      <c r="B5" s="53" t="s">
        <v>104</v>
      </c>
      <c r="C5" s="52" t="s">
        <v>105</v>
      </c>
      <c r="D5" s="1" t="s">
        <v>108</v>
      </c>
      <c r="E5" s="1" t="s">
        <v>107</v>
      </c>
      <c r="F5" s="43" t="s">
        <v>109</v>
      </c>
      <c r="G5" s="43" t="s">
        <v>110</v>
      </c>
      <c r="K5" s="76" t="s">
        <v>149</v>
      </c>
      <c r="L5" s="43"/>
      <c r="M5" s="79">
        <f>_xlfn.NORM.DIST(LN(M3/M2),0,D4*SQRT(M4),1)</f>
        <v>0.9596976435829615</v>
      </c>
      <c r="N5" s="72" t="s">
        <v>151</v>
      </c>
    </row>
    <row r="6" spans="1:14">
      <c r="B6" s="14" t="s">
        <v>21</v>
      </c>
      <c r="C6" s="15" t="s">
        <v>21</v>
      </c>
      <c r="K6" s="80" t="s">
        <v>146</v>
      </c>
      <c r="L6" s="81"/>
      <c r="M6" s="82">
        <f>1-M5</f>
        <v>4.0302356417038498E-2</v>
      </c>
      <c r="N6" s="72" t="s">
        <v>150</v>
      </c>
    </row>
    <row r="7" spans="1:14" ht="12.75" customHeight="1">
      <c r="B7" s="2" t="s">
        <v>0</v>
      </c>
      <c r="C7" s="2" t="s">
        <v>0</v>
      </c>
    </row>
    <row r="8" spans="1:14" s="36" customFormat="1" ht="12.75" customHeight="1">
      <c r="A8" s="5">
        <v>35431</v>
      </c>
      <c r="B8" s="40">
        <v>34.68</v>
      </c>
      <c r="C8" s="40" t="s">
        <v>1</v>
      </c>
      <c r="F8" s="43"/>
      <c r="G8" s="43"/>
    </row>
    <row r="9" spans="1:14" s="36" customFormat="1" ht="12.75" customHeight="1">
      <c r="A9" s="5">
        <v>35462</v>
      </c>
      <c r="B9" s="40">
        <v>34.159999999999997</v>
      </c>
      <c r="C9" s="40" t="s">
        <v>1</v>
      </c>
      <c r="D9" s="57">
        <f>LN(B9/B8)</f>
        <v>-1.5107782991972034E-2</v>
      </c>
      <c r="E9" s="45">
        <f>B8</f>
        <v>34.68</v>
      </c>
      <c r="F9" s="45">
        <f>LN(B9)</f>
        <v>3.5310553689203692</v>
      </c>
      <c r="G9" s="45">
        <f>LN(B8)</f>
        <v>3.5461631519123409</v>
      </c>
    </row>
    <row r="10" spans="1:14" s="36" customFormat="1" ht="12.75" customHeight="1">
      <c r="A10" s="5">
        <v>35490</v>
      </c>
      <c r="B10" s="40">
        <v>33.997500000000002</v>
      </c>
      <c r="C10" s="40" t="s">
        <v>1</v>
      </c>
      <c r="D10" s="57">
        <f t="shared" ref="D10:D73" si="0">LN(B10/B9)</f>
        <v>-4.7683764193919382E-3</v>
      </c>
      <c r="E10" s="45">
        <f t="shared" ref="E10:E73" si="1">B9</f>
        <v>34.159999999999997</v>
      </c>
      <c r="F10" s="45">
        <f t="shared" ref="F10:F73" si="2">LN(B10)</f>
        <v>3.5262869925009772</v>
      </c>
      <c r="G10" s="45">
        <f t="shared" ref="G10:G73" si="3">LN(B9)</f>
        <v>3.5310553689203692</v>
      </c>
    </row>
    <row r="11" spans="1:14" s="36" customFormat="1" ht="12.75" customHeight="1">
      <c r="A11" s="5">
        <v>35521</v>
      </c>
      <c r="B11" s="40">
        <v>33.807499999999997</v>
      </c>
      <c r="C11" s="40" t="s">
        <v>1</v>
      </c>
      <c r="D11" s="57">
        <f t="shared" si="0"/>
        <v>-5.6043211355993371E-3</v>
      </c>
      <c r="E11" s="45">
        <f t="shared" si="1"/>
        <v>33.997500000000002</v>
      </c>
      <c r="F11" s="45">
        <f t="shared" si="2"/>
        <v>3.5206826713653778</v>
      </c>
      <c r="G11" s="45">
        <f t="shared" si="3"/>
        <v>3.5262869925009772</v>
      </c>
    </row>
    <row r="12" spans="1:14" s="36" customFormat="1" ht="12.75" customHeight="1">
      <c r="A12" s="5">
        <v>35551</v>
      </c>
      <c r="B12" s="40">
        <v>33.19</v>
      </c>
      <c r="C12" s="40" t="s">
        <v>1</v>
      </c>
      <c r="D12" s="57">
        <f t="shared" si="0"/>
        <v>-1.8434045633494565E-2</v>
      </c>
      <c r="E12" s="45">
        <f t="shared" si="1"/>
        <v>33.807499999999997</v>
      </c>
      <c r="F12" s="45">
        <f t="shared" si="2"/>
        <v>3.502248625731883</v>
      </c>
      <c r="G12" s="45">
        <f t="shared" si="3"/>
        <v>3.5206826713653778</v>
      </c>
    </row>
    <row r="13" spans="1:14" s="36" customFormat="1" ht="12.75" customHeight="1">
      <c r="A13" s="5">
        <v>35582</v>
      </c>
      <c r="B13" s="40">
        <v>32.994999999999997</v>
      </c>
      <c r="C13" s="40" t="s">
        <v>1</v>
      </c>
      <c r="D13" s="57">
        <f t="shared" si="0"/>
        <v>-5.8925908964982728E-3</v>
      </c>
      <c r="E13" s="45">
        <f t="shared" si="1"/>
        <v>33.19</v>
      </c>
      <c r="F13" s="45">
        <f t="shared" si="2"/>
        <v>3.4963560348353848</v>
      </c>
      <c r="G13" s="45">
        <f t="shared" si="3"/>
        <v>3.502248625731883</v>
      </c>
    </row>
    <row r="14" spans="1:14" s="36" customFormat="1" ht="12.75" customHeight="1">
      <c r="A14" s="5">
        <v>35612</v>
      </c>
      <c r="B14" s="40">
        <v>31.385000000000002</v>
      </c>
      <c r="C14" s="40" t="s">
        <v>1</v>
      </c>
      <c r="D14" s="57">
        <f t="shared" si="0"/>
        <v>-5.0025963065889752E-2</v>
      </c>
      <c r="E14" s="45">
        <f t="shared" si="1"/>
        <v>32.994999999999997</v>
      </c>
      <c r="F14" s="45">
        <f t="shared" si="2"/>
        <v>3.4463300717694949</v>
      </c>
      <c r="G14" s="45">
        <f t="shared" si="3"/>
        <v>3.4963560348353848</v>
      </c>
    </row>
    <row r="15" spans="1:14" s="36" customFormat="1" ht="12.75" customHeight="1">
      <c r="A15" s="5">
        <v>35643</v>
      </c>
      <c r="B15" s="40">
        <v>30.73</v>
      </c>
      <c r="C15" s="40" t="s">
        <v>1</v>
      </c>
      <c r="D15" s="57">
        <f t="shared" si="0"/>
        <v>-2.1090695627101759E-2</v>
      </c>
      <c r="E15" s="45">
        <f t="shared" si="1"/>
        <v>31.385000000000002</v>
      </c>
      <c r="F15" s="45">
        <f t="shared" si="2"/>
        <v>3.4252393761423932</v>
      </c>
      <c r="G15" s="45">
        <f t="shared" si="3"/>
        <v>3.4463300717694949</v>
      </c>
    </row>
    <row r="16" spans="1:14" s="36" customFormat="1" ht="12.75" customHeight="1">
      <c r="A16" s="5">
        <v>35674</v>
      </c>
      <c r="B16" s="40">
        <v>30.09</v>
      </c>
      <c r="C16" s="40" t="s">
        <v>1</v>
      </c>
      <c r="D16" s="57">
        <f t="shared" si="0"/>
        <v>-2.1046485500439426E-2</v>
      </c>
      <c r="E16" s="45">
        <f t="shared" si="1"/>
        <v>30.73</v>
      </c>
      <c r="F16" s="45">
        <f t="shared" si="2"/>
        <v>3.4041928906419536</v>
      </c>
      <c r="G16" s="45">
        <f t="shared" si="3"/>
        <v>3.4252393761423932</v>
      </c>
    </row>
    <row r="17" spans="1:7" s="36" customFormat="1" ht="12.75" customHeight="1">
      <c r="A17" s="5">
        <v>35704</v>
      </c>
      <c r="B17" s="40">
        <v>29.75</v>
      </c>
      <c r="C17" s="40" t="s">
        <v>1</v>
      </c>
      <c r="D17" s="57">
        <f t="shared" si="0"/>
        <v>-1.1363758650315095E-2</v>
      </c>
      <c r="E17" s="45">
        <f t="shared" si="1"/>
        <v>30.09</v>
      </c>
      <c r="F17" s="45">
        <f t="shared" si="2"/>
        <v>3.3928291319916388</v>
      </c>
      <c r="G17" s="45">
        <f t="shared" si="3"/>
        <v>3.4041928906419536</v>
      </c>
    </row>
    <row r="18" spans="1:7" s="36" customFormat="1" ht="12.75" customHeight="1">
      <c r="A18" s="5">
        <v>35735</v>
      </c>
      <c r="B18" s="40">
        <v>30.16</v>
      </c>
      <c r="C18" s="40" t="s">
        <v>1</v>
      </c>
      <c r="D18" s="57">
        <f t="shared" si="0"/>
        <v>1.3687411148116552E-2</v>
      </c>
      <c r="E18" s="45">
        <f t="shared" si="1"/>
        <v>29.75</v>
      </c>
      <c r="F18" s="45">
        <f t="shared" si="2"/>
        <v>3.4065165431397553</v>
      </c>
      <c r="G18" s="45">
        <f t="shared" si="3"/>
        <v>3.3928291319916388</v>
      </c>
    </row>
    <row r="19" spans="1:7" s="36" customFormat="1" ht="12.75" customHeight="1">
      <c r="A19" s="5">
        <v>35765</v>
      </c>
      <c r="B19" s="40">
        <v>30.0425</v>
      </c>
      <c r="C19" s="40" t="s">
        <v>1</v>
      </c>
      <c r="D19" s="57">
        <f t="shared" si="0"/>
        <v>-3.9034973364375524E-3</v>
      </c>
      <c r="E19" s="45">
        <f t="shared" si="1"/>
        <v>30.16</v>
      </c>
      <c r="F19" s="45">
        <f t="shared" si="2"/>
        <v>3.4026130458033177</v>
      </c>
      <c r="G19" s="45">
        <f t="shared" si="3"/>
        <v>3.4065165431397553</v>
      </c>
    </row>
    <row r="20" spans="1:7" s="36" customFormat="1" ht="12.75" customHeight="1">
      <c r="A20" s="5">
        <v>35796</v>
      </c>
      <c r="B20" s="40">
        <v>29.78</v>
      </c>
      <c r="C20" s="40" t="s">
        <v>1</v>
      </c>
      <c r="D20" s="57">
        <f t="shared" si="0"/>
        <v>-8.776018547454802E-3</v>
      </c>
      <c r="E20" s="45">
        <f t="shared" si="1"/>
        <v>30.0425</v>
      </c>
      <c r="F20" s="45">
        <f t="shared" si="2"/>
        <v>3.3938370272558629</v>
      </c>
      <c r="G20" s="45">
        <f t="shared" si="3"/>
        <v>3.4026130458033177</v>
      </c>
    </row>
    <row r="21" spans="1:7" s="36" customFormat="1" ht="12.75" customHeight="1">
      <c r="A21" s="5">
        <v>35827</v>
      </c>
      <c r="B21" s="40">
        <v>29.852499999999999</v>
      </c>
      <c r="C21" s="40" t="s">
        <v>1</v>
      </c>
      <c r="D21" s="57">
        <f t="shared" si="0"/>
        <v>2.4315611695395786E-3</v>
      </c>
      <c r="E21" s="45">
        <f t="shared" si="1"/>
        <v>29.78</v>
      </c>
      <c r="F21" s="45">
        <f t="shared" si="2"/>
        <v>3.3962685884254027</v>
      </c>
      <c r="G21" s="45">
        <f t="shared" si="3"/>
        <v>3.3938370272558629</v>
      </c>
    </row>
    <row r="22" spans="1:7" s="36" customFormat="1" ht="12.75" customHeight="1">
      <c r="A22" s="5">
        <v>35855</v>
      </c>
      <c r="B22" s="40">
        <v>27.162500000000001</v>
      </c>
      <c r="C22" s="40" t="s">
        <v>1</v>
      </c>
      <c r="D22" s="57">
        <f t="shared" si="0"/>
        <v>-9.4431242842854521E-2</v>
      </c>
      <c r="E22" s="45">
        <f t="shared" si="1"/>
        <v>29.852499999999999</v>
      </c>
      <c r="F22" s="45">
        <f t="shared" si="2"/>
        <v>3.3018373455825483</v>
      </c>
      <c r="G22" s="45">
        <f t="shared" si="3"/>
        <v>3.3962685884254027</v>
      </c>
    </row>
    <row r="23" spans="1:7" s="36" customFormat="1" ht="12.75" customHeight="1">
      <c r="A23" s="5">
        <v>35886</v>
      </c>
      <c r="B23" s="40">
        <v>27.252500000000001</v>
      </c>
      <c r="C23" s="40" t="s">
        <v>1</v>
      </c>
      <c r="D23" s="57">
        <f t="shared" si="0"/>
        <v>3.3079144378285368E-3</v>
      </c>
      <c r="E23" s="45">
        <f t="shared" si="1"/>
        <v>27.162500000000001</v>
      </c>
      <c r="F23" s="45">
        <f t="shared" si="2"/>
        <v>3.3051452600203768</v>
      </c>
      <c r="G23" s="45">
        <f t="shared" si="3"/>
        <v>3.3018373455825483</v>
      </c>
    </row>
    <row r="24" spans="1:7" s="36" customFormat="1" ht="12.75" customHeight="1">
      <c r="A24" s="5">
        <v>35916</v>
      </c>
      <c r="B24" s="40">
        <v>26.58</v>
      </c>
      <c r="C24" s="40" t="s">
        <v>1</v>
      </c>
      <c r="D24" s="57">
        <f t="shared" si="0"/>
        <v>-2.4986206735277371E-2</v>
      </c>
      <c r="E24" s="45">
        <f t="shared" si="1"/>
        <v>27.252500000000001</v>
      </c>
      <c r="F24" s="45">
        <f t="shared" si="2"/>
        <v>3.2801590532850993</v>
      </c>
      <c r="G24" s="45">
        <f t="shared" si="3"/>
        <v>3.3051452600203768</v>
      </c>
    </row>
    <row r="25" spans="1:7" s="36" customFormat="1" ht="12.75" customHeight="1">
      <c r="A25" s="5">
        <v>35947</v>
      </c>
      <c r="B25" s="40">
        <v>26.77</v>
      </c>
      <c r="C25" s="40" t="s">
        <v>1</v>
      </c>
      <c r="D25" s="57">
        <f t="shared" si="0"/>
        <v>7.1228042471618742E-3</v>
      </c>
      <c r="E25" s="45">
        <f t="shared" si="1"/>
        <v>26.58</v>
      </c>
      <c r="F25" s="45">
        <f t="shared" si="2"/>
        <v>3.2872818575322613</v>
      </c>
      <c r="G25" s="45">
        <f t="shared" si="3"/>
        <v>3.2801590532850993</v>
      </c>
    </row>
    <row r="26" spans="1:7" s="36" customFormat="1" ht="12.75" customHeight="1">
      <c r="A26" s="5">
        <v>35977</v>
      </c>
      <c r="B26" s="40">
        <v>27.12</v>
      </c>
      <c r="C26" s="40" t="s">
        <v>1</v>
      </c>
      <c r="D26" s="57">
        <f t="shared" si="0"/>
        <v>1.2989605539933681E-2</v>
      </c>
      <c r="E26" s="45">
        <f t="shared" si="1"/>
        <v>26.77</v>
      </c>
      <c r="F26" s="45">
        <f t="shared" si="2"/>
        <v>3.3002714630721948</v>
      </c>
      <c r="G26" s="45">
        <f t="shared" si="3"/>
        <v>3.2872818575322613</v>
      </c>
    </row>
    <row r="27" spans="1:7" s="36" customFormat="1" ht="12.75" customHeight="1">
      <c r="A27" s="5">
        <v>36008</v>
      </c>
      <c r="B27" s="40">
        <v>26.004999999999999</v>
      </c>
      <c r="C27" s="40" t="s">
        <v>1</v>
      </c>
      <c r="D27" s="57">
        <f t="shared" si="0"/>
        <v>-4.198263584715909E-2</v>
      </c>
      <c r="E27" s="45">
        <f t="shared" si="1"/>
        <v>27.12</v>
      </c>
      <c r="F27" s="45">
        <f t="shared" si="2"/>
        <v>3.2582888272250359</v>
      </c>
      <c r="G27" s="45">
        <f t="shared" si="3"/>
        <v>3.3002714630721948</v>
      </c>
    </row>
    <row r="28" spans="1:7" s="36" customFormat="1" ht="12.75" customHeight="1">
      <c r="A28" s="5">
        <v>36039</v>
      </c>
      <c r="B28" s="40">
        <v>25.015000000000001</v>
      </c>
      <c r="C28" s="40" t="s">
        <v>1</v>
      </c>
      <c r="D28" s="57">
        <f t="shared" si="0"/>
        <v>-3.8813182284867367E-2</v>
      </c>
      <c r="E28" s="45">
        <f t="shared" si="1"/>
        <v>26.004999999999999</v>
      </c>
      <c r="F28" s="45">
        <f t="shared" si="2"/>
        <v>3.2194756449401685</v>
      </c>
      <c r="G28" s="45">
        <f t="shared" si="3"/>
        <v>3.2582888272250359</v>
      </c>
    </row>
    <row r="29" spans="1:7" s="36" customFormat="1" ht="12.75" customHeight="1">
      <c r="A29" s="5">
        <v>36069</v>
      </c>
      <c r="B29" s="40">
        <v>26</v>
      </c>
      <c r="C29" s="40" t="s">
        <v>1</v>
      </c>
      <c r="D29" s="57">
        <f t="shared" si="0"/>
        <v>3.8620893081313647E-2</v>
      </c>
      <c r="E29" s="45">
        <f t="shared" si="1"/>
        <v>25.015000000000001</v>
      </c>
      <c r="F29" s="45">
        <f t="shared" si="2"/>
        <v>3.2580965380214821</v>
      </c>
      <c r="G29" s="45">
        <f t="shared" si="3"/>
        <v>3.2194756449401685</v>
      </c>
    </row>
    <row r="30" spans="1:7" s="36" customFormat="1" ht="12.75" customHeight="1">
      <c r="A30" s="5">
        <v>36100</v>
      </c>
      <c r="B30" s="40">
        <v>26.032499999999999</v>
      </c>
      <c r="C30" s="40" t="s">
        <v>1</v>
      </c>
      <c r="D30" s="57">
        <f t="shared" si="0"/>
        <v>1.2492194004318981E-3</v>
      </c>
      <c r="E30" s="45">
        <f t="shared" si="1"/>
        <v>26</v>
      </c>
      <c r="F30" s="45">
        <f t="shared" si="2"/>
        <v>3.2593457574219138</v>
      </c>
      <c r="G30" s="45">
        <f t="shared" si="3"/>
        <v>3.2580965380214821</v>
      </c>
    </row>
    <row r="31" spans="1:7" s="36" customFormat="1" ht="12.75" customHeight="1">
      <c r="A31" s="5">
        <v>36130</v>
      </c>
      <c r="B31" s="40">
        <v>25.64</v>
      </c>
      <c r="C31" s="40" t="s">
        <v>1</v>
      </c>
      <c r="D31" s="57">
        <f t="shared" si="0"/>
        <v>-1.519212536944463E-2</v>
      </c>
      <c r="E31" s="45">
        <f t="shared" si="1"/>
        <v>26.032499999999999</v>
      </c>
      <c r="F31" s="45">
        <f t="shared" si="2"/>
        <v>3.2441536320524693</v>
      </c>
      <c r="G31" s="45">
        <f t="shared" si="3"/>
        <v>3.2593457574219138</v>
      </c>
    </row>
    <row r="32" spans="1:7" s="36" customFormat="1" ht="12.75" customHeight="1">
      <c r="A32" s="5">
        <v>36161</v>
      </c>
      <c r="B32" s="40">
        <v>25.62</v>
      </c>
      <c r="C32" s="40" t="s">
        <v>1</v>
      </c>
      <c r="D32" s="57">
        <f t="shared" si="0"/>
        <v>-7.8033558388108666E-4</v>
      </c>
      <c r="E32" s="45">
        <f t="shared" si="1"/>
        <v>25.64</v>
      </c>
      <c r="F32" s="45">
        <f t="shared" si="2"/>
        <v>3.2433732964685884</v>
      </c>
      <c r="G32" s="45">
        <f t="shared" si="3"/>
        <v>3.2441536320524693</v>
      </c>
    </row>
    <row r="33" spans="1:7" s="36" customFormat="1" ht="12.75" customHeight="1">
      <c r="A33" s="5">
        <v>36192</v>
      </c>
      <c r="B33" s="40">
        <v>25.397500000000001</v>
      </c>
      <c r="C33" s="40" t="s">
        <v>1</v>
      </c>
      <c r="D33" s="57">
        <f t="shared" si="0"/>
        <v>-8.7225524850252072E-3</v>
      </c>
      <c r="E33" s="45">
        <f t="shared" si="1"/>
        <v>25.62</v>
      </c>
      <c r="F33" s="45">
        <f t="shared" si="2"/>
        <v>3.234650743983563</v>
      </c>
      <c r="G33" s="45">
        <f t="shared" si="3"/>
        <v>3.2433732964685884</v>
      </c>
    </row>
    <row r="34" spans="1:7" s="36" customFormat="1" ht="12.75" customHeight="1">
      <c r="A34" s="5">
        <v>36220</v>
      </c>
      <c r="B34" s="40">
        <v>25.177499999999998</v>
      </c>
      <c r="C34" s="40" t="s">
        <v>1</v>
      </c>
      <c r="D34" s="57">
        <f t="shared" si="0"/>
        <v>-8.7000054434004208E-3</v>
      </c>
      <c r="E34" s="45">
        <f t="shared" si="1"/>
        <v>25.397500000000001</v>
      </c>
      <c r="F34" s="45">
        <f t="shared" si="2"/>
        <v>3.2259507385401625</v>
      </c>
      <c r="G34" s="45">
        <f t="shared" si="3"/>
        <v>3.234650743983563</v>
      </c>
    </row>
    <row r="35" spans="1:7" s="36" customFormat="1" ht="12.75" customHeight="1">
      <c r="A35" s="5">
        <v>36251</v>
      </c>
      <c r="B35" s="40">
        <v>24.83</v>
      </c>
      <c r="C35" s="40" t="s">
        <v>1</v>
      </c>
      <c r="D35" s="57">
        <f t="shared" si="0"/>
        <v>-1.3898139020087351E-2</v>
      </c>
      <c r="E35" s="45">
        <f t="shared" si="1"/>
        <v>25.177499999999998</v>
      </c>
      <c r="F35" s="45">
        <f t="shared" si="2"/>
        <v>3.2120525995200753</v>
      </c>
      <c r="G35" s="45">
        <f t="shared" si="3"/>
        <v>3.2259507385401625</v>
      </c>
    </row>
    <row r="36" spans="1:7" s="36" customFormat="1" ht="12.75" customHeight="1">
      <c r="A36" s="5">
        <v>36281</v>
      </c>
      <c r="B36" s="40">
        <v>24.684999999999999</v>
      </c>
      <c r="C36" s="40" t="s">
        <v>1</v>
      </c>
      <c r="D36" s="57">
        <f t="shared" si="0"/>
        <v>-5.8568278092490517E-3</v>
      </c>
      <c r="E36" s="45">
        <f t="shared" si="1"/>
        <v>24.83</v>
      </c>
      <c r="F36" s="45">
        <f t="shared" si="2"/>
        <v>3.206195771710826</v>
      </c>
      <c r="G36" s="45">
        <f t="shared" si="3"/>
        <v>3.2120525995200753</v>
      </c>
    </row>
    <row r="37" spans="1:7" s="36" customFormat="1" ht="12.75" customHeight="1">
      <c r="A37" s="5">
        <v>36312</v>
      </c>
      <c r="B37" s="40">
        <v>23.765000000000001</v>
      </c>
      <c r="C37" s="40" t="s">
        <v>1</v>
      </c>
      <c r="D37" s="57">
        <f t="shared" si="0"/>
        <v>-3.7981861644853371E-2</v>
      </c>
      <c r="E37" s="45">
        <f t="shared" si="1"/>
        <v>24.684999999999999</v>
      </c>
      <c r="F37" s="45">
        <f t="shared" si="2"/>
        <v>3.168213910065973</v>
      </c>
      <c r="G37" s="45">
        <f t="shared" si="3"/>
        <v>3.206195771710826</v>
      </c>
    </row>
    <row r="38" spans="1:7" s="36" customFormat="1" ht="12.75" customHeight="1">
      <c r="A38" s="5">
        <v>36342</v>
      </c>
      <c r="B38" s="40">
        <v>22.1</v>
      </c>
      <c r="C38" s="40" t="s">
        <v>1</v>
      </c>
      <c r="D38" s="57">
        <f t="shared" si="0"/>
        <v>-7.2636301542265538E-2</v>
      </c>
      <c r="E38" s="45">
        <f t="shared" si="1"/>
        <v>23.765000000000001</v>
      </c>
      <c r="F38" s="45">
        <f t="shared" si="2"/>
        <v>3.095577608523707</v>
      </c>
      <c r="G38" s="45">
        <f t="shared" si="3"/>
        <v>3.168213910065973</v>
      </c>
    </row>
    <row r="39" spans="1:7" s="36" customFormat="1" ht="12.75" customHeight="1">
      <c r="A39" s="5">
        <v>36373</v>
      </c>
      <c r="B39" s="40">
        <v>21.1675</v>
      </c>
      <c r="C39" s="40" t="s">
        <v>1</v>
      </c>
      <c r="D39" s="57">
        <f t="shared" si="0"/>
        <v>-4.3110621989411985E-2</v>
      </c>
      <c r="E39" s="45">
        <f t="shared" si="1"/>
        <v>22.1</v>
      </c>
      <c r="F39" s="45">
        <f t="shared" si="2"/>
        <v>3.052466986534295</v>
      </c>
      <c r="G39" s="45">
        <f t="shared" si="3"/>
        <v>3.095577608523707</v>
      </c>
    </row>
    <row r="40" spans="1:7" s="36" customFormat="1" ht="12.75" customHeight="1">
      <c r="A40" s="5">
        <v>36404</v>
      </c>
      <c r="B40" s="40">
        <v>20.947500000000002</v>
      </c>
      <c r="C40" s="40" t="s">
        <v>1</v>
      </c>
      <c r="D40" s="57">
        <f t="shared" si="0"/>
        <v>-1.0447679028990702E-2</v>
      </c>
      <c r="E40" s="45">
        <f t="shared" si="1"/>
        <v>21.1675</v>
      </c>
      <c r="F40" s="45">
        <f t="shared" si="2"/>
        <v>3.0420193075053046</v>
      </c>
      <c r="G40" s="45">
        <f t="shared" si="3"/>
        <v>3.052466986534295</v>
      </c>
    </row>
    <row r="41" spans="1:7" s="36" customFormat="1" ht="12.75" customHeight="1">
      <c r="A41" s="5">
        <v>36434</v>
      </c>
      <c r="B41" s="40">
        <v>21.57</v>
      </c>
      <c r="C41" s="40" t="s">
        <v>1</v>
      </c>
      <c r="D41" s="57">
        <f t="shared" si="0"/>
        <v>2.9284152895760522E-2</v>
      </c>
      <c r="E41" s="45">
        <f t="shared" si="1"/>
        <v>20.947500000000002</v>
      </c>
      <c r="F41" s="45">
        <f t="shared" si="2"/>
        <v>3.0713034604010652</v>
      </c>
      <c r="G41" s="45">
        <f t="shared" si="3"/>
        <v>3.0420193075053046</v>
      </c>
    </row>
    <row r="42" spans="1:7" s="36" customFormat="1" ht="12.75" customHeight="1">
      <c r="A42" s="5">
        <v>36465</v>
      </c>
      <c r="B42" s="40">
        <v>21.73</v>
      </c>
      <c r="C42" s="40" t="s">
        <v>1</v>
      </c>
      <c r="D42" s="57">
        <f t="shared" si="0"/>
        <v>7.390333867273358E-3</v>
      </c>
      <c r="E42" s="45">
        <f t="shared" si="1"/>
        <v>21.57</v>
      </c>
      <c r="F42" s="45">
        <f t="shared" si="2"/>
        <v>3.0786937942683381</v>
      </c>
      <c r="G42" s="45">
        <f t="shared" si="3"/>
        <v>3.0713034604010652</v>
      </c>
    </row>
    <row r="43" spans="1:7" s="36" customFormat="1" ht="12.75" customHeight="1">
      <c r="A43" s="5">
        <v>36495</v>
      </c>
      <c r="B43" s="40">
        <v>21.85</v>
      </c>
      <c r="C43" s="40" t="s">
        <v>1</v>
      </c>
      <c r="D43" s="57">
        <f t="shared" si="0"/>
        <v>5.5071272732609127E-3</v>
      </c>
      <c r="E43" s="45">
        <f t="shared" si="1"/>
        <v>21.73</v>
      </c>
      <c r="F43" s="45">
        <f t="shared" si="2"/>
        <v>3.0842009215415991</v>
      </c>
      <c r="G43" s="45">
        <f t="shared" si="3"/>
        <v>3.0786937942683381</v>
      </c>
    </row>
    <row r="44" spans="1:7" s="36" customFormat="1" ht="12.75" customHeight="1">
      <c r="A44" s="5">
        <v>36526</v>
      </c>
      <c r="B44" s="40">
        <v>22.324999999999999</v>
      </c>
      <c r="C44" s="40" t="s">
        <v>1</v>
      </c>
      <c r="D44" s="57">
        <f t="shared" si="0"/>
        <v>2.1506205220963463E-2</v>
      </c>
      <c r="E44" s="45">
        <f t="shared" si="1"/>
        <v>21.85</v>
      </c>
      <c r="F44" s="45">
        <f t="shared" si="2"/>
        <v>3.1057071267625629</v>
      </c>
      <c r="G44" s="45">
        <f t="shared" si="3"/>
        <v>3.0842009215415991</v>
      </c>
    </row>
    <row r="45" spans="1:7" s="36" customFormat="1" ht="12.75" customHeight="1">
      <c r="A45" s="5">
        <v>36557</v>
      </c>
      <c r="B45" s="40">
        <v>21.862500000000001</v>
      </c>
      <c r="C45" s="40" t="s">
        <v>1</v>
      </c>
      <c r="D45" s="57">
        <f t="shared" si="0"/>
        <v>-2.0934286417842236E-2</v>
      </c>
      <c r="E45" s="45">
        <f t="shared" si="1"/>
        <v>22.324999999999999</v>
      </c>
      <c r="F45" s="45">
        <f t="shared" si="2"/>
        <v>3.0847728403447205</v>
      </c>
      <c r="G45" s="45">
        <f t="shared" si="3"/>
        <v>3.1057071267625629</v>
      </c>
    </row>
    <row r="46" spans="1:7" s="36" customFormat="1" ht="12.75" customHeight="1">
      <c r="A46" s="5">
        <v>36586</v>
      </c>
      <c r="B46" s="40">
        <v>24.09</v>
      </c>
      <c r="C46" s="40" t="s">
        <v>1</v>
      </c>
      <c r="D46" s="57">
        <f t="shared" si="0"/>
        <v>9.7023976282059513E-2</v>
      </c>
      <c r="E46" s="45">
        <f t="shared" si="1"/>
        <v>21.862500000000001</v>
      </c>
      <c r="F46" s="45">
        <f t="shared" si="2"/>
        <v>3.1817968166267798</v>
      </c>
      <c r="G46" s="45">
        <f t="shared" si="3"/>
        <v>3.0847728403447205</v>
      </c>
    </row>
    <row r="47" spans="1:7" s="36" customFormat="1" ht="12.75" customHeight="1">
      <c r="A47" s="5">
        <v>36617</v>
      </c>
      <c r="B47" s="40">
        <v>25.06</v>
      </c>
      <c r="C47" s="40" t="s">
        <v>1</v>
      </c>
      <c r="D47" s="57">
        <f t="shared" si="0"/>
        <v>3.9476132841142257E-2</v>
      </c>
      <c r="E47" s="45">
        <f t="shared" si="1"/>
        <v>24.09</v>
      </c>
      <c r="F47" s="45">
        <f t="shared" si="2"/>
        <v>3.221272949467922</v>
      </c>
      <c r="G47" s="45">
        <f t="shared" si="3"/>
        <v>3.1817968166267798</v>
      </c>
    </row>
    <row r="48" spans="1:7" s="36" customFormat="1" ht="12.75" customHeight="1">
      <c r="A48" s="5">
        <v>36647</v>
      </c>
      <c r="B48" s="40">
        <v>25.302499999999998</v>
      </c>
      <c r="C48" s="40" t="s">
        <v>1</v>
      </c>
      <c r="D48" s="57">
        <f t="shared" si="0"/>
        <v>9.6302556129970462E-3</v>
      </c>
      <c r="E48" s="45">
        <f t="shared" si="1"/>
        <v>25.06</v>
      </c>
      <c r="F48" s="45">
        <f t="shared" si="2"/>
        <v>3.230903205080919</v>
      </c>
      <c r="G48" s="45">
        <f t="shared" si="3"/>
        <v>3.221272949467922</v>
      </c>
    </row>
    <row r="49" spans="1:7" s="36" customFormat="1" ht="12.75" customHeight="1">
      <c r="A49" s="5">
        <v>36678</v>
      </c>
      <c r="B49" s="40">
        <v>25.84</v>
      </c>
      <c r="C49" s="40" t="s">
        <v>1</v>
      </c>
      <c r="D49" s="57">
        <f t="shared" si="0"/>
        <v>2.1020473833481951E-2</v>
      </c>
      <c r="E49" s="45">
        <f t="shared" si="1"/>
        <v>25.302499999999998</v>
      </c>
      <c r="F49" s="45">
        <f t="shared" si="2"/>
        <v>3.2519236789144013</v>
      </c>
      <c r="G49" s="45">
        <f t="shared" si="3"/>
        <v>3.230903205080919</v>
      </c>
    </row>
    <row r="50" spans="1:7" ht="12.75" customHeight="1">
      <c r="A50" s="5">
        <v>36708</v>
      </c>
      <c r="B50" s="40">
        <v>26.57</v>
      </c>
      <c r="C50" s="40" t="s">
        <v>1</v>
      </c>
      <c r="D50" s="57">
        <f t="shared" si="0"/>
        <v>2.7859080857321028E-2</v>
      </c>
      <c r="E50" s="45">
        <f t="shared" si="1"/>
        <v>25.84</v>
      </c>
      <c r="F50" s="45">
        <f t="shared" si="2"/>
        <v>3.279782759771722</v>
      </c>
      <c r="G50" s="45">
        <f t="shared" si="3"/>
        <v>3.2519236789144013</v>
      </c>
    </row>
    <row r="51" spans="1:7" ht="12.75" customHeight="1">
      <c r="A51" s="5">
        <v>36739</v>
      </c>
      <c r="B51" s="40">
        <v>25.75</v>
      </c>
      <c r="C51" s="40" t="s">
        <v>1</v>
      </c>
      <c r="D51" s="57">
        <f t="shared" si="0"/>
        <v>-3.1348132661976946E-2</v>
      </c>
      <c r="E51" s="45">
        <f t="shared" si="1"/>
        <v>26.57</v>
      </c>
      <c r="F51" s="45">
        <f t="shared" si="2"/>
        <v>3.2484346271097451</v>
      </c>
      <c r="G51" s="45">
        <f t="shared" si="3"/>
        <v>3.279782759771722</v>
      </c>
    </row>
    <row r="52" spans="1:7" ht="12.75" customHeight="1">
      <c r="A52" s="5">
        <v>36770</v>
      </c>
      <c r="B52" s="40">
        <v>26.96</v>
      </c>
      <c r="C52" s="40" t="s">
        <v>1</v>
      </c>
      <c r="D52" s="57">
        <f t="shared" si="0"/>
        <v>4.5919658934361257E-2</v>
      </c>
      <c r="E52" s="45">
        <f t="shared" si="1"/>
        <v>25.75</v>
      </c>
      <c r="F52" s="45">
        <f t="shared" si="2"/>
        <v>3.2943542860441064</v>
      </c>
      <c r="G52" s="45">
        <f t="shared" si="3"/>
        <v>3.2484346271097451</v>
      </c>
    </row>
    <row r="53" spans="1:7" ht="12.75" customHeight="1">
      <c r="A53" s="5">
        <v>36800</v>
      </c>
      <c r="B53" s="40">
        <v>29.862500000000001</v>
      </c>
      <c r="C53" s="40" t="s">
        <v>1</v>
      </c>
      <c r="D53" s="57">
        <f t="shared" si="0"/>
        <v>0.10224922660782158</v>
      </c>
      <c r="E53" s="45">
        <f t="shared" si="1"/>
        <v>26.96</v>
      </c>
      <c r="F53" s="45">
        <f t="shared" si="2"/>
        <v>3.3966035126519278</v>
      </c>
      <c r="G53" s="45">
        <f t="shared" si="3"/>
        <v>3.2943542860441064</v>
      </c>
    </row>
    <row r="54" spans="1:7" ht="12.75" customHeight="1">
      <c r="A54" s="5">
        <v>36831</v>
      </c>
      <c r="B54" s="40">
        <v>31.225000000000001</v>
      </c>
      <c r="C54" s="40" t="s">
        <v>1</v>
      </c>
      <c r="D54" s="57">
        <f t="shared" si="0"/>
        <v>4.4615543359713399E-2</v>
      </c>
      <c r="E54" s="45">
        <f t="shared" si="1"/>
        <v>29.862500000000001</v>
      </c>
      <c r="F54" s="45">
        <f t="shared" si="2"/>
        <v>3.4412190560116414</v>
      </c>
      <c r="G54" s="45">
        <f t="shared" si="3"/>
        <v>3.3966035126519278</v>
      </c>
    </row>
    <row r="55" spans="1:7" ht="12.75" customHeight="1">
      <c r="A55" s="5">
        <v>36861</v>
      </c>
      <c r="B55" s="40">
        <v>32.58</v>
      </c>
      <c r="C55" s="40" t="s">
        <v>1</v>
      </c>
      <c r="D55" s="57">
        <f t="shared" si="0"/>
        <v>4.2479547162257603E-2</v>
      </c>
      <c r="E55" s="45">
        <f t="shared" si="1"/>
        <v>31.225000000000001</v>
      </c>
      <c r="F55" s="45">
        <f t="shared" si="2"/>
        <v>3.4836986031738992</v>
      </c>
      <c r="G55" s="45">
        <f t="shared" si="3"/>
        <v>3.4412190560116414</v>
      </c>
    </row>
    <row r="56" spans="1:7" s="36" customFormat="1" ht="12.75" customHeight="1">
      <c r="A56" s="5">
        <v>36892</v>
      </c>
      <c r="B56" s="40">
        <v>32.612500000000004</v>
      </c>
      <c r="C56" s="40"/>
      <c r="D56" s="57">
        <f t="shared" si="0"/>
        <v>9.9704728894784312E-4</v>
      </c>
      <c r="E56" s="45">
        <f t="shared" si="1"/>
        <v>32.58</v>
      </c>
      <c r="F56" s="45">
        <f t="shared" si="2"/>
        <v>3.484695650462847</v>
      </c>
      <c r="G56" s="45">
        <f t="shared" si="3"/>
        <v>3.4836986031738992</v>
      </c>
    </row>
    <row r="57" spans="1:7" s="36" customFormat="1" ht="12.75" customHeight="1">
      <c r="A57" s="5">
        <v>36923</v>
      </c>
      <c r="B57" s="40">
        <v>32.587499999999999</v>
      </c>
      <c r="C57" s="40"/>
      <c r="D57" s="57">
        <f t="shared" si="0"/>
        <v>-7.6687120322689692E-4</v>
      </c>
      <c r="E57" s="45">
        <f t="shared" si="1"/>
        <v>32.612500000000004</v>
      </c>
      <c r="F57" s="45">
        <f t="shared" si="2"/>
        <v>3.4839287792596201</v>
      </c>
      <c r="G57" s="45">
        <f t="shared" si="3"/>
        <v>3.484695650462847</v>
      </c>
    </row>
    <row r="58" spans="1:7" s="36" customFormat="1" ht="12.75" customHeight="1">
      <c r="A58" s="5">
        <v>36951</v>
      </c>
      <c r="B58" s="40">
        <v>33.32</v>
      </c>
      <c r="C58" s="40"/>
      <c r="D58" s="57">
        <f t="shared" si="0"/>
        <v>2.2229038039021855E-2</v>
      </c>
      <c r="E58" s="45">
        <f t="shared" si="1"/>
        <v>32.587499999999999</v>
      </c>
      <c r="F58" s="45">
        <f t="shared" si="2"/>
        <v>3.5061578172986421</v>
      </c>
      <c r="G58" s="45">
        <f t="shared" si="3"/>
        <v>3.4839287792596201</v>
      </c>
    </row>
    <row r="59" spans="1:7" s="36" customFormat="1" ht="12.75" customHeight="1">
      <c r="A59" s="5">
        <v>36982</v>
      </c>
      <c r="B59" s="40">
        <v>33.024999999999999</v>
      </c>
      <c r="C59" s="40"/>
      <c r="D59" s="57">
        <f t="shared" si="0"/>
        <v>-8.8929668902529898E-3</v>
      </c>
      <c r="E59" s="45">
        <f t="shared" si="1"/>
        <v>33.32</v>
      </c>
      <c r="F59" s="45">
        <f t="shared" si="2"/>
        <v>3.497264850408389</v>
      </c>
      <c r="G59" s="45">
        <f t="shared" si="3"/>
        <v>3.5061578172986421</v>
      </c>
    </row>
    <row r="60" spans="1:7" s="36" customFormat="1" ht="12.75" customHeight="1">
      <c r="A60" s="5">
        <v>37012</v>
      </c>
      <c r="B60" s="40">
        <v>33.412500000000001</v>
      </c>
      <c r="C60" s="40"/>
      <c r="D60" s="57">
        <f t="shared" si="0"/>
        <v>1.1665231056648375E-2</v>
      </c>
      <c r="E60" s="45">
        <f t="shared" si="1"/>
        <v>33.024999999999999</v>
      </c>
      <c r="F60" s="45">
        <f t="shared" si="2"/>
        <v>3.5089300814650373</v>
      </c>
      <c r="G60" s="45">
        <f t="shared" si="3"/>
        <v>3.497264850408389</v>
      </c>
    </row>
    <row r="61" spans="1:7" s="36" customFormat="1" ht="12.75" customHeight="1">
      <c r="A61" s="5">
        <v>37043</v>
      </c>
      <c r="B61" s="40">
        <v>33.29</v>
      </c>
      <c r="C61" s="40"/>
      <c r="D61" s="57">
        <f t="shared" si="0"/>
        <v>-3.6730298781038418E-3</v>
      </c>
      <c r="E61" s="45">
        <f t="shared" si="1"/>
        <v>33.412500000000001</v>
      </c>
      <c r="F61" s="45">
        <f t="shared" si="2"/>
        <v>3.5052570515869337</v>
      </c>
      <c r="G61" s="45">
        <f t="shared" si="3"/>
        <v>3.5089300814650373</v>
      </c>
    </row>
    <row r="62" spans="1:7" ht="12.75" customHeight="1">
      <c r="A62" s="5">
        <v>37073</v>
      </c>
      <c r="B62" s="11">
        <v>33.024999999999999</v>
      </c>
      <c r="C62" s="11" t="s">
        <v>1</v>
      </c>
      <c r="D62" s="57">
        <f t="shared" si="0"/>
        <v>-7.9922011785445481E-3</v>
      </c>
      <c r="E62" s="45">
        <f t="shared" si="1"/>
        <v>33.29</v>
      </c>
      <c r="F62" s="45">
        <f t="shared" si="2"/>
        <v>3.497264850408389</v>
      </c>
      <c r="G62" s="45">
        <f t="shared" si="3"/>
        <v>3.5052570515869337</v>
      </c>
    </row>
    <row r="63" spans="1:7" ht="12.75" customHeight="1">
      <c r="A63" s="5">
        <v>37104</v>
      </c>
      <c r="B63" s="11">
        <v>32.739999999999995</v>
      </c>
      <c r="C63" s="11" t="s">
        <v>1</v>
      </c>
      <c r="D63" s="57">
        <f t="shared" si="0"/>
        <v>-8.6672784654003091E-3</v>
      </c>
      <c r="E63" s="45">
        <f t="shared" si="1"/>
        <v>33.024999999999999</v>
      </c>
      <c r="F63" s="45">
        <f t="shared" si="2"/>
        <v>3.4885975719429885</v>
      </c>
      <c r="G63" s="45">
        <f t="shared" si="3"/>
        <v>3.497264850408389</v>
      </c>
    </row>
    <row r="64" spans="1:7" ht="12.75" customHeight="1">
      <c r="A64" s="5">
        <v>37135</v>
      </c>
      <c r="B64" s="11">
        <v>31.824999999999996</v>
      </c>
      <c r="C64" s="11" t="s">
        <v>1</v>
      </c>
      <c r="D64" s="57">
        <f t="shared" si="0"/>
        <v>-2.8345427499518662E-2</v>
      </c>
      <c r="E64" s="45">
        <f t="shared" si="1"/>
        <v>32.739999999999995</v>
      </c>
      <c r="F64" s="45">
        <f t="shared" si="2"/>
        <v>3.4602521444434702</v>
      </c>
      <c r="G64" s="45">
        <f t="shared" si="3"/>
        <v>3.4885975719429885</v>
      </c>
    </row>
    <row r="65" spans="1:7" ht="12.75" customHeight="1">
      <c r="A65" s="5">
        <v>37165</v>
      </c>
      <c r="B65" s="11">
        <v>31.475000000000001</v>
      </c>
      <c r="C65" s="11" t="s">
        <v>1</v>
      </c>
      <c r="D65" s="57">
        <f t="shared" si="0"/>
        <v>-1.1058564513059154E-2</v>
      </c>
      <c r="E65" s="45">
        <f t="shared" si="1"/>
        <v>31.824999999999996</v>
      </c>
      <c r="F65" s="45">
        <f t="shared" si="2"/>
        <v>3.449193579930411</v>
      </c>
      <c r="G65" s="45">
        <f t="shared" si="3"/>
        <v>3.4602521444434702</v>
      </c>
    </row>
    <row r="66" spans="1:7" ht="12.75" customHeight="1">
      <c r="A66" s="5">
        <v>37196</v>
      </c>
      <c r="B66" s="11">
        <v>30.01</v>
      </c>
      <c r="C66" s="11" t="s">
        <v>1</v>
      </c>
      <c r="D66" s="57">
        <f t="shared" si="0"/>
        <v>-4.766292047813505E-2</v>
      </c>
      <c r="E66" s="45">
        <f t="shared" si="1"/>
        <v>31.475000000000001</v>
      </c>
      <c r="F66" s="45">
        <f t="shared" si="2"/>
        <v>3.4015306594522756</v>
      </c>
      <c r="G66" s="45">
        <f t="shared" si="3"/>
        <v>3.449193579930411</v>
      </c>
    </row>
    <row r="67" spans="1:7" ht="12.75" customHeight="1">
      <c r="A67" s="5">
        <v>37226</v>
      </c>
      <c r="B67" s="11">
        <v>29.225000000000001</v>
      </c>
      <c r="C67" s="11" t="s">
        <v>1</v>
      </c>
      <c r="D67" s="57">
        <f t="shared" si="0"/>
        <v>-2.650615209414366E-2</v>
      </c>
      <c r="E67" s="45">
        <f t="shared" si="1"/>
        <v>30.01</v>
      </c>
      <c r="F67" s="45">
        <f t="shared" si="2"/>
        <v>3.3750245073581322</v>
      </c>
      <c r="G67" s="45">
        <f t="shared" si="3"/>
        <v>3.4015306594522756</v>
      </c>
    </row>
    <row r="68" spans="1:7" ht="12.75" customHeight="1">
      <c r="A68" s="5">
        <v>37257</v>
      </c>
      <c r="B68" s="11">
        <v>29.605</v>
      </c>
      <c r="C68" s="11" t="s">
        <v>1</v>
      </c>
      <c r="D68" s="57">
        <f t="shared" si="0"/>
        <v>1.2918758625607265E-2</v>
      </c>
      <c r="E68" s="45">
        <f t="shared" si="1"/>
        <v>29.225000000000001</v>
      </c>
      <c r="F68" s="45">
        <f t="shared" si="2"/>
        <v>3.3879432659837394</v>
      </c>
      <c r="G68" s="45">
        <f t="shared" si="3"/>
        <v>3.3750245073581322</v>
      </c>
    </row>
    <row r="69" spans="1:7" ht="12.75" customHeight="1">
      <c r="A69" s="5">
        <v>37288</v>
      </c>
      <c r="B69" s="11">
        <v>29.137500000000003</v>
      </c>
      <c r="C69" s="11" t="s">
        <v>1</v>
      </c>
      <c r="D69" s="57">
        <f t="shared" si="0"/>
        <v>-1.5917261621863819E-2</v>
      </c>
      <c r="E69" s="45">
        <f t="shared" si="1"/>
        <v>29.605</v>
      </c>
      <c r="F69" s="45">
        <f t="shared" si="2"/>
        <v>3.3720260043618757</v>
      </c>
      <c r="G69" s="45">
        <f t="shared" si="3"/>
        <v>3.3879432659837394</v>
      </c>
    </row>
    <row r="70" spans="1:7" ht="12.75" customHeight="1">
      <c r="A70" s="5">
        <v>37316</v>
      </c>
      <c r="B70" s="11">
        <v>28.259999999999998</v>
      </c>
      <c r="C70" s="11" t="s">
        <v>1</v>
      </c>
      <c r="D70" s="57">
        <f t="shared" si="0"/>
        <v>-3.0578627105494329E-2</v>
      </c>
      <c r="E70" s="45">
        <f t="shared" si="1"/>
        <v>29.137500000000003</v>
      </c>
      <c r="F70" s="45">
        <f t="shared" si="2"/>
        <v>3.3414473772563813</v>
      </c>
      <c r="G70" s="45">
        <f t="shared" si="3"/>
        <v>3.3720260043618757</v>
      </c>
    </row>
    <row r="71" spans="1:7" ht="12.75" customHeight="1">
      <c r="A71" s="5">
        <v>37347</v>
      </c>
      <c r="B71" s="11">
        <v>27.03</v>
      </c>
      <c r="C71" s="11" t="s">
        <v>1</v>
      </c>
      <c r="D71" s="57">
        <f t="shared" si="0"/>
        <v>-4.4500016968025018E-2</v>
      </c>
      <c r="E71" s="45">
        <f t="shared" si="1"/>
        <v>28.259999999999998</v>
      </c>
      <c r="F71" s="45">
        <f t="shared" si="2"/>
        <v>3.2969473602883563</v>
      </c>
      <c r="G71" s="45">
        <f t="shared" si="3"/>
        <v>3.3414473772563813</v>
      </c>
    </row>
    <row r="72" spans="1:7" ht="12.75" customHeight="1">
      <c r="A72" s="5">
        <v>37377</v>
      </c>
      <c r="B72" s="11">
        <v>24.810000000000002</v>
      </c>
      <c r="C72" s="11" t="s">
        <v>1</v>
      </c>
      <c r="D72" s="57">
        <f t="shared" si="0"/>
        <v>-8.5700562584646547E-2</v>
      </c>
      <c r="E72" s="45">
        <f t="shared" si="1"/>
        <v>27.03</v>
      </c>
      <c r="F72" s="45">
        <f t="shared" si="2"/>
        <v>3.2112467977037098</v>
      </c>
      <c r="G72" s="45">
        <f t="shared" si="3"/>
        <v>3.2969473602883563</v>
      </c>
    </row>
    <row r="73" spans="1:7" ht="12.75" customHeight="1">
      <c r="A73" s="5">
        <v>37408</v>
      </c>
      <c r="B73" s="11">
        <v>23.147500000000001</v>
      </c>
      <c r="C73" s="11" t="s">
        <v>1</v>
      </c>
      <c r="D73" s="57">
        <f t="shared" si="0"/>
        <v>-6.9360014363644598E-2</v>
      </c>
      <c r="E73" s="45">
        <f t="shared" si="1"/>
        <v>24.810000000000002</v>
      </c>
      <c r="F73" s="45">
        <f t="shared" si="2"/>
        <v>3.1418867833400652</v>
      </c>
      <c r="G73" s="45">
        <f t="shared" si="3"/>
        <v>3.2112467977037098</v>
      </c>
    </row>
    <row r="74" spans="1:7" ht="12.75" customHeight="1">
      <c r="A74" s="5">
        <v>37438</v>
      </c>
      <c r="B74" s="11">
        <v>21.4375</v>
      </c>
      <c r="C74" s="11" t="s">
        <v>1</v>
      </c>
      <c r="D74" s="57">
        <f t="shared" ref="D74:D137" si="4">LN(B74/B73)</f>
        <v>-7.674505841390647E-2</v>
      </c>
      <c r="E74" s="45">
        <f t="shared" ref="E74:E137" si="5">B73</f>
        <v>23.147500000000001</v>
      </c>
      <c r="F74" s="45">
        <f t="shared" ref="F74:F137" si="6">LN(B74)</f>
        <v>3.0651417249261588</v>
      </c>
      <c r="G74" s="45">
        <f t="shared" ref="G74:G137" si="7">LN(B73)</f>
        <v>3.1418867833400652</v>
      </c>
    </row>
    <row r="75" spans="1:7" ht="12.75" customHeight="1">
      <c r="A75" s="5">
        <v>37469</v>
      </c>
      <c r="B75" s="11">
        <v>20.963999999999999</v>
      </c>
      <c r="C75" s="11" t="s">
        <v>1</v>
      </c>
      <c r="D75" s="57">
        <f t="shared" si="4"/>
        <v>-2.2335043986238975E-2</v>
      </c>
      <c r="E75" s="45">
        <f t="shared" si="5"/>
        <v>21.4375</v>
      </c>
      <c r="F75" s="45">
        <f t="shared" si="6"/>
        <v>3.0428066809399197</v>
      </c>
      <c r="G75" s="45">
        <f t="shared" si="7"/>
        <v>3.0651417249261588</v>
      </c>
    </row>
    <row r="76" spans="1:7" ht="12.75" customHeight="1">
      <c r="A76" s="5">
        <v>37500</v>
      </c>
      <c r="B76" s="11">
        <v>24.265000000000001</v>
      </c>
      <c r="C76" s="11" t="s">
        <v>1</v>
      </c>
      <c r="D76" s="57">
        <f t="shared" si="4"/>
        <v>0.14622830191725977</v>
      </c>
      <c r="E76" s="45">
        <f t="shared" si="5"/>
        <v>20.963999999999999</v>
      </c>
      <c r="F76" s="45">
        <f t="shared" si="6"/>
        <v>3.1890349828571796</v>
      </c>
      <c r="G76" s="45">
        <f t="shared" si="7"/>
        <v>3.0428066809399197</v>
      </c>
    </row>
    <row r="77" spans="1:7" ht="12.75" customHeight="1">
      <c r="A77" s="5">
        <v>37530</v>
      </c>
      <c r="B77" s="11">
        <v>26.774999999999999</v>
      </c>
      <c r="C77" s="11" t="s">
        <v>1</v>
      </c>
      <c r="D77" s="57">
        <f t="shared" si="4"/>
        <v>9.8433633476632851E-2</v>
      </c>
      <c r="E77" s="45">
        <f t="shared" si="5"/>
        <v>24.265000000000001</v>
      </c>
      <c r="F77" s="45">
        <f t="shared" si="6"/>
        <v>3.2874686163338125</v>
      </c>
      <c r="G77" s="45">
        <f t="shared" si="7"/>
        <v>3.1890349828571796</v>
      </c>
    </row>
    <row r="78" spans="1:7" ht="12.75" customHeight="1">
      <c r="A78" s="5">
        <v>37561</v>
      </c>
      <c r="B78" s="11">
        <v>26.380000000000003</v>
      </c>
      <c r="C78" s="11" t="s">
        <v>1</v>
      </c>
      <c r="D78" s="57">
        <f t="shared" si="4"/>
        <v>-1.4862469044643759E-2</v>
      </c>
      <c r="E78" s="45">
        <f t="shared" si="5"/>
        <v>26.774999999999999</v>
      </c>
      <c r="F78" s="45">
        <f t="shared" si="6"/>
        <v>3.2726061472891685</v>
      </c>
      <c r="G78" s="45">
        <f t="shared" si="7"/>
        <v>3.2874686163338125</v>
      </c>
    </row>
    <row r="79" spans="1:7" ht="12.75" customHeight="1">
      <c r="A79" s="5">
        <v>37591</v>
      </c>
      <c r="B79" s="11">
        <v>27.064999999999998</v>
      </c>
      <c r="C79" s="11" t="s">
        <v>1</v>
      </c>
      <c r="D79" s="57">
        <f t="shared" si="4"/>
        <v>2.5635232959772412E-2</v>
      </c>
      <c r="E79" s="45">
        <f t="shared" si="5"/>
        <v>26.380000000000003</v>
      </c>
      <c r="F79" s="45">
        <f t="shared" si="6"/>
        <v>3.2982413802489412</v>
      </c>
      <c r="G79" s="45">
        <f t="shared" si="7"/>
        <v>3.2726061472891685</v>
      </c>
    </row>
    <row r="80" spans="1:7" ht="12.75" customHeight="1">
      <c r="A80" s="5">
        <v>37622</v>
      </c>
      <c r="B80" s="12">
        <v>27.630000000000003</v>
      </c>
      <c r="C80" s="11" t="s">
        <v>1</v>
      </c>
      <c r="D80" s="57">
        <f t="shared" si="4"/>
        <v>2.0660758686384038E-2</v>
      </c>
      <c r="E80" s="45">
        <f t="shared" si="5"/>
        <v>27.064999999999998</v>
      </c>
      <c r="F80" s="45">
        <f t="shared" si="6"/>
        <v>3.318902138935325</v>
      </c>
      <c r="G80" s="45">
        <f t="shared" si="7"/>
        <v>3.2982413802489412</v>
      </c>
    </row>
    <row r="81" spans="1:7" ht="12.75" customHeight="1">
      <c r="A81" s="5">
        <v>37653</v>
      </c>
      <c r="B81" s="12">
        <v>26.387499999999999</v>
      </c>
      <c r="C81" s="11" t="s">
        <v>1</v>
      </c>
      <c r="D81" s="57">
        <f t="shared" si="4"/>
        <v>-4.6011725760886309E-2</v>
      </c>
      <c r="E81" s="45">
        <f t="shared" si="5"/>
        <v>27.630000000000003</v>
      </c>
      <c r="F81" s="45">
        <f t="shared" si="6"/>
        <v>3.272890413174439</v>
      </c>
      <c r="G81" s="45">
        <f t="shared" si="7"/>
        <v>3.318902138935325</v>
      </c>
    </row>
    <row r="82" spans="1:7" ht="12.75" customHeight="1">
      <c r="A82" s="5">
        <v>37681</v>
      </c>
      <c r="B82" s="12">
        <v>24.525000000000002</v>
      </c>
      <c r="C82" s="11" t="s">
        <v>1</v>
      </c>
      <c r="D82" s="57">
        <f t="shared" si="4"/>
        <v>-7.3197407723012101E-2</v>
      </c>
      <c r="E82" s="45">
        <f t="shared" si="5"/>
        <v>26.387499999999999</v>
      </c>
      <c r="F82" s="45">
        <f t="shared" si="6"/>
        <v>3.1996930054514268</v>
      </c>
      <c r="G82" s="45">
        <f t="shared" si="7"/>
        <v>3.272890413174439</v>
      </c>
    </row>
    <row r="83" spans="1:7" ht="12.75" customHeight="1">
      <c r="A83" s="5">
        <v>37712</v>
      </c>
      <c r="B83" s="12">
        <v>23.424999999999997</v>
      </c>
      <c r="C83" s="11" t="s">
        <v>1</v>
      </c>
      <c r="D83" s="57">
        <f t="shared" si="4"/>
        <v>-4.5889177326941144E-2</v>
      </c>
      <c r="E83" s="45">
        <f t="shared" si="5"/>
        <v>24.525000000000002</v>
      </c>
      <c r="F83" s="45">
        <f t="shared" si="6"/>
        <v>3.1538038281244858</v>
      </c>
      <c r="G83" s="45">
        <f t="shared" si="7"/>
        <v>3.1996930054514268</v>
      </c>
    </row>
    <row r="84" spans="1:7" ht="12.75" customHeight="1">
      <c r="A84" s="5">
        <v>37742</v>
      </c>
      <c r="B84" s="12">
        <v>24.73</v>
      </c>
      <c r="C84" s="11" t="s">
        <v>1</v>
      </c>
      <c r="D84" s="57">
        <f t="shared" si="4"/>
        <v>5.4213253408839035E-2</v>
      </c>
      <c r="E84" s="45">
        <f t="shared" si="5"/>
        <v>23.424999999999997</v>
      </c>
      <c r="F84" s="45">
        <f t="shared" si="6"/>
        <v>3.2080170815333249</v>
      </c>
      <c r="G84" s="45">
        <f t="shared" si="7"/>
        <v>3.1538038281244858</v>
      </c>
    </row>
    <row r="85" spans="1:7" ht="12.75" customHeight="1">
      <c r="A85" s="5">
        <v>37773</v>
      </c>
      <c r="B85" s="12">
        <v>27.574999999999999</v>
      </c>
      <c r="C85" s="11" t="s">
        <v>1</v>
      </c>
      <c r="D85" s="57">
        <f t="shared" si="4"/>
        <v>0.10889248360624129</v>
      </c>
      <c r="E85" s="45">
        <f t="shared" si="5"/>
        <v>24.73</v>
      </c>
      <c r="F85" s="45">
        <f t="shared" si="6"/>
        <v>3.3169095651395661</v>
      </c>
      <c r="G85" s="45">
        <f t="shared" si="7"/>
        <v>3.2080170815333249</v>
      </c>
    </row>
    <row r="86" spans="1:7" ht="12.75" customHeight="1">
      <c r="A86" s="5">
        <v>37803</v>
      </c>
      <c r="B86" s="12">
        <v>29.454999999999998</v>
      </c>
      <c r="C86" s="11" t="s">
        <v>1</v>
      </c>
      <c r="D86" s="57">
        <f t="shared" si="4"/>
        <v>6.5954109834084451E-2</v>
      </c>
      <c r="E86" s="45">
        <f t="shared" si="5"/>
        <v>27.574999999999999</v>
      </c>
      <c r="F86" s="45">
        <f t="shared" si="6"/>
        <v>3.3828636749736507</v>
      </c>
      <c r="G86" s="45">
        <f t="shared" si="7"/>
        <v>3.3169095651395661</v>
      </c>
    </row>
    <row r="87" spans="1:7" ht="12.75" customHeight="1">
      <c r="A87" s="5">
        <v>37834</v>
      </c>
      <c r="B87" s="12">
        <v>31.429999999999996</v>
      </c>
      <c r="C87" s="11" t="s">
        <v>1</v>
      </c>
      <c r="D87" s="57">
        <f t="shared" si="4"/>
        <v>6.4899175835825551E-2</v>
      </c>
      <c r="E87" s="45">
        <f t="shared" si="5"/>
        <v>29.454999999999998</v>
      </c>
      <c r="F87" s="45">
        <f t="shared" si="6"/>
        <v>3.4477628508094762</v>
      </c>
      <c r="G87" s="45">
        <f t="shared" si="7"/>
        <v>3.3828636749736507</v>
      </c>
    </row>
    <row r="88" spans="1:7" ht="12.75" customHeight="1">
      <c r="A88" s="5">
        <v>37865</v>
      </c>
      <c r="B88" s="12">
        <v>35.4375</v>
      </c>
      <c r="C88" s="11" t="s">
        <v>1</v>
      </c>
      <c r="D88" s="57">
        <f t="shared" si="4"/>
        <v>0.12000773067849475</v>
      </c>
      <c r="E88" s="45">
        <f t="shared" si="5"/>
        <v>31.429999999999996</v>
      </c>
      <c r="F88" s="45">
        <f t="shared" si="6"/>
        <v>3.567770581487971</v>
      </c>
      <c r="G88" s="45">
        <f t="shared" si="7"/>
        <v>3.4477628508094762</v>
      </c>
    </row>
    <row r="89" spans="1:7" ht="12.75" customHeight="1">
      <c r="A89" s="5">
        <v>37895</v>
      </c>
      <c r="B89" s="12">
        <v>37.970000000000006</v>
      </c>
      <c r="C89" s="11" t="s">
        <v>1</v>
      </c>
      <c r="D89" s="57">
        <f t="shared" si="4"/>
        <v>6.9025792755740251E-2</v>
      </c>
      <c r="E89" s="45">
        <f t="shared" si="5"/>
        <v>35.4375</v>
      </c>
      <c r="F89" s="45">
        <f t="shared" si="6"/>
        <v>3.636796374243711</v>
      </c>
      <c r="G89" s="45">
        <f t="shared" si="7"/>
        <v>3.567770581487971</v>
      </c>
    </row>
    <row r="90" spans="1:7" ht="12.75" customHeight="1">
      <c r="A90" s="5">
        <v>37926</v>
      </c>
      <c r="B90" s="12">
        <v>39.162500000000001</v>
      </c>
      <c r="C90" s="11" t="s">
        <v>1</v>
      </c>
      <c r="D90" s="57">
        <f t="shared" si="4"/>
        <v>3.0923282034599008E-2</v>
      </c>
      <c r="E90" s="45">
        <f t="shared" si="5"/>
        <v>37.970000000000006</v>
      </c>
      <c r="F90" s="45">
        <f t="shared" si="6"/>
        <v>3.6677196562783103</v>
      </c>
      <c r="G90" s="45">
        <f t="shared" si="7"/>
        <v>3.636796374243711</v>
      </c>
    </row>
    <row r="91" spans="1:7" ht="12.75" customHeight="1">
      <c r="A91" s="5">
        <v>37956</v>
      </c>
      <c r="B91" s="12">
        <v>39.475000000000001</v>
      </c>
      <c r="C91" s="11" t="s">
        <v>1</v>
      </c>
      <c r="D91" s="57">
        <f t="shared" si="4"/>
        <v>7.9479038633956407E-3</v>
      </c>
      <c r="E91" s="45">
        <f t="shared" si="5"/>
        <v>39.162500000000001</v>
      </c>
      <c r="F91" s="45">
        <f t="shared" si="6"/>
        <v>3.6756675601417057</v>
      </c>
      <c r="G91" s="45">
        <f t="shared" si="7"/>
        <v>3.6677196562783103</v>
      </c>
    </row>
    <row r="92" spans="1:7" ht="12.75" customHeight="1">
      <c r="A92" s="5">
        <v>37987</v>
      </c>
      <c r="B92" s="12">
        <v>42.379999999999995</v>
      </c>
      <c r="C92" s="11" t="s">
        <v>1</v>
      </c>
      <c r="D92" s="57">
        <f t="shared" si="4"/>
        <v>7.1008992698447113E-2</v>
      </c>
      <c r="E92" s="45">
        <f t="shared" si="5"/>
        <v>39.475000000000001</v>
      </c>
      <c r="F92" s="45">
        <f t="shared" si="6"/>
        <v>3.7466765528401531</v>
      </c>
      <c r="G92" s="45">
        <f t="shared" si="7"/>
        <v>3.6756675601417057</v>
      </c>
    </row>
    <row r="93" spans="1:7" ht="12.75" customHeight="1">
      <c r="A93" s="5">
        <v>38018</v>
      </c>
      <c r="B93" s="12">
        <v>43.137500000000003</v>
      </c>
      <c r="C93" s="11" t="s">
        <v>1</v>
      </c>
      <c r="D93" s="57">
        <f t="shared" si="4"/>
        <v>1.7716135583968909E-2</v>
      </c>
      <c r="E93" s="45">
        <f t="shared" si="5"/>
        <v>42.379999999999995</v>
      </c>
      <c r="F93" s="45">
        <f t="shared" si="6"/>
        <v>3.7643926884241217</v>
      </c>
      <c r="G93" s="45">
        <f t="shared" si="7"/>
        <v>3.7466765528401531</v>
      </c>
    </row>
    <row r="94" spans="1:7" ht="12.75" customHeight="1">
      <c r="A94" s="5">
        <v>38047</v>
      </c>
      <c r="B94" s="12">
        <v>44.412499999999994</v>
      </c>
      <c r="C94" s="11" t="s">
        <v>1</v>
      </c>
      <c r="D94" s="57">
        <f t="shared" si="4"/>
        <v>2.9128272923023422E-2</v>
      </c>
      <c r="E94" s="45">
        <f t="shared" si="5"/>
        <v>43.137500000000003</v>
      </c>
      <c r="F94" s="45">
        <f t="shared" si="6"/>
        <v>3.7935209613471454</v>
      </c>
      <c r="G94" s="45">
        <f t="shared" si="7"/>
        <v>3.7643926884241217</v>
      </c>
    </row>
    <row r="95" spans="1:7" ht="12.75" customHeight="1">
      <c r="A95" s="5">
        <v>38078</v>
      </c>
      <c r="B95" s="12">
        <v>48.33</v>
      </c>
      <c r="C95" s="11" t="s">
        <v>1</v>
      </c>
      <c r="D95" s="57">
        <f t="shared" si="4"/>
        <v>8.4531524509847411E-2</v>
      </c>
      <c r="E95" s="45">
        <f t="shared" si="5"/>
        <v>44.412499999999994</v>
      </c>
      <c r="F95" s="45">
        <f t="shared" si="6"/>
        <v>3.8780524858569927</v>
      </c>
      <c r="G95" s="45">
        <f t="shared" si="7"/>
        <v>3.7935209613471454</v>
      </c>
    </row>
    <row r="96" spans="1:7" ht="12.75" customHeight="1">
      <c r="A96" s="5">
        <v>38108</v>
      </c>
      <c r="B96" s="12">
        <v>54.375</v>
      </c>
      <c r="C96" s="11" t="s">
        <v>1</v>
      </c>
      <c r="D96" s="57">
        <f t="shared" si="4"/>
        <v>0.11785200355185542</v>
      </c>
      <c r="E96" s="45">
        <f t="shared" si="5"/>
        <v>48.33</v>
      </c>
      <c r="F96" s="45">
        <f t="shared" si="6"/>
        <v>3.995904489408848</v>
      </c>
      <c r="G96" s="45">
        <f t="shared" si="7"/>
        <v>3.8780524858569927</v>
      </c>
    </row>
    <row r="97" spans="1:7" ht="12.75" customHeight="1">
      <c r="A97" s="5">
        <v>38139</v>
      </c>
      <c r="B97" s="12">
        <v>63.562499999999993</v>
      </c>
      <c r="C97" s="11" t="s">
        <v>1</v>
      </c>
      <c r="D97" s="57">
        <f t="shared" si="4"/>
        <v>0.15611918439993036</v>
      </c>
      <c r="E97" s="45">
        <f t="shared" si="5"/>
        <v>54.375</v>
      </c>
      <c r="F97" s="45">
        <f t="shared" si="6"/>
        <v>4.1520236738087783</v>
      </c>
      <c r="G97" s="45">
        <f t="shared" si="7"/>
        <v>3.995904489408848</v>
      </c>
    </row>
    <row r="98" spans="1:7" ht="12.75" customHeight="1">
      <c r="A98" s="5">
        <v>38169</v>
      </c>
      <c r="B98" s="12">
        <v>66.239999999999995</v>
      </c>
      <c r="C98" s="11" t="s">
        <v>1</v>
      </c>
      <c r="D98" s="57">
        <f t="shared" si="4"/>
        <v>4.1260836268225486E-2</v>
      </c>
      <c r="E98" s="45">
        <f t="shared" si="5"/>
        <v>63.562499999999993</v>
      </c>
      <c r="F98" s="45">
        <f t="shared" si="6"/>
        <v>4.193284510077004</v>
      </c>
      <c r="G98" s="45">
        <f t="shared" si="7"/>
        <v>4.1520236738087783</v>
      </c>
    </row>
    <row r="99" spans="1:7" ht="12.75" customHeight="1">
      <c r="A99" s="5">
        <v>38200</v>
      </c>
      <c r="B99" s="12">
        <v>61.962500000000006</v>
      </c>
      <c r="C99" s="11" t="s">
        <v>1</v>
      </c>
      <c r="D99" s="57">
        <f t="shared" si="4"/>
        <v>-6.6755146730311771E-2</v>
      </c>
      <c r="E99" s="45">
        <f t="shared" si="5"/>
        <v>66.239999999999995</v>
      </c>
      <c r="F99" s="45">
        <f t="shared" si="6"/>
        <v>4.126529363346692</v>
      </c>
      <c r="G99" s="45">
        <f t="shared" si="7"/>
        <v>4.193284510077004</v>
      </c>
    </row>
    <row r="100" spans="1:7" ht="12.75" customHeight="1">
      <c r="A100" s="5">
        <v>38231</v>
      </c>
      <c r="B100" s="12">
        <v>59.475000000000001</v>
      </c>
      <c r="C100" s="11" t="s">
        <v>1</v>
      </c>
      <c r="D100" s="57">
        <f t="shared" si="4"/>
        <v>-4.0973307157670946E-2</v>
      </c>
      <c r="E100" s="45">
        <f t="shared" si="5"/>
        <v>61.962500000000006</v>
      </c>
      <c r="F100" s="45">
        <f t="shared" si="6"/>
        <v>4.085556056189021</v>
      </c>
      <c r="G100" s="45">
        <f t="shared" si="7"/>
        <v>4.126529363346692</v>
      </c>
    </row>
    <row r="101" spans="1:7" ht="12.75" customHeight="1">
      <c r="A101" s="5">
        <v>38261</v>
      </c>
      <c r="B101" s="12">
        <v>59.52</v>
      </c>
      <c r="C101" s="11" t="s">
        <v>1</v>
      </c>
      <c r="D101" s="57">
        <f t="shared" si="4"/>
        <v>7.5633433581516257E-4</v>
      </c>
      <c r="E101" s="45">
        <f t="shared" si="5"/>
        <v>59.475000000000001</v>
      </c>
      <c r="F101" s="45">
        <f t="shared" si="6"/>
        <v>4.0863123905248369</v>
      </c>
      <c r="G101" s="45">
        <f t="shared" si="7"/>
        <v>4.085556056189021</v>
      </c>
    </row>
    <row r="102" spans="1:7" ht="12.75" customHeight="1">
      <c r="A102" s="5">
        <v>38292</v>
      </c>
      <c r="B102" s="12">
        <v>56.024999999999999</v>
      </c>
      <c r="C102" s="11" t="s">
        <v>1</v>
      </c>
      <c r="D102" s="57">
        <f t="shared" si="4"/>
        <v>-6.0514370837845846E-2</v>
      </c>
      <c r="E102" s="45">
        <f t="shared" si="5"/>
        <v>59.52</v>
      </c>
      <c r="F102" s="45">
        <f t="shared" si="6"/>
        <v>4.0257980196869907</v>
      </c>
      <c r="G102" s="45">
        <f t="shared" si="7"/>
        <v>4.0863123905248369</v>
      </c>
    </row>
    <row r="103" spans="1:7" ht="12.75" customHeight="1">
      <c r="A103" s="5">
        <v>38322</v>
      </c>
      <c r="B103" s="12">
        <v>52.900000000000006</v>
      </c>
      <c r="C103" s="11" t="s">
        <v>1</v>
      </c>
      <c r="D103" s="57">
        <f t="shared" si="4"/>
        <v>-5.7394680822736834E-2</v>
      </c>
      <c r="E103" s="45">
        <f t="shared" si="5"/>
        <v>56.024999999999999</v>
      </c>
      <c r="F103" s="45">
        <f t="shared" si="6"/>
        <v>3.9684033388642539</v>
      </c>
      <c r="G103" s="45">
        <f t="shared" si="7"/>
        <v>4.0257980196869907</v>
      </c>
    </row>
    <row r="104" spans="1:7" ht="12.75" customHeight="1">
      <c r="A104" s="5">
        <v>38353</v>
      </c>
      <c r="B104" s="12">
        <v>47.762500000000003</v>
      </c>
      <c r="C104" s="11" t="s">
        <v>1</v>
      </c>
      <c r="D104" s="57">
        <f t="shared" si="4"/>
        <v>-0.10216252609123537</v>
      </c>
      <c r="E104" s="45">
        <f t="shared" si="5"/>
        <v>52.900000000000006</v>
      </c>
      <c r="F104" s="45">
        <f t="shared" si="6"/>
        <v>3.8662408127730186</v>
      </c>
      <c r="G104" s="45">
        <f t="shared" si="7"/>
        <v>3.9684033388642539</v>
      </c>
    </row>
    <row r="105" spans="1:7" ht="12.75" customHeight="1">
      <c r="A105" s="5">
        <v>38384</v>
      </c>
      <c r="B105" s="12">
        <v>44.424999999999997</v>
      </c>
      <c r="C105" s="11" t="s">
        <v>1</v>
      </c>
      <c r="D105" s="57">
        <f t="shared" si="4"/>
        <v>-7.2438438732303392E-2</v>
      </c>
      <c r="E105" s="45">
        <f t="shared" si="5"/>
        <v>47.762500000000003</v>
      </c>
      <c r="F105" s="45">
        <f t="shared" si="6"/>
        <v>3.7938023740407152</v>
      </c>
      <c r="G105" s="45">
        <f t="shared" si="7"/>
        <v>3.8662408127730186</v>
      </c>
    </row>
    <row r="106" spans="1:7" ht="12.75" customHeight="1">
      <c r="A106" s="5">
        <v>38412</v>
      </c>
      <c r="B106" s="12">
        <v>46.575000000000003</v>
      </c>
      <c r="C106" s="11" t="s">
        <v>1</v>
      </c>
      <c r="D106" s="57">
        <f t="shared" si="4"/>
        <v>4.7261542446937303E-2</v>
      </c>
      <c r="E106" s="45">
        <f t="shared" si="5"/>
        <v>44.424999999999997</v>
      </c>
      <c r="F106" s="45">
        <f t="shared" si="6"/>
        <v>3.8410639164876521</v>
      </c>
      <c r="G106" s="45">
        <f t="shared" si="7"/>
        <v>3.7938023740407152</v>
      </c>
    </row>
    <row r="107" spans="1:7" ht="12.75" customHeight="1">
      <c r="A107" s="5">
        <v>38443</v>
      </c>
      <c r="B107" s="12">
        <v>47.5</v>
      </c>
      <c r="C107" s="11" t="s">
        <v>1</v>
      </c>
      <c r="D107" s="57">
        <f t="shared" si="4"/>
        <v>1.966579455294324E-2</v>
      </c>
      <c r="E107" s="45">
        <f t="shared" si="5"/>
        <v>46.575000000000003</v>
      </c>
      <c r="F107" s="45">
        <f t="shared" si="6"/>
        <v>3.8607297110405954</v>
      </c>
      <c r="G107" s="45">
        <f t="shared" si="7"/>
        <v>3.8410639164876521</v>
      </c>
    </row>
    <row r="108" spans="1:7" ht="12.75" customHeight="1">
      <c r="A108" s="5">
        <v>38473</v>
      </c>
      <c r="B108" s="12">
        <v>48.85</v>
      </c>
      <c r="C108" s="11" t="s">
        <v>1</v>
      </c>
      <c r="D108" s="57">
        <f t="shared" si="4"/>
        <v>2.8024667448196178E-2</v>
      </c>
      <c r="E108" s="45">
        <f t="shared" si="5"/>
        <v>47.5</v>
      </c>
      <c r="F108" s="45">
        <f t="shared" si="6"/>
        <v>3.8887543784887919</v>
      </c>
      <c r="G108" s="45">
        <f t="shared" si="7"/>
        <v>3.8607297110405954</v>
      </c>
    </row>
    <row r="109" spans="1:7" ht="12.75" customHeight="1">
      <c r="A109" s="5">
        <v>38504</v>
      </c>
      <c r="B109" s="12">
        <v>50.212499999999999</v>
      </c>
      <c r="C109" s="11" t="s">
        <v>1</v>
      </c>
      <c r="D109" s="57">
        <f t="shared" si="4"/>
        <v>2.7509621196608779E-2</v>
      </c>
      <c r="E109" s="45">
        <f t="shared" si="5"/>
        <v>48.85</v>
      </c>
      <c r="F109" s="45">
        <f t="shared" si="6"/>
        <v>3.9162639996854005</v>
      </c>
      <c r="G109" s="45">
        <f t="shared" si="7"/>
        <v>3.8887543784887919</v>
      </c>
    </row>
    <row r="110" spans="1:7" ht="12.75" customHeight="1">
      <c r="A110" s="5">
        <v>38534</v>
      </c>
      <c r="B110" s="12">
        <v>52.4</v>
      </c>
      <c r="C110" s="11" t="s">
        <v>1</v>
      </c>
      <c r="D110" s="57">
        <f t="shared" si="4"/>
        <v>4.2642591641595978E-2</v>
      </c>
      <c r="E110" s="45">
        <f t="shared" si="5"/>
        <v>50.212499999999999</v>
      </c>
      <c r="F110" s="45">
        <f t="shared" si="6"/>
        <v>3.9589065913269965</v>
      </c>
      <c r="G110" s="45">
        <f t="shared" si="7"/>
        <v>3.9162639996854005</v>
      </c>
    </row>
    <row r="111" spans="1:7" ht="12.75" customHeight="1">
      <c r="A111" s="5">
        <v>38565</v>
      </c>
      <c r="B111" s="12">
        <v>47.370000000000005</v>
      </c>
      <c r="C111" s="11" t="s">
        <v>1</v>
      </c>
      <c r="D111" s="57">
        <f t="shared" si="4"/>
        <v>-0.10091747439133596</v>
      </c>
      <c r="E111" s="45">
        <f t="shared" si="5"/>
        <v>52.4</v>
      </c>
      <c r="F111" s="45">
        <f t="shared" si="6"/>
        <v>3.8579891169356606</v>
      </c>
      <c r="G111" s="45">
        <f t="shared" si="7"/>
        <v>3.9589065913269965</v>
      </c>
    </row>
    <row r="112" spans="1:7" ht="12.75" customHeight="1">
      <c r="A112" s="5">
        <v>38596</v>
      </c>
      <c r="B112" s="12">
        <v>46.4</v>
      </c>
      <c r="C112" s="11" t="s">
        <v>1</v>
      </c>
      <c r="D112" s="57">
        <f t="shared" si="4"/>
        <v>-2.0689657703450933E-2</v>
      </c>
      <c r="E112" s="45">
        <f t="shared" si="5"/>
        <v>47.370000000000005</v>
      </c>
      <c r="F112" s="45">
        <f t="shared" si="6"/>
        <v>3.8372994592322094</v>
      </c>
      <c r="G112" s="45">
        <f t="shared" si="7"/>
        <v>3.8579891169356606</v>
      </c>
    </row>
    <row r="113" spans="1:7" ht="12.75" customHeight="1">
      <c r="A113" s="5">
        <v>38626</v>
      </c>
      <c r="B113" s="12">
        <v>41.424999999999997</v>
      </c>
      <c r="C113" s="11" t="s">
        <v>1</v>
      </c>
      <c r="D113" s="57">
        <f t="shared" si="4"/>
        <v>-0.11341489591958305</v>
      </c>
      <c r="E113" s="45">
        <f t="shared" si="5"/>
        <v>46.4</v>
      </c>
      <c r="F113" s="45">
        <f t="shared" si="6"/>
        <v>3.7238845633126267</v>
      </c>
      <c r="G113" s="45">
        <f t="shared" si="7"/>
        <v>3.8372994592322094</v>
      </c>
    </row>
    <row r="114" spans="1:7" ht="12.75" customHeight="1">
      <c r="A114" s="5">
        <v>38657</v>
      </c>
      <c r="B114" s="12">
        <v>38.412499999999994</v>
      </c>
      <c r="C114" s="11" t="s">
        <v>1</v>
      </c>
      <c r="D114" s="57">
        <f t="shared" si="4"/>
        <v>-7.5501635856023597E-2</v>
      </c>
      <c r="E114" s="45">
        <f t="shared" si="5"/>
        <v>41.424999999999997</v>
      </c>
      <c r="F114" s="45">
        <f t="shared" si="6"/>
        <v>3.6483829274566029</v>
      </c>
      <c r="G114" s="45">
        <f t="shared" si="7"/>
        <v>3.7238845633126267</v>
      </c>
    </row>
    <row r="115" spans="1:7" ht="12.75" customHeight="1">
      <c r="A115" s="5">
        <v>38687</v>
      </c>
      <c r="B115" s="12">
        <v>41.529999999999994</v>
      </c>
      <c r="C115" s="11" t="s">
        <v>1</v>
      </c>
      <c r="D115" s="57">
        <f t="shared" si="4"/>
        <v>7.8033130186059049E-2</v>
      </c>
      <c r="E115" s="45">
        <f t="shared" si="5"/>
        <v>38.412499999999994</v>
      </c>
      <c r="F115" s="45">
        <f t="shared" si="6"/>
        <v>3.7264160576426621</v>
      </c>
      <c r="G115" s="45">
        <f t="shared" si="7"/>
        <v>3.6483829274566029</v>
      </c>
    </row>
    <row r="116" spans="1:7" ht="12.75" customHeight="1">
      <c r="A116" s="5">
        <v>38718</v>
      </c>
      <c r="B116" s="12">
        <v>44.737499999999997</v>
      </c>
      <c r="C116" s="11" t="s">
        <v>1</v>
      </c>
      <c r="D116" s="57">
        <f t="shared" si="4"/>
        <v>7.4396018449482029E-2</v>
      </c>
      <c r="E116" s="45">
        <f t="shared" si="5"/>
        <v>41.529999999999994</v>
      </c>
      <c r="F116" s="45">
        <f t="shared" si="6"/>
        <v>3.8008120760921442</v>
      </c>
      <c r="G116" s="45">
        <f t="shared" si="7"/>
        <v>3.7264160576426621</v>
      </c>
    </row>
    <row r="117" spans="1:7" ht="12.75" customHeight="1">
      <c r="A117" s="5">
        <v>38749</v>
      </c>
      <c r="B117" s="12">
        <v>49.524999999999999</v>
      </c>
      <c r="C117" s="11" t="s">
        <v>1</v>
      </c>
      <c r="D117" s="57">
        <f t="shared" si="4"/>
        <v>0.10166551649247037</v>
      </c>
      <c r="E117" s="45">
        <f t="shared" si="5"/>
        <v>44.737499999999997</v>
      </c>
      <c r="F117" s="45">
        <f t="shared" si="6"/>
        <v>3.9024775925846145</v>
      </c>
      <c r="G117" s="45">
        <f t="shared" si="7"/>
        <v>3.8008120760921442</v>
      </c>
    </row>
    <row r="118" spans="1:7" ht="12.75" customHeight="1">
      <c r="A118" s="5">
        <v>38777</v>
      </c>
      <c r="B118" s="12">
        <v>55.379999999999995</v>
      </c>
      <c r="C118" s="11" t="s">
        <v>1</v>
      </c>
      <c r="D118" s="57">
        <f t="shared" si="4"/>
        <v>0.11174092515820105</v>
      </c>
      <c r="E118" s="45">
        <f t="shared" si="5"/>
        <v>49.524999999999999</v>
      </c>
      <c r="F118" s="45">
        <f t="shared" si="6"/>
        <v>4.0142185177428154</v>
      </c>
      <c r="G118" s="45">
        <f t="shared" si="7"/>
        <v>3.9024775925846145</v>
      </c>
    </row>
    <row r="119" spans="1:7" ht="12.75" customHeight="1">
      <c r="A119" s="5">
        <v>38808</v>
      </c>
      <c r="B119" s="12">
        <v>54.762500000000003</v>
      </c>
      <c r="C119" s="11" t="s">
        <v>1</v>
      </c>
      <c r="D119" s="57">
        <f t="shared" si="4"/>
        <v>-1.1212864602798796E-2</v>
      </c>
      <c r="E119" s="45">
        <f t="shared" si="5"/>
        <v>55.379999999999995</v>
      </c>
      <c r="F119" s="45">
        <f t="shared" si="6"/>
        <v>4.0030056531400167</v>
      </c>
      <c r="G119" s="45">
        <f t="shared" si="7"/>
        <v>4.0142185177428154</v>
      </c>
    </row>
    <row r="120" spans="1:7" ht="12.75" customHeight="1">
      <c r="A120" s="5">
        <v>38838</v>
      </c>
      <c r="B120" s="12">
        <v>48.8</v>
      </c>
      <c r="C120" s="11" t="s">
        <v>1</v>
      </c>
      <c r="D120" s="57">
        <f t="shared" si="4"/>
        <v>-0.11527534028091552</v>
      </c>
      <c r="E120" s="45">
        <f t="shared" si="5"/>
        <v>54.762500000000003</v>
      </c>
      <c r="F120" s="45">
        <f t="shared" si="6"/>
        <v>3.8877303128591016</v>
      </c>
      <c r="G120" s="45">
        <f t="shared" si="7"/>
        <v>4.0030056531400167</v>
      </c>
    </row>
    <row r="121" spans="1:7" ht="12.75" customHeight="1">
      <c r="A121" s="5">
        <v>38869</v>
      </c>
      <c r="B121" s="12">
        <v>52.009999999999991</v>
      </c>
      <c r="C121" s="11" t="s">
        <v>1</v>
      </c>
      <c r="D121" s="57">
        <f t="shared" si="4"/>
        <v>6.3705694925879575E-2</v>
      </c>
      <c r="E121" s="45">
        <f t="shared" si="5"/>
        <v>48.8</v>
      </c>
      <c r="F121" s="45">
        <f t="shared" si="6"/>
        <v>3.9514360077849808</v>
      </c>
      <c r="G121" s="45">
        <f t="shared" si="7"/>
        <v>3.8877303128591016</v>
      </c>
    </row>
    <row r="122" spans="1:7" ht="12.75" customHeight="1">
      <c r="A122" s="5">
        <v>38899</v>
      </c>
      <c r="B122" s="12">
        <v>52.5</v>
      </c>
      <c r="C122" s="11" t="s">
        <v>1</v>
      </c>
      <c r="D122" s="57">
        <f t="shared" si="4"/>
        <v>9.3771618125972258E-3</v>
      </c>
      <c r="E122" s="45">
        <f t="shared" si="5"/>
        <v>52.009999999999991</v>
      </c>
      <c r="F122" s="45">
        <f t="shared" si="6"/>
        <v>3.9608131695975781</v>
      </c>
      <c r="G122" s="45">
        <f t="shared" si="7"/>
        <v>3.9514360077849808</v>
      </c>
    </row>
    <row r="123" spans="1:7" ht="12.75" customHeight="1">
      <c r="A123" s="5">
        <v>38930</v>
      </c>
      <c r="B123" s="12">
        <v>53.662499999999994</v>
      </c>
      <c r="C123" s="11" t="s">
        <v>1</v>
      </c>
      <c r="D123" s="57">
        <f t="shared" si="4"/>
        <v>2.1901263953100804E-2</v>
      </c>
      <c r="E123" s="45">
        <f t="shared" si="5"/>
        <v>52.5</v>
      </c>
      <c r="F123" s="45">
        <f t="shared" si="6"/>
        <v>3.982714433550679</v>
      </c>
      <c r="G123" s="45">
        <f t="shared" si="7"/>
        <v>3.9608131695975781</v>
      </c>
    </row>
    <row r="124" spans="1:7" ht="12.75" customHeight="1">
      <c r="A124" s="5">
        <v>38961</v>
      </c>
      <c r="B124" s="12">
        <v>49.08</v>
      </c>
      <c r="C124" s="11" t="s">
        <v>1</v>
      </c>
      <c r="D124" s="57">
        <f t="shared" si="4"/>
        <v>-8.9262813707968167E-2</v>
      </c>
      <c r="E124" s="45">
        <f t="shared" si="5"/>
        <v>53.662499999999994</v>
      </c>
      <c r="F124" s="45">
        <f t="shared" si="6"/>
        <v>3.8934516198427107</v>
      </c>
      <c r="G124" s="45">
        <f t="shared" si="7"/>
        <v>3.982714433550679</v>
      </c>
    </row>
    <row r="125" spans="1:7" ht="12.75" customHeight="1">
      <c r="A125" s="5">
        <v>38991</v>
      </c>
      <c r="B125" s="12">
        <v>49.622500000000002</v>
      </c>
      <c r="C125" s="11" t="s">
        <v>1</v>
      </c>
      <c r="D125" s="57">
        <f t="shared" si="4"/>
        <v>1.0992740061885064E-2</v>
      </c>
      <c r="E125" s="45">
        <f t="shared" si="5"/>
        <v>49.08</v>
      </c>
      <c r="F125" s="45">
        <f t="shared" si="6"/>
        <v>3.9044443599045957</v>
      </c>
      <c r="G125" s="45">
        <f t="shared" si="7"/>
        <v>3.8934516198427107</v>
      </c>
    </row>
    <row r="126" spans="1:7" ht="12.75" customHeight="1">
      <c r="A126" s="5">
        <v>39022</v>
      </c>
      <c r="B126" s="12">
        <v>48.157500000000006</v>
      </c>
      <c r="C126" s="11" t="s">
        <v>1</v>
      </c>
      <c r="D126" s="57">
        <f t="shared" si="4"/>
        <v>-2.9967470550419546E-2</v>
      </c>
      <c r="E126" s="45">
        <f t="shared" si="5"/>
        <v>49.622500000000002</v>
      </c>
      <c r="F126" s="45">
        <f t="shared" si="6"/>
        <v>3.8744768893541761</v>
      </c>
      <c r="G126" s="45">
        <f t="shared" si="7"/>
        <v>3.9044443599045957</v>
      </c>
    </row>
    <row r="127" spans="1:7" ht="12.75" customHeight="1">
      <c r="A127" s="5">
        <v>39052</v>
      </c>
      <c r="B127" s="12">
        <v>50.972000000000001</v>
      </c>
      <c r="C127" s="11" t="s">
        <v>1</v>
      </c>
      <c r="D127" s="57">
        <f t="shared" si="4"/>
        <v>5.6799572995856591E-2</v>
      </c>
      <c r="E127" s="45">
        <f t="shared" si="5"/>
        <v>48.157500000000006</v>
      </c>
      <c r="F127" s="45">
        <f t="shared" si="6"/>
        <v>3.9312764623500329</v>
      </c>
      <c r="G127" s="45">
        <f t="shared" si="7"/>
        <v>3.8744768893541761</v>
      </c>
    </row>
    <row r="128" spans="1:7" ht="12.75" customHeight="1">
      <c r="A128" s="5">
        <v>39083</v>
      </c>
      <c r="B128" s="12">
        <v>50.227499999999999</v>
      </c>
      <c r="C128" s="11" t="s">
        <v>1</v>
      </c>
      <c r="D128" s="57">
        <f t="shared" si="4"/>
        <v>-1.471377687985489E-2</v>
      </c>
      <c r="E128" s="45">
        <f t="shared" si="5"/>
        <v>50.972000000000001</v>
      </c>
      <c r="F128" s="45">
        <f t="shared" si="6"/>
        <v>3.9165626854701778</v>
      </c>
      <c r="G128" s="45">
        <f t="shared" si="7"/>
        <v>3.9312764623500329</v>
      </c>
    </row>
    <row r="129" spans="1:7" ht="12.75" customHeight="1">
      <c r="A129" s="5">
        <v>39114</v>
      </c>
      <c r="B129" s="12">
        <v>51.495000000000005</v>
      </c>
      <c r="C129" s="11" t="s">
        <v>1</v>
      </c>
      <c r="D129" s="57">
        <f t="shared" si="4"/>
        <v>2.4922030107587277E-2</v>
      </c>
      <c r="E129" s="45">
        <f t="shared" si="5"/>
        <v>50.227499999999999</v>
      </c>
      <c r="F129" s="45">
        <f t="shared" si="6"/>
        <v>3.941484715577765</v>
      </c>
      <c r="G129" s="45">
        <f t="shared" si="7"/>
        <v>3.9165626854701778</v>
      </c>
    </row>
    <row r="130" spans="1:7" ht="12.75" customHeight="1">
      <c r="A130" s="5">
        <v>39142</v>
      </c>
      <c r="B130" s="12">
        <v>53.61</v>
      </c>
      <c r="C130" s="11" t="s">
        <v>1</v>
      </c>
      <c r="D130" s="57">
        <f t="shared" si="4"/>
        <v>4.0250902261681168E-2</v>
      </c>
      <c r="E130" s="45">
        <f t="shared" si="5"/>
        <v>51.495000000000005</v>
      </c>
      <c r="F130" s="45">
        <f t="shared" si="6"/>
        <v>3.9817356178394463</v>
      </c>
      <c r="G130" s="45">
        <f t="shared" si="7"/>
        <v>3.941484715577765</v>
      </c>
    </row>
    <row r="131" spans="1:7" ht="12.75" customHeight="1">
      <c r="A131" s="5">
        <v>39173</v>
      </c>
      <c r="B131" s="12">
        <v>51.7</v>
      </c>
      <c r="C131" s="11" t="s">
        <v>1</v>
      </c>
      <c r="D131" s="57">
        <f t="shared" si="4"/>
        <v>-3.6277836325062866E-2</v>
      </c>
      <c r="E131" s="45">
        <f t="shared" si="5"/>
        <v>53.61</v>
      </c>
      <c r="F131" s="45">
        <f t="shared" si="6"/>
        <v>3.9454577815143836</v>
      </c>
      <c r="G131" s="45">
        <f t="shared" si="7"/>
        <v>3.9817356178394463</v>
      </c>
    </row>
    <row r="132" spans="1:7" ht="12.75" customHeight="1">
      <c r="A132" s="5">
        <v>39203</v>
      </c>
      <c r="B132" s="12">
        <v>50.162499999999994</v>
      </c>
      <c r="C132" s="11" t="s">
        <v>1</v>
      </c>
      <c r="D132" s="57">
        <f t="shared" si="4"/>
        <v>-3.0190045921348461E-2</v>
      </c>
      <c r="E132" s="45">
        <f t="shared" si="5"/>
        <v>51.7</v>
      </c>
      <c r="F132" s="45">
        <f t="shared" si="6"/>
        <v>3.915267735593035</v>
      </c>
      <c r="G132" s="45">
        <f t="shared" si="7"/>
        <v>3.9454577815143836</v>
      </c>
    </row>
    <row r="133" spans="1:7" ht="12.75" customHeight="1">
      <c r="A133" s="5">
        <v>39234</v>
      </c>
      <c r="B133" s="12">
        <v>56.679999999999993</v>
      </c>
      <c r="C133" s="11" t="s">
        <v>1</v>
      </c>
      <c r="D133" s="57">
        <f t="shared" si="4"/>
        <v>0.12215367922944451</v>
      </c>
      <c r="E133" s="45">
        <f t="shared" si="5"/>
        <v>50.162499999999994</v>
      </c>
      <c r="F133" s="45">
        <f t="shared" si="6"/>
        <v>4.0374214148224796</v>
      </c>
      <c r="G133" s="45">
        <f t="shared" si="7"/>
        <v>3.915267735593035</v>
      </c>
    </row>
    <row r="134" spans="1:7" ht="12.75" customHeight="1">
      <c r="A134" s="5">
        <v>39264</v>
      </c>
      <c r="B134" s="12">
        <v>57.912499999999994</v>
      </c>
      <c r="C134" s="11" t="s">
        <v>1</v>
      </c>
      <c r="D134" s="57">
        <f t="shared" si="4"/>
        <v>2.1511835920287058E-2</v>
      </c>
      <c r="E134" s="45">
        <f t="shared" si="5"/>
        <v>56.679999999999993</v>
      </c>
      <c r="F134" s="45">
        <f t="shared" si="6"/>
        <v>4.0589332507427667</v>
      </c>
      <c r="G134" s="45">
        <f t="shared" si="7"/>
        <v>4.0374214148224796</v>
      </c>
    </row>
    <row r="135" spans="1:7" ht="12.75" customHeight="1">
      <c r="A135" s="5">
        <v>39295</v>
      </c>
      <c r="B135" s="12">
        <v>60.097999999999999</v>
      </c>
      <c r="C135" s="11" t="s">
        <v>1</v>
      </c>
      <c r="D135" s="57">
        <f t="shared" si="4"/>
        <v>3.7043312374458334E-2</v>
      </c>
      <c r="E135" s="45">
        <f t="shared" si="5"/>
        <v>57.912499999999994</v>
      </c>
      <c r="F135" s="45">
        <f t="shared" si="6"/>
        <v>4.0959765631172251</v>
      </c>
      <c r="G135" s="45">
        <f t="shared" si="7"/>
        <v>4.0589332507427667</v>
      </c>
    </row>
    <row r="136" spans="1:7" ht="12.75" customHeight="1">
      <c r="A136" s="5">
        <v>39326</v>
      </c>
      <c r="B136" s="12">
        <v>62.674999999999997</v>
      </c>
      <c r="C136" s="11" t="s">
        <v>1</v>
      </c>
      <c r="D136" s="57">
        <f t="shared" si="4"/>
        <v>4.1986080927132005E-2</v>
      </c>
      <c r="E136" s="45">
        <f t="shared" si="5"/>
        <v>60.097999999999999</v>
      </c>
      <c r="F136" s="45">
        <f t="shared" si="6"/>
        <v>4.1379626440443573</v>
      </c>
      <c r="G136" s="45">
        <f t="shared" si="7"/>
        <v>4.0959765631172251</v>
      </c>
    </row>
    <row r="137" spans="1:7" ht="12.75" customHeight="1">
      <c r="A137" s="5">
        <v>39356</v>
      </c>
      <c r="B137" s="12">
        <v>73.025000000000006</v>
      </c>
      <c r="C137" s="11" t="s">
        <v>1</v>
      </c>
      <c r="D137" s="57">
        <f t="shared" si="4"/>
        <v>0.15283920422944769</v>
      </c>
      <c r="E137" s="45">
        <f t="shared" si="5"/>
        <v>62.674999999999997</v>
      </c>
      <c r="F137" s="45">
        <f t="shared" si="6"/>
        <v>4.2908018482738051</v>
      </c>
      <c r="G137" s="45">
        <f t="shared" si="7"/>
        <v>4.1379626440443573</v>
      </c>
    </row>
    <row r="138" spans="1:7" ht="12.75" customHeight="1">
      <c r="A138" s="5">
        <v>39387</v>
      </c>
      <c r="B138" s="12">
        <v>89.34</v>
      </c>
      <c r="C138" s="11" t="s">
        <v>1</v>
      </c>
      <c r="D138" s="57">
        <f t="shared" ref="D138:D201" si="8">LN(B138/B137)</f>
        <v>0.20164746765016797</v>
      </c>
      <c r="E138" s="45">
        <f t="shared" ref="E138:E201" si="9">B137</f>
        <v>73.025000000000006</v>
      </c>
      <c r="F138" s="45">
        <f t="shared" ref="F138:F201" si="10">LN(B138)</f>
        <v>4.4924493159239729</v>
      </c>
      <c r="G138" s="45">
        <f t="shared" ref="G138:G201" si="11">LN(B137)</f>
        <v>4.2908018482738051</v>
      </c>
    </row>
    <row r="139" spans="1:7" ht="12.75" customHeight="1">
      <c r="A139" s="5">
        <v>39417</v>
      </c>
      <c r="B139" s="12">
        <v>94.137499999999989</v>
      </c>
      <c r="C139" s="11" t="s">
        <v>1</v>
      </c>
      <c r="D139" s="57">
        <f t="shared" si="8"/>
        <v>5.2307163503497241E-2</v>
      </c>
      <c r="E139" s="45">
        <f t="shared" si="9"/>
        <v>89.34</v>
      </c>
      <c r="F139" s="45">
        <f t="shared" si="10"/>
        <v>4.5447564794274697</v>
      </c>
      <c r="G139" s="45">
        <f t="shared" si="11"/>
        <v>4.4924493159239729</v>
      </c>
    </row>
    <row r="140" spans="1:7" ht="12.75" customHeight="1">
      <c r="A140" s="5">
        <v>39448</v>
      </c>
      <c r="B140" s="12">
        <v>100.1875</v>
      </c>
      <c r="C140" s="11" t="s">
        <v>1</v>
      </c>
      <c r="D140" s="57">
        <f t="shared" si="8"/>
        <v>6.2286950942301751E-2</v>
      </c>
      <c r="E140" s="45">
        <f t="shared" si="9"/>
        <v>94.137499999999989</v>
      </c>
      <c r="F140" s="45">
        <f t="shared" si="10"/>
        <v>4.6070434303697718</v>
      </c>
      <c r="G140" s="45">
        <f t="shared" si="11"/>
        <v>4.5447564794274697</v>
      </c>
    </row>
    <row r="141" spans="1:7" ht="12.75" customHeight="1">
      <c r="A141" s="5">
        <v>39479</v>
      </c>
      <c r="B141" s="12">
        <v>114.02000000000001</v>
      </c>
      <c r="C141" s="11" t="s">
        <v>1</v>
      </c>
      <c r="D141" s="57">
        <f t="shared" si="8"/>
        <v>0.12933044123366419</v>
      </c>
      <c r="E141" s="45">
        <f t="shared" si="9"/>
        <v>100.1875</v>
      </c>
      <c r="F141" s="45">
        <f t="shared" si="10"/>
        <v>4.736373871603436</v>
      </c>
      <c r="G141" s="45">
        <f t="shared" si="11"/>
        <v>4.6070434303697718</v>
      </c>
    </row>
    <row r="142" spans="1:7" ht="12.75" customHeight="1">
      <c r="A142" s="5">
        <v>39508</v>
      </c>
      <c r="B142" s="12">
        <v>110.2375</v>
      </c>
      <c r="C142" s="11" t="s">
        <v>1</v>
      </c>
      <c r="D142" s="57">
        <f t="shared" si="8"/>
        <v>-3.3736742389136716E-2</v>
      </c>
      <c r="E142" s="45">
        <f t="shared" si="9"/>
        <v>114.02000000000001</v>
      </c>
      <c r="F142" s="45">
        <f t="shared" si="10"/>
        <v>4.702637129214299</v>
      </c>
      <c r="G142" s="45">
        <f t="shared" si="11"/>
        <v>4.736373871603436</v>
      </c>
    </row>
    <row r="143" spans="1:7" ht="12.75" customHeight="1">
      <c r="A143" s="5">
        <v>39539</v>
      </c>
      <c r="B143" s="12">
        <v>108.63749999999999</v>
      </c>
      <c r="C143" s="11" t="s">
        <v>1</v>
      </c>
      <c r="D143" s="57">
        <f t="shared" si="8"/>
        <v>-1.4620477450720789E-2</v>
      </c>
      <c r="E143" s="45">
        <f t="shared" si="9"/>
        <v>110.2375</v>
      </c>
      <c r="F143" s="45">
        <f t="shared" si="10"/>
        <v>4.6880166517635784</v>
      </c>
      <c r="G143" s="45">
        <f t="shared" si="11"/>
        <v>4.702637129214299</v>
      </c>
    </row>
    <row r="144" spans="1:7" ht="12.75" customHeight="1">
      <c r="A144" s="5">
        <v>39569</v>
      </c>
      <c r="B144" s="12">
        <v>119.36999999999998</v>
      </c>
      <c r="C144" s="11" t="s">
        <v>1</v>
      </c>
      <c r="D144" s="57">
        <f t="shared" si="8"/>
        <v>9.4211261343368463E-2</v>
      </c>
      <c r="E144" s="45">
        <f t="shared" si="9"/>
        <v>108.63749999999999</v>
      </c>
      <c r="F144" s="45">
        <f t="shared" si="10"/>
        <v>4.7822279131069472</v>
      </c>
      <c r="G144" s="45">
        <f t="shared" si="11"/>
        <v>4.6880166517635784</v>
      </c>
    </row>
    <row r="145" spans="1:7" ht="12.75" customHeight="1">
      <c r="A145" s="5">
        <v>39600</v>
      </c>
      <c r="B145" s="12">
        <v>142.53749999999999</v>
      </c>
      <c r="C145" s="11" t="s">
        <v>1</v>
      </c>
      <c r="D145" s="57">
        <f t="shared" si="8"/>
        <v>0.17737720987652997</v>
      </c>
      <c r="E145" s="45">
        <f t="shared" si="9"/>
        <v>119.36999999999998</v>
      </c>
      <c r="F145" s="45">
        <f t="shared" si="10"/>
        <v>4.9596051229834766</v>
      </c>
      <c r="G145" s="45">
        <f t="shared" si="11"/>
        <v>4.7822279131069472</v>
      </c>
    </row>
    <row r="146" spans="1:7" ht="12.75" customHeight="1">
      <c r="A146" s="5">
        <v>39630</v>
      </c>
      <c r="B146" s="12">
        <v>167.58750000000001</v>
      </c>
      <c r="C146" s="11" t="s">
        <v>1</v>
      </c>
      <c r="D146" s="57">
        <f t="shared" si="8"/>
        <v>0.16190047994420279</v>
      </c>
      <c r="E146" s="45">
        <f t="shared" si="9"/>
        <v>142.53749999999999</v>
      </c>
      <c r="F146" s="45">
        <f t="shared" si="10"/>
        <v>5.1215056029276793</v>
      </c>
      <c r="G146" s="45">
        <f t="shared" si="11"/>
        <v>4.9596051229834766</v>
      </c>
    </row>
    <row r="147" spans="1:7" ht="12.75" customHeight="1">
      <c r="A147" s="5">
        <v>39661</v>
      </c>
      <c r="B147" s="12">
        <v>157.57</v>
      </c>
      <c r="C147" s="11" t="s">
        <v>1</v>
      </c>
      <c r="D147" s="57">
        <f t="shared" si="8"/>
        <v>-6.1635798953725493E-2</v>
      </c>
      <c r="E147" s="45">
        <f t="shared" si="9"/>
        <v>167.58750000000001</v>
      </c>
      <c r="F147" s="45">
        <f t="shared" si="10"/>
        <v>5.059869803973954</v>
      </c>
      <c r="G147" s="45">
        <f t="shared" si="11"/>
        <v>5.1215056029276793</v>
      </c>
    </row>
    <row r="148" spans="1:7" ht="12.75" customHeight="1">
      <c r="A148" s="5">
        <v>39692</v>
      </c>
      <c r="B148" s="12">
        <v>148.5</v>
      </c>
      <c r="C148" s="11" t="s">
        <v>1</v>
      </c>
      <c r="D148" s="57">
        <f t="shared" si="8"/>
        <v>-5.9284845731199867E-2</v>
      </c>
      <c r="E148" s="45">
        <f t="shared" si="9"/>
        <v>157.57</v>
      </c>
      <c r="F148" s="45">
        <f t="shared" si="10"/>
        <v>5.0005849582427544</v>
      </c>
      <c r="G148" s="45">
        <f t="shared" si="11"/>
        <v>5.059869803973954</v>
      </c>
    </row>
    <row r="149" spans="1:7" ht="12.75" customHeight="1">
      <c r="A149" s="5">
        <v>39722</v>
      </c>
      <c r="B149" s="12">
        <v>110.24000000000001</v>
      </c>
      <c r="C149" s="11" t="s">
        <v>1</v>
      </c>
      <c r="D149" s="57">
        <f t="shared" si="8"/>
        <v>-0.29792515097740574</v>
      </c>
      <c r="E149" s="45">
        <f t="shared" si="9"/>
        <v>148.5</v>
      </c>
      <c r="F149" s="45">
        <f t="shared" si="10"/>
        <v>4.7026598072653485</v>
      </c>
      <c r="G149" s="45">
        <f t="shared" si="11"/>
        <v>5.0005849582427544</v>
      </c>
    </row>
    <row r="150" spans="1:7" ht="12.75" customHeight="1">
      <c r="A150" s="5">
        <v>39753</v>
      </c>
      <c r="B150" s="12">
        <v>88.474999999999994</v>
      </c>
      <c r="C150" s="11" t="s">
        <v>1</v>
      </c>
      <c r="D150" s="57">
        <f t="shared" si="8"/>
        <v>-0.21993978103382156</v>
      </c>
      <c r="E150" s="45">
        <f t="shared" si="9"/>
        <v>110.24000000000001</v>
      </c>
      <c r="F150" s="45">
        <f t="shared" si="10"/>
        <v>4.4827200262315268</v>
      </c>
      <c r="G150" s="45">
        <f t="shared" si="11"/>
        <v>4.7026598072653485</v>
      </c>
    </row>
    <row r="151" spans="1:7" ht="12.75" customHeight="1">
      <c r="A151" s="5">
        <v>39783</v>
      </c>
      <c r="B151" s="12">
        <v>75.762500000000003</v>
      </c>
      <c r="C151" s="11" t="s">
        <v>1</v>
      </c>
      <c r="D151" s="57">
        <f t="shared" si="8"/>
        <v>-0.15511657895412351</v>
      </c>
      <c r="E151" s="45">
        <f t="shared" si="9"/>
        <v>88.474999999999994</v>
      </c>
      <c r="F151" s="45">
        <f t="shared" si="10"/>
        <v>4.3276034472774034</v>
      </c>
      <c r="G151" s="45">
        <f t="shared" si="11"/>
        <v>4.4827200262315268</v>
      </c>
    </row>
    <row r="152" spans="1:7" ht="12.75" customHeight="1">
      <c r="A152" s="5">
        <v>39814</v>
      </c>
      <c r="B152" s="12">
        <v>76.44</v>
      </c>
      <c r="C152" s="11" t="s">
        <v>1</v>
      </c>
      <c r="D152" s="57">
        <f t="shared" si="8"/>
        <v>8.9026720946687177E-3</v>
      </c>
      <c r="E152" s="45">
        <f t="shared" si="9"/>
        <v>75.762500000000003</v>
      </c>
      <c r="F152" s="45">
        <f t="shared" si="10"/>
        <v>4.3365061193720722</v>
      </c>
      <c r="G152" s="45">
        <f t="shared" si="11"/>
        <v>4.3276034472774034</v>
      </c>
    </row>
    <row r="153" spans="1:7" ht="12.75" customHeight="1">
      <c r="A153" s="5">
        <v>39845</v>
      </c>
      <c r="B153" s="12">
        <v>68.974999999999994</v>
      </c>
      <c r="C153" s="11" t="s">
        <v>1</v>
      </c>
      <c r="D153" s="57">
        <f t="shared" si="8"/>
        <v>-0.10276199926872255</v>
      </c>
      <c r="E153" s="45">
        <f t="shared" si="9"/>
        <v>76.44</v>
      </c>
      <c r="F153" s="45">
        <f t="shared" si="10"/>
        <v>4.2337441201033501</v>
      </c>
      <c r="G153" s="45">
        <f t="shared" si="11"/>
        <v>4.3365061193720722</v>
      </c>
    </row>
    <row r="154" spans="1:7" ht="12.75" customHeight="1">
      <c r="A154" s="5">
        <v>39873</v>
      </c>
      <c r="B154" s="12">
        <v>58.462499999999999</v>
      </c>
      <c r="C154" s="11" t="s">
        <v>1</v>
      </c>
      <c r="D154" s="57">
        <f t="shared" si="8"/>
        <v>-0.16535859705134517</v>
      </c>
      <c r="E154" s="45">
        <f t="shared" si="9"/>
        <v>68.974999999999994</v>
      </c>
      <c r="F154" s="45">
        <f t="shared" si="10"/>
        <v>4.0683855230520045</v>
      </c>
      <c r="G154" s="45">
        <f t="shared" si="11"/>
        <v>4.2337441201033501</v>
      </c>
    </row>
    <row r="155" spans="1:7" ht="12.75" customHeight="1">
      <c r="A155" s="5">
        <v>39904</v>
      </c>
      <c r="B155" s="12">
        <v>62.412499999999994</v>
      </c>
      <c r="C155" s="11" t="s">
        <v>1</v>
      </c>
      <c r="D155" s="57">
        <f t="shared" si="8"/>
        <v>6.5380052774723099E-2</v>
      </c>
      <c r="E155" s="45">
        <f t="shared" si="9"/>
        <v>58.462499999999999</v>
      </c>
      <c r="F155" s="45">
        <f t="shared" si="10"/>
        <v>4.133765575826728</v>
      </c>
      <c r="G155" s="45">
        <f t="shared" si="11"/>
        <v>4.0683855230520045</v>
      </c>
    </row>
    <row r="156" spans="1:7" ht="12.75" customHeight="1">
      <c r="A156" s="5">
        <v>39934</v>
      </c>
      <c r="B156" s="12">
        <v>57.989999999999995</v>
      </c>
      <c r="C156" s="11" t="s">
        <v>1</v>
      </c>
      <c r="D156" s="57">
        <f t="shared" si="8"/>
        <v>-7.3494993938378481E-2</v>
      </c>
      <c r="E156" s="45">
        <f t="shared" si="9"/>
        <v>62.412499999999994</v>
      </c>
      <c r="F156" s="45">
        <f t="shared" si="10"/>
        <v>4.0602705818883491</v>
      </c>
      <c r="G156" s="45">
        <f t="shared" si="11"/>
        <v>4.133765575826728</v>
      </c>
    </row>
    <row r="157" spans="1:7" ht="12.75" customHeight="1">
      <c r="A157" s="5">
        <v>39965</v>
      </c>
      <c r="B157" s="12">
        <v>60.300000000000004</v>
      </c>
      <c r="C157" s="11" t="s">
        <v>1</v>
      </c>
      <c r="D157" s="57">
        <f t="shared" si="8"/>
        <v>3.906152184479067E-2</v>
      </c>
      <c r="E157" s="45">
        <f t="shared" si="9"/>
        <v>57.989999999999995</v>
      </c>
      <c r="F157" s="45">
        <f t="shared" si="10"/>
        <v>4.0993321037331398</v>
      </c>
      <c r="G157" s="45">
        <f t="shared" si="11"/>
        <v>4.0602705818883491</v>
      </c>
    </row>
    <row r="158" spans="1:7" ht="12.75" customHeight="1">
      <c r="A158" s="5">
        <v>39995</v>
      </c>
      <c r="B158" s="12">
        <v>61.2</v>
      </c>
      <c r="C158" s="11" t="s">
        <v>1</v>
      </c>
      <c r="D158" s="57">
        <f t="shared" si="8"/>
        <v>1.4815085785140682E-2</v>
      </c>
      <c r="E158" s="45">
        <f t="shared" si="9"/>
        <v>60.300000000000004</v>
      </c>
      <c r="F158" s="45">
        <f t="shared" si="10"/>
        <v>4.1141471895182802</v>
      </c>
      <c r="G158" s="45">
        <f t="shared" si="11"/>
        <v>4.0993321037331398</v>
      </c>
    </row>
    <row r="159" spans="1:7" ht="12.75" customHeight="1">
      <c r="A159" s="5">
        <v>40026</v>
      </c>
      <c r="B159" s="12">
        <v>64.25</v>
      </c>
      <c r="C159" s="11" t="s">
        <v>1</v>
      </c>
      <c r="D159" s="57">
        <f t="shared" si="8"/>
        <v>4.8634534257048827E-2</v>
      </c>
      <c r="E159" s="45">
        <f t="shared" si="9"/>
        <v>61.2</v>
      </c>
      <c r="F159" s="45">
        <f t="shared" si="10"/>
        <v>4.1627817237753293</v>
      </c>
      <c r="G159" s="45">
        <f t="shared" si="11"/>
        <v>4.1141471895182802</v>
      </c>
    </row>
    <row r="160" spans="1:7" ht="12.75" customHeight="1">
      <c r="A160" s="5">
        <v>40057</v>
      </c>
      <c r="B160" s="12">
        <v>60.86</v>
      </c>
      <c r="C160" s="11" t="s">
        <v>1</v>
      </c>
      <c r="D160" s="57">
        <f t="shared" si="8"/>
        <v>-5.4205579306504222E-2</v>
      </c>
      <c r="E160" s="45">
        <f t="shared" si="9"/>
        <v>64.25</v>
      </c>
      <c r="F160" s="45">
        <f t="shared" si="10"/>
        <v>4.1085761444688247</v>
      </c>
      <c r="G160" s="45">
        <f t="shared" si="11"/>
        <v>4.1627817237753293</v>
      </c>
    </row>
    <row r="161" spans="1:7" ht="12.75" customHeight="1">
      <c r="A161" s="5">
        <v>40087</v>
      </c>
      <c r="B161" s="12">
        <v>63.9</v>
      </c>
      <c r="C161" s="11" t="s">
        <v>1</v>
      </c>
      <c r="D161" s="57">
        <f t="shared" si="8"/>
        <v>4.8743216914664017E-2</v>
      </c>
      <c r="E161" s="45">
        <f t="shared" si="9"/>
        <v>60.86</v>
      </c>
      <c r="F161" s="45">
        <f t="shared" si="10"/>
        <v>4.1573193613834887</v>
      </c>
      <c r="G161" s="45">
        <f t="shared" si="11"/>
        <v>4.1085761444688247</v>
      </c>
    </row>
    <row r="162" spans="1:7" ht="12.75" customHeight="1">
      <c r="A162" s="5">
        <v>40118</v>
      </c>
      <c r="B162" s="12">
        <v>66.275000000000006</v>
      </c>
      <c r="C162" s="11" t="s">
        <v>1</v>
      </c>
      <c r="D162" s="57">
        <f t="shared" si="8"/>
        <v>3.6493390791600154E-2</v>
      </c>
      <c r="E162" s="45">
        <f t="shared" si="9"/>
        <v>63.9</v>
      </c>
      <c r="F162" s="45">
        <f t="shared" si="10"/>
        <v>4.1938127521750896</v>
      </c>
      <c r="G162" s="45">
        <f t="shared" si="11"/>
        <v>4.1573193613834887</v>
      </c>
    </row>
    <row r="163" spans="1:7" ht="12.75" customHeight="1">
      <c r="A163" s="5">
        <v>40148</v>
      </c>
      <c r="B163" s="12">
        <v>73.488</v>
      </c>
      <c r="C163" s="11" t="s">
        <v>1</v>
      </c>
      <c r="D163" s="57">
        <f t="shared" si="8"/>
        <v>0.10330937540834835</v>
      </c>
      <c r="E163" s="45">
        <f t="shared" si="9"/>
        <v>66.275000000000006</v>
      </c>
      <c r="F163" s="45">
        <f t="shared" si="10"/>
        <v>4.2971221275834379</v>
      </c>
      <c r="G163" s="45">
        <f t="shared" si="11"/>
        <v>4.1938127521750896</v>
      </c>
    </row>
    <row r="164" spans="1:7" s="36" customFormat="1" ht="12.75" customHeight="1">
      <c r="A164" s="5">
        <v>40179</v>
      </c>
      <c r="B164" s="41">
        <v>87.1</v>
      </c>
      <c r="C164" s="40" t="s">
        <v>1</v>
      </c>
      <c r="D164" s="57">
        <f t="shared" si="8"/>
        <v>0.1699347562750195</v>
      </c>
      <c r="E164" s="45">
        <f t="shared" si="9"/>
        <v>73.488</v>
      </c>
      <c r="F164" s="45">
        <f t="shared" si="10"/>
        <v>4.467056883858457</v>
      </c>
      <c r="G164" s="45">
        <f t="shared" si="11"/>
        <v>4.2971221275834379</v>
      </c>
    </row>
    <row r="165" spans="1:7" ht="12.75" customHeight="1">
      <c r="A165" s="5">
        <v>40210</v>
      </c>
      <c r="B165" s="12">
        <v>83</v>
      </c>
      <c r="C165" s="11" t="s">
        <v>1</v>
      </c>
      <c r="D165" s="57">
        <f t="shared" si="8"/>
        <v>-4.8216276061859159E-2</v>
      </c>
      <c r="E165" s="45">
        <f t="shared" si="9"/>
        <v>87.1</v>
      </c>
      <c r="F165" s="45">
        <f t="shared" si="10"/>
        <v>4.4188406077965983</v>
      </c>
      <c r="G165" s="45">
        <f t="shared" si="11"/>
        <v>4.467056883858457</v>
      </c>
    </row>
    <row r="166" spans="1:7" ht="12.75" customHeight="1">
      <c r="A166" s="5">
        <v>40238</v>
      </c>
      <c r="B166" s="12">
        <v>83.00500000000001</v>
      </c>
      <c r="C166" s="11" t="s">
        <v>1</v>
      </c>
      <c r="D166" s="57">
        <f t="shared" si="8"/>
        <v>6.0239149441489155E-5</v>
      </c>
      <c r="E166" s="45">
        <f t="shared" si="9"/>
        <v>83</v>
      </c>
      <c r="F166" s="45">
        <f t="shared" si="10"/>
        <v>4.4189008469460394</v>
      </c>
      <c r="G166" s="45">
        <f t="shared" si="11"/>
        <v>4.4188406077965983</v>
      </c>
    </row>
    <row r="167" spans="1:7" ht="12.75" customHeight="1">
      <c r="A167" s="5">
        <v>40269</v>
      </c>
      <c r="B167" s="12">
        <v>88.47999999999999</v>
      </c>
      <c r="C167" s="11" t="s">
        <v>1</v>
      </c>
      <c r="D167" s="57">
        <f t="shared" si="8"/>
        <v>6.3875690827985179E-2</v>
      </c>
      <c r="E167" s="45">
        <f t="shared" si="9"/>
        <v>83.00500000000001</v>
      </c>
      <c r="F167" s="45">
        <f t="shared" si="10"/>
        <v>4.4827765377740247</v>
      </c>
      <c r="G167" s="45">
        <f t="shared" si="11"/>
        <v>4.4189008469460394</v>
      </c>
    </row>
    <row r="168" spans="1:7" ht="12.75" customHeight="1">
      <c r="A168" s="5">
        <v>40299</v>
      </c>
      <c r="B168" s="12">
        <v>90.932500000000005</v>
      </c>
      <c r="C168" s="11" t="s">
        <v>1</v>
      </c>
      <c r="D168" s="57">
        <f t="shared" si="8"/>
        <v>2.7340935262307228E-2</v>
      </c>
      <c r="E168" s="45">
        <f t="shared" si="9"/>
        <v>88.47999999999999</v>
      </c>
      <c r="F168" s="45">
        <f t="shared" si="10"/>
        <v>4.510117473036332</v>
      </c>
      <c r="G168" s="45">
        <f t="shared" si="11"/>
        <v>4.4827765377740247</v>
      </c>
    </row>
    <row r="169" spans="1:7" ht="12.75" customHeight="1">
      <c r="A169" s="5">
        <v>40330</v>
      </c>
      <c r="B169" s="12">
        <v>92.71</v>
      </c>
      <c r="C169" s="11" t="s">
        <v>1</v>
      </c>
      <c r="D169" s="57">
        <f t="shared" si="8"/>
        <v>1.9358868582559297E-2</v>
      </c>
      <c r="E169" s="45">
        <f t="shared" si="9"/>
        <v>90.932500000000005</v>
      </c>
      <c r="F169" s="45">
        <f t="shared" si="10"/>
        <v>4.5294763416188912</v>
      </c>
      <c r="G169" s="45">
        <f t="shared" si="11"/>
        <v>4.510117473036332</v>
      </c>
    </row>
    <row r="170" spans="1:7" ht="12.75" customHeight="1">
      <c r="A170" s="5">
        <v>40360</v>
      </c>
      <c r="B170" s="12">
        <v>90.54</v>
      </c>
      <c r="C170" s="11" t="s">
        <v>1</v>
      </c>
      <c r="D170" s="57">
        <f t="shared" si="8"/>
        <v>-2.3684599611078373E-2</v>
      </c>
      <c r="E170" s="45">
        <f t="shared" si="9"/>
        <v>92.71</v>
      </c>
      <c r="F170" s="45">
        <f t="shared" si="10"/>
        <v>4.5057917420078129</v>
      </c>
      <c r="G170" s="45">
        <f t="shared" si="11"/>
        <v>4.5294763416188912</v>
      </c>
    </row>
    <row r="171" spans="1:7" ht="12.75" customHeight="1">
      <c r="A171" s="5">
        <v>40391</v>
      </c>
      <c r="B171" s="12">
        <v>87.8</v>
      </c>
      <c r="C171" s="11" t="s">
        <v>1</v>
      </c>
      <c r="D171" s="57">
        <f t="shared" si="8"/>
        <v>-3.0730241366741688E-2</v>
      </c>
      <c r="E171" s="45">
        <f t="shared" si="9"/>
        <v>90.54</v>
      </c>
      <c r="F171" s="45">
        <f t="shared" si="10"/>
        <v>4.475061500641071</v>
      </c>
      <c r="G171" s="45">
        <f t="shared" si="11"/>
        <v>4.5057917420078129</v>
      </c>
    </row>
    <row r="172" spans="1:7" ht="12.75" customHeight="1">
      <c r="A172" s="5">
        <v>40422</v>
      </c>
      <c r="B172" s="12">
        <v>85.84</v>
      </c>
      <c r="C172" s="11" t="s">
        <v>1</v>
      </c>
      <c r="D172" s="57">
        <f t="shared" si="8"/>
        <v>-2.2576402318627852E-2</v>
      </c>
      <c r="E172" s="45">
        <f t="shared" si="9"/>
        <v>87.8</v>
      </c>
      <c r="F172" s="45">
        <f t="shared" si="10"/>
        <v>4.4524850983224429</v>
      </c>
      <c r="G172" s="45">
        <f t="shared" si="11"/>
        <v>4.475061500641071</v>
      </c>
    </row>
    <row r="173" spans="1:7" ht="12.75" customHeight="1">
      <c r="A173" s="5">
        <v>40452</v>
      </c>
      <c r="B173" s="12">
        <v>90.98</v>
      </c>
      <c r="C173" s="11" t="s">
        <v>1</v>
      </c>
      <c r="D173" s="57">
        <f t="shared" si="8"/>
        <v>5.8154603819414973E-2</v>
      </c>
      <c r="E173" s="45">
        <f t="shared" si="9"/>
        <v>85.84</v>
      </c>
      <c r="F173" s="45">
        <f t="shared" si="10"/>
        <v>4.5106397021418578</v>
      </c>
      <c r="G173" s="45">
        <f t="shared" si="11"/>
        <v>4.4524850983224429</v>
      </c>
    </row>
    <row r="174" spans="1:7" ht="12.75" customHeight="1">
      <c r="A174" s="5">
        <v>40483</v>
      </c>
      <c r="B174" s="12">
        <v>103.03</v>
      </c>
      <c r="C174" s="11" t="s">
        <v>1</v>
      </c>
      <c r="D174" s="57">
        <f t="shared" si="8"/>
        <v>0.12438050581511859</v>
      </c>
      <c r="E174" s="45">
        <f t="shared" si="9"/>
        <v>90.98</v>
      </c>
      <c r="F174" s="45">
        <f t="shared" si="10"/>
        <v>4.6350202079569769</v>
      </c>
      <c r="G174" s="45">
        <f t="shared" si="11"/>
        <v>4.5106397021418578</v>
      </c>
    </row>
    <row r="175" spans="1:7" ht="12.75" customHeight="1">
      <c r="A175" s="5">
        <v>40513</v>
      </c>
      <c r="B175" s="12">
        <v>115.85599999999999</v>
      </c>
      <c r="C175" s="11" t="s">
        <v>1</v>
      </c>
      <c r="D175" s="57">
        <f t="shared" si="8"/>
        <v>0.11732783268948824</v>
      </c>
      <c r="E175" s="45">
        <f t="shared" si="9"/>
        <v>103.03</v>
      </c>
      <c r="F175" s="45">
        <f t="shared" si="10"/>
        <v>4.7523480406464653</v>
      </c>
      <c r="G175" s="45">
        <f t="shared" si="11"/>
        <v>4.6350202079569769</v>
      </c>
    </row>
    <row r="176" spans="1:7" s="36" customFormat="1" ht="12.75" customHeight="1">
      <c r="A176" s="5">
        <v>40544</v>
      </c>
      <c r="B176" s="41">
        <v>123.07</v>
      </c>
      <c r="C176" s="40" t="s">
        <v>1</v>
      </c>
      <c r="D176" s="57">
        <f t="shared" si="8"/>
        <v>6.0405258537780379E-2</v>
      </c>
      <c r="E176" s="45">
        <f t="shared" si="9"/>
        <v>115.85599999999999</v>
      </c>
      <c r="F176" s="45">
        <f t="shared" si="10"/>
        <v>4.8127532991842452</v>
      </c>
      <c r="G176" s="45">
        <f t="shared" si="11"/>
        <v>4.7523480406464653</v>
      </c>
    </row>
    <row r="177" spans="1:7" ht="12.75" customHeight="1">
      <c r="A177" s="5">
        <v>40575</v>
      </c>
      <c r="B177" s="12">
        <v>117.84</v>
      </c>
      <c r="C177" s="11" t="s">
        <v>1</v>
      </c>
      <c r="D177" s="57">
        <f t="shared" si="8"/>
        <v>-4.3425527029870355E-2</v>
      </c>
      <c r="E177" s="45">
        <f t="shared" si="9"/>
        <v>123.07</v>
      </c>
      <c r="F177" s="45">
        <f t="shared" si="10"/>
        <v>4.7693277721543748</v>
      </c>
      <c r="G177" s="45">
        <f t="shared" si="11"/>
        <v>4.8127532991842452</v>
      </c>
    </row>
    <row r="178" spans="1:7" ht="12.75" customHeight="1">
      <c r="A178" s="5">
        <v>40603</v>
      </c>
      <c r="B178" s="12">
        <v>121.4025</v>
      </c>
      <c r="C178" s="11" t="s">
        <v>1</v>
      </c>
      <c r="D178" s="57">
        <f t="shared" si="8"/>
        <v>2.9783699339713397E-2</v>
      </c>
      <c r="E178" s="45">
        <f t="shared" si="9"/>
        <v>117.84</v>
      </c>
      <c r="F178" s="45">
        <f t="shared" si="10"/>
        <v>4.7991114714940881</v>
      </c>
      <c r="G178" s="45">
        <f t="shared" si="11"/>
        <v>4.7693277721543748</v>
      </c>
    </row>
    <row r="179" spans="1:7" ht="12.75" customHeight="1">
      <c r="A179" s="5">
        <v>40634</v>
      </c>
      <c r="B179" s="12">
        <v>123.32</v>
      </c>
      <c r="C179" s="11" t="s">
        <v>1</v>
      </c>
      <c r="D179" s="57">
        <f t="shared" si="8"/>
        <v>1.5671131523861324E-2</v>
      </c>
      <c r="E179" s="45">
        <f t="shared" si="9"/>
        <v>121.4025</v>
      </c>
      <c r="F179" s="45">
        <f t="shared" si="10"/>
        <v>4.8147826030179495</v>
      </c>
      <c r="G179" s="45">
        <f t="shared" si="11"/>
        <v>4.7991114714940881</v>
      </c>
    </row>
    <row r="180" spans="1:7" ht="12.75" customHeight="1">
      <c r="A180" s="5">
        <v>40664</v>
      </c>
      <c r="B180" s="12">
        <v>120.72</v>
      </c>
      <c r="C180" s="11" t="s">
        <v>1</v>
      </c>
      <c r="D180" s="57">
        <f t="shared" si="8"/>
        <v>-2.1308788558356145E-2</v>
      </c>
      <c r="E180" s="45">
        <f t="shared" si="9"/>
        <v>123.32</v>
      </c>
      <c r="F180" s="45">
        <f t="shared" si="10"/>
        <v>4.7934738144595936</v>
      </c>
      <c r="G180" s="45">
        <f t="shared" si="11"/>
        <v>4.8147826030179495</v>
      </c>
    </row>
    <row r="181" spans="1:7" ht="12.75" customHeight="1">
      <c r="A181" s="5">
        <v>40695</v>
      </c>
      <c r="B181" s="12">
        <v>118.85</v>
      </c>
      <c r="C181" s="11" t="s">
        <v>1</v>
      </c>
      <c r="D181" s="57">
        <f t="shared" si="8"/>
        <v>-1.5611620653390546E-2</v>
      </c>
      <c r="E181" s="45">
        <f t="shared" si="9"/>
        <v>120.72</v>
      </c>
      <c r="F181" s="45">
        <f t="shared" si="10"/>
        <v>4.7778621938062029</v>
      </c>
      <c r="G181" s="45">
        <f t="shared" si="11"/>
        <v>4.7934738144595936</v>
      </c>
    </row>
    <row r="182" spans="1:7" ht="12.75" customHeight="1">
      <c r="A182" s="5">
        <v>40725</v>
      </c>
      <c r="B182" s="12">
        <v>116.39</v>
      </c>
      <c r="C182" s="11" t="s">
        <v>1</v>
      </c>
      <c r="D182" s="57">
        <f t="shared" si="8"/>
        <v>-2.0915572852317873E-2</v>
      </c>
      <c r="E182" s="45">
        <f t="shared" si="9"/>
        <v>118.85</v>
      </c>
      <c r="F182" s="45">
        <f t="shared" si="10"/>
        <v>4.7569466209538849</v>
      </c>
      <c r="G182" s="45">
        <f t="shared" si="11"/>
        <v>4.7778621938062029</v>
      </c>
    </row>
    <row r="183" spans="1:7" ht="12.75" customHeight="1">
      <c r="A183" s="5">
        <v>40756</v>
      </c>
      <c r="B183" s="12">
        <v>118.02</v>
      </c>
      <c r="C183" s="11" t="s">
        <v>1</v>
      </c>
      <c r="D183" s="57">
        <f t="shared" si="8"/>
        <v>1.3907480675137638E-2</v>
      </c>
      <c r="E183" s="45">
        <f t="shared" si="9"/>
        <v>116.39</v>
      </c>
      <c r="F183" s="45">
        <f t="shared" si="10"/>
        <v>4.7708541016290225</v>
      </c>
      <c r="G183" s="45">
        <f t="shared" si="11"/>
        <v>4.7569466209538849</v>
      </c>
    </row>
    <row r="184" spans="1:7" ht="12.75" customHeight="1">
      <c r="A184" s="5">
        <v>40787</v>
      </c>
      <c r="B184" s="12">
        <v>115.77</v>
      </c>
      <c r="C184" s="11" t="s">
        <v>1</v>
      </c>
      <c r="D184" s="57">
        <f t="shared" si="8"/>
        <v>-1.9248637411385668E-2</v>
      </c>
      <c r="E184" s="45">
        <f t="shared" si="9"/>
        <v>118.02</v>
      </c>
      <c r="F184" s="45">
        <f t="shared" si="10"/>
        <v>4.7516054642176373</v>
      </c>
      <c r="G184" s="45">
        <f t="shared" si="11"/>
        <v>4.7708541016290225</v>
      </c>
    </row>
    <row r="185" spans="1:7" ht="12.75" customHeight="1">
      <c r="A185" s="5">
        <v>40817</v>
      </c>
      <c r="B185" s="12">
        <v>110.82</v>
      </c>
      <c r="C185" s="11" t="s">
        <v>1</v>
      </c>
      <c r="D185" s="57">
        <f t="shared" si="8"/>
        <v>-4.3698200778433484E-2</v>
      </c>
      <c r="E185" s="45">
        <f t="shared" si="9"/>
        <v>115.77</v>
      </c>
      <c r="F185" s="45">
        <f t="shared" si="10"/>
        <v>4.7079072634392034</v>
      </c>
      <c r="G185" s="45">
        <f t="shared" si="11"/>
        <v>4.7516054642176373</v>
      </c>
    </row>
    <row r="186" spans="1:7" ht="12.75" customHeight="1">
      <c r="A186" s="5">
        <v>40848</v>
      </c>
      <c r="B186" s="12">
        <v>105.65</v>
      </c>
      <c r="C186" s="11" t="s">
        <v>1</v>
      </c>
      <c r="D186" s="57">
        <f t="shared" si="8"/>
        <v>-4.7775519377137789E-2</v>
      </c>
      <c r="E186" s="45">
        <f t="shared" si="9"/>
        <v>110.82</v>
      </c>
      <c r="F186" s="45">
        <f t="shared" si="10"/>
        <v>4.660131744062066</v>
      </c>
      <c r="G186" s="45">
        <f t="shared" si="11"/>
        <v>4.7079072634392034</v>
      </c>
    </row>
    <row r="187" spans="1:7" ht="12.75" customHeight="1">
      <c r="A187" s="5">
        <v>40878</v>
      </c>
      <c r="B187" s="12">
        <v>103.92</v>
      </c>
      <c r="C187" s="11" t="s">
        <v>1</v>
      </c>
      <c r="D187" s="57">
        <f t="shared" si="8"/>
        <v>-1.6510371699721676E-2</v>
      </c>
      <c r="E187" s="45">
        <f t="shared" si="9"/>
        <v>105.65</v>
      </c>
      <c r="F187" s="45">
        <f t="shared" si="10"/>
        <v>4.6436213723623441</v>
      </c>
      <c r="G187" s="45">
        <f t="shared" si="11"/>
        <v>4.660131744062066</v>
      </c>
    </row>
    <row r="188" spans="1:7" s="36" customFormat="1" ht="12.75" customHeight="1">
      <c r="A188" s="5">
        <v>40909</v>
      </c>
      <c r="B188" s="41">
        <v>105.91</v>
      </c>
      <c r="C188" s="40" t="s">
        <v>1</v>
      </c>
      <c r="D188" s="57">
        <f t="shared" si="8"/>
        <v>1.8968304493233678E-2</v>
      </c>
      <c r="E188" s="45">
        <f t="shared" si="9"/>
        <v>103.92</v>
      </c>
      <c r="F188" s="45">
        <f t="shared" si="10"/>
        <v>4.6625896768555775</v>
      </c>
      <c r="G188" s="45">
        <f t="shared" si="11"/>
        <v>4.6436213723623441</v>
      </c>
    </row>
    <row r="189" spans="1:7" ht="12.75" customHeight="1">
      <c r="A189" s="5">
        <v>40940</v>
      </c>
      <c r="B189" s="12">
        <v>105.38</v>
      </c>
      <c r="C189" s="11" t="s">
        <v>1</v>
      </c>
      <c r="D189" s="57">
        <f t="shared" si="8"/>
        <v>-5.0168120744381699E-3</v>
      </c>
      <c r="E189" s="45">
        <f t="shared" si="9"/>
        <v>105.91</v>
      </c>
      <c r="F189" s="45">
        <f t="shared" si="10"/>
        <v>4.6575728647811401</v>
      </c>
      <c r="G189" s="45">
        <f t="shared" si="11"/>
        <v>4.6625896768555775</v>
      </c>
    </row>
    <row r="190" spans="1:7" ht="12.75" customHeight="1">
      <c r="A190" s="5">
        <v>40969</v>
      </c>
      <c r="B190" s="12">
        <v>103.57</v>
      </c>
      <c r="C190" s="11" t="s">
        <v>1</v>
      </c>
      <c r="D190" s="57">
        <f t="shared" si="8"/>
        <v>-1.7325152180352233E-2</v>
      </c>
      <c r="E190" s="45">
        <f t="shared" si="9"/>
        <v>105.38</v>
      </c>
      <c r="F190" s="45">
        <f t="shared" si="10"/>
        <v>4.6402477126007877</v>
      </c>
      <c r="G190" s="45">
        <f t="shared" si="11"/>
        <v>4.6575728647811401</v>
      </c>
    </row>
    <row r="191" spans="1:7" ht="12.75" customHeight="1">
      <c r="A191" s="5">
        <v>41000</v>
      </c>
      <c r="B191" s="12">
        <v>101.49</v>
      </c>
      <c r="C191" s="11" t="s">
        <v>1</v>
      </c>
      <c r="D191" s="57">
        <f t="shared" si="8"/>
        <v>-2.0287441140060602E-2</v>
      </c>
      <c r="E191" s="45">
        <f t="shared" si="9"/>
        <v>103.57</v>
      </c>
      <c r="F191" s="45">
        <f t="shared" si="10"/>
        <v>4.6199602714607266</v>
      </c>
      <c r="G191" s="45">
        <f t="shared" si="11"/>
        <v>4.6402477126007877</v>
      </c>
    </row>
    <row r="192" spans="1:7" ht="12.75" customHeight="1">
      <c r="A192" s="5">
        <v>41030</v>
      </c>
      <c r="B192" s="12">
        <v>94.99</v>
      </c>
      <c r="C192" s="11" t="s">
        <v>1</v>
      </c>
      <c r="D192" s="57">
        <f t="shared" si="8"/>
        <v>-6.6188648558635779E-2</v>
      </c>
      <c r="E192" s="45">
        <f t="shared" si="9"/>
        <v>101.49</v>
      </c>
      <c r="F192" s="45">
        <f t="shared" si="10"/>
        <v>4.553771622902091</v>
      </c>
      <c r="G192" s="45">
        <f t="shared" si="11"/>
        <v>4.6199602714607266</v>
      </c>
    </row>
    <row r="193" spans="1:12" ht="12.75" customHeight="1">
      <c r="A193" s="5">
        <v>41061</v>
      </c>
      <c r="B193" s="12">
        <v>85.83</v>
      </c>
      <c r="C193" s="11" t="s">
        <v>1</v>
      </c>
      <c r="D193" s="57">
        <f t="shared" si="8"/>
        <v>-0.10140302717196245</v>
      </c>
      <c r="E193" s="45">
        <f t="shared" si="9"/>
        <v>94.99</v>
      </c>
      <c r="F193" s="45">
        <f t="shared" si="10"/>
        <v>4.4523685957301282</v>
      </c>
      <c r="G193" s="45">
        <f t="shared" si="11"/>
        <v>4.553771622902091</v>
      </c>
    </row>
    <row r="194" spans="1:12" ht="12.75" customHeight="1">
      <c r="A194" s="5">
        <v>41091</v>
      </c>
      <c r="B194" s="12">
        <v>87.01</v>
      </c>
      <c r="C194" s="11" t="s">
        <v>1</v>
      </c>
      <c r="D194" s="57">
        <f t="shared" si="8"/>
        <v>1.3654458847804599E-2</v>
      </c>
      <c r="E194" s="45">
        <f t="shared" si="9"/>
        <v>85.83</v>
      </c>
      <c r="F194" s="45">
        <f t="shared" si="10"/>
        <v>4.4660230545779331</v>
      </c>
      <c r="G194" s="45">
        <f t="shared" si="11"/>
        <v>4.4523685957301282</v>
      </c>
    </row>
    <row r="195" spans="1:12" ht="12.75" customHeight="1">
      <c r="A195" s="5">
        <v>41122</v>
      </c>
      <c r="B195" s="12">
        <v>89</v>
      </c>
      <c r="C195" s="11" t="s">
        <v>1</v>
      </c>
      <c r="D195" s="57">
        <f t="shared" si="8"/>
        <v>2.2613315154206667E-2</v>
      </c>
      <c r="E195" s="45">
        <f t="shared" si="9"/>
        <v>87.01</v>
      </c>
      <c r="F195" s="45">
        <f t="shared" si="10"/>
        <v>4.4886363697321396</v>
      </c>
      <c r="G195" s="45">
        <f t="shared" si="11"/>
        <v>4.4660230545779331</v>
      </c>
    </row>
    <row r="196" spans="1:12" ht="12.75" customHeight="1">
      <c r="A196" s="5">
        <v>41153</v>
      </c>
      <c r="B196" s="12">
        <v>86.01</v>
      </c>
      <c r="C196" s="11" t="s">
        <v>1</v>
      </c>
      <c r="D196" s="57">
        <f t="shared" si="8"/>
        <v>-3.4172801168751564E-2</v>
      </c>
      <c r="E196" s="45">
        <f t="shared" si="9"/>
        <v>89</v>
      </c>
      <c r="F196" s="45">
        <f t="shared" si="10"/>
        <v>4.454463568563388</v>
      </c>
      <c r="G196" s="45">
        <f t="shared" si="11"/>
        <v>4.4886363697321396</v>
      </c>
    </row>
    <row r="197" spans="1:12" ht="12.75" customHeight="1">
      <c r="A197" s="5">
        <v>41183</v>
      </c>
      <c r="B197" s="12">
        <v>83.19</v>
      </c>
      <c r="C197" s="11" t="s">
        <v>1</v>
      </c>
      <c r="D197" s="57">
        <f t="shared" si="8"/>
        <v>-3.3336420267591836E-2</v>
      </c>
      <c r="E197" s="45">
        <f t="shared" si="9"/>
        <v>86.01</v>
      </c>
      <c r="F197" s="45">
        <f t="shared" si="10"/>
        <v>4.4211271482957963</v>
      </c>
      <c r="G197" s="45">
        <f t="shared" si="11"/>
        <v>4.454463568563388</v>
      </c>
    </row>
    <row r="198" spans="1:12" ht="12.75" customHeight="1">
      <c r="A198" s="5">
        <v>41214</v>
      </c>
      <c r="B198" s="12">
        <v>85.14</v>
      </c>
      <c r="C198" s="11" t="s">
        <v>1</v>
      </c>
      <c r="D198" s="57">
        <f t="shared" si="8"/>
        <v>2.3169812104209944E-2</v>
      </c>
      <c r="E198" s="45">
        <f t="shared" si="9"/>
        <v>83.19</v>
      </c>
      <c r="F198" s="45">
        <f t="shared" si="10"/>
        <v>4.4442969604000062</v>
      </c>
      <c r="G198" s="45">
        <f t="shared" si="11"/>
        <v>4.4211271482957963</v>
      </c>
    </row>
    <row r="199" spans="1:12" ht="12.75" customHeight="1">
      <c r="A199" s="5">
        <v>41244</v>
      </c>
      <c r="B199" s="12">
        <v>89.16</v>
      </c>
      <c r="C199" s="11" t="s">
        <v>1</v>
      </c>
      <c r="D199" s="57">
        <f t="shared" si="8"/>
        <v>4.6135548117661761E-2</v>
      </c>
      <c r="E199" s="45">
        <f t="shared" si="9"/>
        <v>85.14</v>
      </c>
      <c r="F199" s="45">
        <f t="shared" si="10"/>
        <v>4.4904325085176682</v>
      </c>
      <c r="G199" s="45">
        <f t="shared" si="11"/>
        <v>4.4442969604000062</v>
      </c>
    </row>
    <row r="200" spans="1:12" s="36" customFormat="1" ht="12.75" customHeight="1">
      <c r="A200" s="5">
        <v>41275</v>
      </c>
      <c r="B200" s="41">
        <v>86.66</v>
      </c>
      <c r="C200" s="40" t="s">
        <v>1</v>
      </c>
      <c r="D200" s="57">
        <f t="shared" si="8"/>
        <v>-2.8440092205904727E-2</v>
      </c>
      <c r="E200" s="45">
        <f t="shared" si="9"/>
        <v>89.16</v>
      </c>
      <c r="F200" s="45">
        <f t="shared" si="10"/>
        <v>4.4619924163117632</v>
      </c>
      <c r="G200" s="45">
        <f t="shared" si="11"/>
        <v>4.4904325085176682</v>
      </c>
    </row>
    <row r="201" spans="1:12" customFormat="1" ht="12.75" customHeight="1">
      <c r="A201" s="5">
        <v>41306</v>
      </c>
      <c r="B201" s="12">
        <v>85.48</v>
      </c>
      <c r="C201" s="11" t="s">
        <v>1</v>
      </c>
      <c r="D201" s="57">
        <f t="shared" si="8"/>
        <v>-1.3709985860816412E-2</v>
      </c>
      <c r="E201" s="45">
        <f t="shared" si="9"/>
        <v>86.66</v>
      </c>
      <c r="F201" s="45">
        <f t="shared" si="10"/>
        <v>4.4482824304509467</v>
      </c>
      <c r="G201" s="45">
        <f t="shared" si="11"/>
        <v>4.4619924163117632</v>
      </c>
      <c r="H201" s="1"/>
      <c r="I201" s="1"/>
      <c r="J201" s="1"/>
      <c r="K201" s="1"/>
      <c r="L201" s="1"/>
    </row>
    <row r="202" spans="1:12" customFormat="1" ht="12.75" customHeight="1">
      <c r="A202" s="5">
        <v>41334</v>
      </c>
      <c r="B202" s="12">
        <v>82.81</v>
      </c>
      <c r="C202" s="12">
        <v>71.77</v>
      </c>
      <c r="D202" s="57">
        <f t="shared" ref="D202:D265" si="12">LN(B202/B201)</f>
        <v>-3.1733603405338207E-2</v>
      </c>
      <c r="E202" s="45">
        <f t="shared" ref="E202:E265" si="13">B201</f>
        <v>85.48</v>
      </c>
      <c r="F202" s="45">
        <f t="shared" ref="F202:F265" si="14">LN(B202)</f>
        <v>4.4165488270456086</v>
      </c>
      <c r="G202" s="45">
        <f t="shared" ref="G202:G265" si="15">LN(B201)</f>
        <v>4.4482824304509467</v>
      </c>
      <c r="H202" s="1"/>
      <c r="I202" s="1"/>
      <c r="J202" s="1"/>
      <c r="K202" s="1"/>
      <c r="L202" s="1"/>
    </row>
    <row r="203" spans="1:12" customFormat="1" ht="12.75" customHeight="1">
      <c r="A203" s="5">
        <v>41365</v>
      </c>
      <c r="B203" s="12">
        <v>82.08</v>
      </c>
      <c r="C203" s="12">
        <v>70.48</v>
      </c>
      <c r="D203" s="57">
        <f t="shared" si="12"/>
        <v>-8.8544456231493176E-3</v>
      </c>
      <c r="E203" s="45">
        <f t="shared" si="13"/>
        <v>82.81</v>
      </c>
      <c r="F203" s="45">
        <f t="shared" si="14"/>
        <v>4.4076943814224592</v>
      </c>
      <c r="G203" s="45">
        <f t="shared" si="15"/>
        <v>4.4165488270456086</v>
      </c>
      <c r="H203" s="1"/>
      <c r="I203" s="1"/>
      <c r="J203" s="1"/>
    </row>
    <row r="204" spans="1:12" customFormat="1" ht="12.75" customHeight="1">
      <c r="A204" s="5">
        <v>41395</v>
      </c>
      <c r="B204" s="12">
        <v>81.680000000000007</v>
      </c>
      <c r="C204" s="12">
        <v>71.17</v>
      </c>
      <c r="D204" s="57">
        <f t="shared" si="12"/>
        <v>-4.885207566049204E-3</v>
      </c>
      <c r="E204" s="45">
        <f t="shared" si="13"/>
        <v>82.08</v>
      </c>
      <c r="F204" s="45">
        <f t="shared" si="14"/>
        <v>4.4028091738564106</v>
      </c>
      <c r="G204" s="45">
        <f t="shared" si="15"/>
        <v>4.4076943814224592</v>
      </c>
      <c r="H204" s="1"/>
      <c r="I204" s="1"/>
      <c r="J204" s="1"/>
    </row>
    <row r="205" spans="1:12" customFormat="1" ht="12.75" customHeight="1">
      <c r="A205" s="5">
        <v>41426</v>
      </c>
      <c r="B205" s="12">
        <v>77.52</v>
      </c>
      <c r="C205" s="12">
        <v>69.459999999999994</v>
      </c>
      <c r="D205" s="57">
        <f t="shared" si="12"/>
        <v>-5.227320627389944E-2</v>
      </c>
      <c r="E205" s="45">
        <f t="shared" si="13"/>
        <v>81.680000000000007</v>
      </c>
      <c r="F205" s="45">
        <f t="shared" si="14"/>
        <v>4.3505359675825108</v>
      </c>
      <c r="G205" s="45">
        <f t="shared" si="15"/>
        <v>4.4028091738564106</v>
      </c>
      <c r="H205" s="1"/>
      <c r="I205" s="1"/>
      <c r="J205" s="1"/>
    </row>
    <row r="206" spans="1:12" customFormat="1" ht="12" customHeight="1">
      <c r="A206" s="5">
        <v>41456</v>
      </c>
      <c r="B206" s="12">
        <v>72.86</v>
      </c>
      <c r="C206" s="12">
        <v>65.540000000000006</v>
      </c>
      <c r="D206" s="57">
        <f t="shared" si="12"/>
        <v>-6.1996176002093048E-2</v>
      </c>
      <c r="E206" s="45">
        <f t="shared" si="13"/>
        <v>77.52</v>
      </c>
      <c r="F206" s="45">
        <f t="shared" si="14"/>
        <v>4.2885397915804173</v>
      </c>
      <c r="G206" s="45">
        <f t="shared" si="15"/>
        <v>4.3505359675825108</v>
      </c>
      <c r="H206" s="1"/>
      <c r="I206" s="1"/>
      <c r="J206" s="1"/>
    </row>
    <row r="207" spans="1:12" customFormat="1" ht="12" customHeight="1">
      <c r="A207" s="5">
        <v>41487</v>
      </c>
      <c r="B207" s="12">
        <v>72.91</v>
      </c>
      <c r="C207" s="12">
        <v>64.67</v>
      </c>
      <c r="D207" s="57">
        <f t="shared" si="12"/>
        <v>6.8601223792108664E-4</v>
      </c>
      <c r="E207" s="45">
        <f t="shared" si="13"/>
        <v>72.86</v>
      </c>
      <c r="F207" s="45">
        <f t="shared" si="14"/>
        <v>4.2892258038183391</v>
      </c>
      <c r="G207" s="45">
        <f t="shared" si="15"/>
        <v>4.2885397915804173</v>
      </c>
      <c r="H207" s="1"/>
      <c r="I207" s="1"/>
      <c r="J207" s="1"/>
    </row>
    <row r="208" spans="1:12" customFormat="1" ht="12" customHeight="1">
      <c r="A208" s="5">
        <v>41518</v>
      </c>
      <c r="B208" s="12">
        <v>73.099999999999994</v>
      </c>
      <c r="C208" s="12">
        <v>61.73</v>
      </c>
      <c r="D208" s="57">
        <f t="shared" si="12"/>
        <v>2.6025629373938376E-3</v>
      </c>
      <c r="E208" s="45">
        <f t="shared" si="13"/>
        <v>72.91</v>
      </c>
      <c r="F208" s="45">
        <f t="shared" si="14"/>
        <v>4.2918283667557331</v>
      </c>
      <c r="G208" s="45">
        <f t="shared" si="15"/>
        <v>4.2892258038183391</v>
      </c>
      <c r="H208" s="1"/>
      <c r="I208" s="1"/>
      <c r="J208" s="1"/>
    </row>
    <row r="209" spans="1:10" customFormat="1" ht="12" customHeight="1">
      <c r="A209" s="5">
        <v>41548</v>
      </c>
      <c r="B209" s="12">
        <v>80.650000000000006</v>
      </c>
      <c r="C209" s="12">
        <v>61.85</v>
      </c>
      <c r="D209" s="57">
        <f t="shared" si="12"/>
        <v>9.8290437815485174E-2</v>
      </c>
      <c r="E209" s="45">
        <f t="shared" si="13"/>
        <v>73.099999999999994</v>
      </c>
      <c r="F209" s="45">
        <f t="shared" si="14"/>
        <v>4.3901188045712178</v>
      </c>
      <c r="G209" s="45">
        <f t="shared" si="15"/>
        <v>4.2918283667557331</v>
      </c>
      <c r="H209" s="1"/>
      <c r="I209" s="1"/>
      <c r="J209" s="1"/>
    </row>
    <row r="210" spans="1:10" customFormat="1" ht="12" customHeight="1">
      <c r="A210" s="5">
        <v>41579</v>
      </c>
      <c r="B210" s="12">
        <v>83.82</v>
      </c>
      <c r="C210" s="12">
        <v>66.260000000000005</v>
      </c>
      <c r="D210" s="57">
        <f t="shared" si="12"/>
        <v>3.8552837925707358E-2</v>
      </c>
      <c r="E210" s="45">
        <f t="shared" si="13"/>
        <v>80.650000000000006</v>
      </c>
      <c r="F210" s="45">
        <f t="shared" si="14"/>
        <v>4.4286716424969255</v>
      </c>
      <c r="G210" s="45">
        <f t="shared" si="15"/>
        <v>4.3901188045712178</v>
      </c>
      <c r="H210" s="1"/>
      <c r="I210" s="1"/>
      <c r="J210" s="1"/>
    </row>
    <row r="211" spans="1:10" customFormat="1" ht="12" customHeight="1">
      <c r="A211" s="5">
        <v>41609</v>
      </c>
      <c r="B211" s="12">
        <v>84.62</v>
      </c>
      <c r="C211" s="12">
        <v>69.19</v>
      </c>
      <c r="D211" s="57">
        <f t="shared" si="12"/>
        <v>9.4990027949961777E-3</v>
      </c>
      <c r="E211" s="45">
        <f t="shared" si="13"/>
        <v>83.82</v>
      </c>
      <c r="F211" s="45">
        <f t="shared" si="14"/>
        <v>4.4381706452919216</v>
      </c>
      <c r="G211" s="45">
        <f t="shared" si="15"/>
        <v>4.4286716424969255</v>
      </c>
      <c r="H211" s="1"/>
      <c r="I211" s="1"/>
      <c r="J211" s="1"/>
    </row>
    <row r="212" spans="1:10" s="42" customFormat="1" ht="12" customHeight="1">
      <c r="A212" s="5">
        <v>41640</v>
      </c>
      <c r="B212" s="41">
        <v>82.9</v>
      </c>
      <c r="C212" s="41">
        <v>67.38</v>
      </c>
      <c r="D212" s="57">
        <f t="shared" si="12"/>
        <v>-2.0535583150672155E-2</v>
      </c>
      <c r="E212" s="45">
        <f t="shared" si="13"/>
        <v>84.62</v>
      </c>
      <c r="F212" s="45">
        <f t="shared" si="14"/>
        <v>4.4176350621412492</v>
      </c>
      <c r="G212" s="45">
        <f t="shared" si="15"/>
        <v>4.4381706452919216</v>
      </c>
      <c r="H212" s="36"/>
      <c r="I212" s="36"/>
      <c r="J212" s="36"/>
    </row>
    <row r="213" spans="1:10" customFormat="1" ht="12" customHeight="1">
      <c r="A213" s="5">
        <v>41671</v>
      </c>
      <c r="B213" s="12">
        <v>77.599999999999994</v>
      </c>
      <c r="C213" s="12">
        <v>64.45</v>
      </c>
      <c r="D213" s="57">
        <f t="shared" si="12"/>
        <v>-6.6067634952076335E-2</v>
      </c>
      <c r="E213" s="45">
        <f t="shared" si="13"/>
        <v>82.9</v>
      </c>
      <c r="F213" s="45">
        <f t="shared" si="14"/>
        <v>4.3515674271891731</v>
      </c>
      <c r="G213" s="45">
        <f t="shared" si="15"/>
        <v>4.4176350621412492</v>
      </c>
      <c r="H213" s="1"/>
      <c r="I213" s="1"/>
      <c r="J213" s="1"/>
    </row>
    <row r="214" spans="1:10" customFormat="1" ht="12" customHeight="1">
      <c r="A214" s="5">
        <v>41699</v>
      </c>
      <c r="B214" s="12">
        <v>74.599999999999994</v>
      </c>
      <c r="C214" s="12">
        <v>63.04</v>
      </c>
      <c r="D214" s="57">
        <f t="shared" si="12"/>
        <v>-3.9426919979457874E-2</v>
      </c>
      <c r="E214" s="45">
        <f t="shared" si="13"/>
        <v>77.599999999999994</v>
      </c>
      <c r="F214" s="45">
        <f t="shared" si="14"/>
        <v>4.3121405072097154</v>
      </c>
      <c r="G214" s="45">
        <f t="shared" si="15"/>
        <v>4.3515674271891731</v>
      </c>
      <c r="H214" s="1"/>
      <c r="I214" s="1"/>
      <c r="J214" s="1"/>
    </row>
    <row r="215" spans="1:10" customFormat="1" ht="12" customHeight="1">
      <c r="A215" s="5">
        <v>41730</v>
      </c>
      <c r="B215" s="12">
        <v>75.22</v>
      </c>
      <c r="C215" s="12">
        <v>65.5</v>
      </c>
      <c r="D215" s="57">
        <f t="shared" si="12"/>
        <v>8.2766458324753257E-3</v>
      </c>
      <c r="E215" s="45">
        <f t="shared" si="13"/>
        <v>74.599999999999994</v>
      </c>
      <c r="F215" s="45">
        <f t="shared" si="14"/>
        <v>4.3204171530421904</v>
      </c>
      <c r="G215" s="45">
        <f t="shared" si="15"/>
        <v>4.3121405072097154</v>
      </c>
      <c r="H215" s="1"/>
      <c r="I215" s="1"/>
      <c r="J215" s="1"/>
    </row>
    <row r="216" spans="1:10" customFormat="1" ht="12" customHeight="1">
      <c r="A216" s="5">
        <v>41760</v>
      </c>
      <c r="B216" s="12">
        <v>75.78</v>
      </c>
      <c r="C216" s="12">
        <v>67.069999999999993</v>
      </c>
      <c r="D216" s="57">
        <f t="shared" si="12"/>
        <v>7.417252548264433E-3</v>
      </c>
      <c r="E216" s="45">
        <f t="shared" si="13"/>
        <v>75.22</v>
      </c>
      <c r="F216" s="45">
        <f t="shared" si="14"/>
        <v>4.3278344055904547</v>
      </c>
      <c r="G216" s="45">
        <f t="shared" si="15"/>
        <v>4.3204171530421904</v>
      </c>
      <c r="H216" s="1"/>
      <c r="I216" s="1"/>
      <c r="J216" s="1"/>
    </row>
    <row r="217" spans="1:10" customFormat="1" ht="12" customHeight="1">
      <c r="A217" s="5">
        <v>41791</v>
      </c>
      <c r="B217" s="12">
        <v>74.09</v>
      </c>
      <c r="C217" s="12">
        <v>64.48</v>
      </c>
      <c r="D217" s="57">
        <f t="shared" si="12"/>
        <v>-2.2553835161889222E-2</v>
      </c>
      <c r="E217" s="45">
        <f t="shared" si="13"/>
        <v>75.78</v>
      </c>
      <c r="F217" s="45">
        <f t="shared" si="14"/>
        <v>4.3052805704285655</v>
      </c>
      <c r="G217" s="45">
        <f t="shared" si="15"/>
        <v>4.3278344055904547</v>
      </c>
      <c r="H217" s="1"/>
      <c r="I217" s="1"/>
      <c r="J217" s="1"/>
    </row>
    <row r="218" spans="1:10" customFormat="1" ht="12" customHeight="1">
      <c r="A218" s="5">
        <v>41821</v>
      </c>
      <c r="B218" s="12">
        <v>71.44</v>
      </c>
      <c r="C218" s="12">
        <v>62.2</v>
      </c>
      <c r="D218" s="57">
        <f t="shared" si="12"/>
        <v>-3.6422633860322025E-2</v>
      </c>
      <c r="E218" s="45">
        <f t="shared" si="13"/>
        <v>74.09</v>
      </c>
      <c r="F218" s="45">
        <f t="shared" si="14"/>
        <v>4.268857936568244</v>
      </c>
      <c r="G218" s="45">
        <f t="shared" si="15"/>
        <v>4.3052805704285655</v>
      </c>
      <c r="H218" s="1"/>
      <c r="I218" s="1"/>
      <c r="J218" s="1"/>
    </row>
    <row r="219" spans="1:10" customFormat="1" ht="12" customHeight="1">
      <c r="A219" s="5">
        <v>41852</v>
      </c>
      <c r="B219" s="12">
        <v>71.19</v>
      </c>
      <c r="C219" s="12">
        <v>61.84</v>
      </c>
      <c r="D219" s="57">
        <f t="shared" si="12"/>
        <v>-3.5055774524617449E-3</v>
      </c>
      <c r="E219" s="45">
        <f t="shared" si="13"/>
        <v>71.44</v>
      </c>
      <c r="F219" s="45">
        <f t="shared" si="14"/>
        <v>4.2653523591157816</v>
      </c>
      <c r="G219" s="45">
        <f t="shared" si="15"/>
        <v>4.268857936568244</v>
      </c>
      <c r="H219" s="1"/>
      <c r="I219" s="1"/>
      <c r="J219" s="1"/>
    </row>
    <row r="220" spans="1:10" customFormat="1" ht="12" customHeight="1">
      <c r="A220" s="5">
        <v>41883</v>
      </c>
      <c r="B220" s="12">
        <v>67.86</v>
      </c>
      <c r="C220" s="12">
        <v>59.61</v>
      </c>
      <c r="D220" s="57">
        <f t="shared" si="12"/>
        <v>-4.7905599759697742E-2</v>
      </c>
      <c r="E220" s="45">
        <f t="shared" si="13"/>
        <v>71.19</v>
      </c>
      <c r="F220" s="45">
        <f t="shared" si="14"/>
        <v>4.2174467593560845</v>
      </c>
      <c r="G220" s="45">
        <f t="shared" si="15"/>
        <v>4.2653523591157816</v>
      </c>
      <c r="H220" s="1"/>
      <c r="I220" s="1"/>
      <c r="J220" s="1"/>
    </row>
    <row r="221" spans="1:10" customFormat="1" ht="12" customHeight="1">
      <c r="A221" s="5">
        <v>41913</v>
      </c>
      <c r="B221" s="12">
        <v>65.739999999999995</v>
      </c>
      <c r="C221" s="12">
        <v>56.82</v>
      </c>
      <c r="D221" s="57">
        <f t="shared" si="12"/>
        <v>-3.1739191120010828E-2</v>
      </c>
      <c r="E221" s="45">
        <f t="shared" si="13"/>
        <v>67.86</v>
      </c>
      <c r="F221" s="45">
        <f t="shared" si="14"/>
        <v>4.1857075682360732</v>
      </c>
      <c r="G221" s="45">
        <f t="shared" si="15"/>
        <v>4.2174467593560845</v>
      </c>
      <c r="H221" s="1"/>
      <c r="I221" s="1"/>
      <c r="J221" s="1"/>
    </row>
    <row r="222" spans="1:10" customFormat="1" ht="12" customHeight="1">
      <c r="A222" s="5">
        <v>41944</v>
      </c>
      <c r="B222" s="12">
        <v>65.66</v>
      </c>
      <c r="C222" s="12">
        <v>56.31</v>
      </c>
      <c r="D222" s="57">
        <f t="shared" si="12"/>
        <v>-1.217656162626672E-3</v>
      </c>
      <c r="E222" s="45">
        <f t="shared" si="13"/>
        <v>65.739999999999995</v>
      </c>
      <c r="F222" s="45">
        <f t="shared" si="14"/>
        <v>4.1844899120734462</v>
      </c>
      <c r="G222" s="45">
        <f t="shared" si="15"/>
        <v>4.1857075682360732</v>
      </c>
      <c r="H222" s="1"/>
      <c r="I222" s="1"/>
      <c r="J222" s="1"/>
    </row>
    <row r="223" spans="1:10" customFormat="1" ht="12" customHeight="1">
      <c r="A223" s="5">
        <v>41974</v>
      </c>
      <c r="B223" s="12">
        <v>65.91</v>
      </c>
      <c r="C223" s="12">
        <v>56.53</v>
      </c>
      <c r="D223" s="57">
        <f t="shared" si="12"/>
        <v>3.8002629911819919E-3</v>
      </c>
      <c r="E223" s="45">
        <f t="shared" si="13"/>
        <v>65.66</v>
      </c>
      <c r="F223" s="45">
        <f t="shared" si="14"/>
        <v>4.1882901750646289</v>
      </c>
      <c r="G223" s="45">
        <f t="shared" si="15"/>
        <v>4.1844899120734462</v>
      </c>
      <c r="H223" s="1"/>
      <c r="I223" s="1"/>
      <c r="J223" s="1"/>
    </row>
    <row r="224" spans="1:10" s="42" customFormat="1" ht="12" customHeight="1">
      <c r="A224" s="5">
        <v>42005</v>
      </c>
      <c r="B224" s="41">
        <v>60.66</v>
      </c>
      <c r="C224" s="41">
        <v>54.29</v>
      </c>
      <c r="D224" s="57">
        <f t="shared" si="12"/>
        <v>-8.3005672804193534E-2</v>
      </c>
      <c r="E224" s="45">
        <f t="shared" si="13"/>
        <v>65.91</v>
      </c>
      <c r="F224" s="45">
        <f t="shared" si="14"/>
        <v>4.1052845022604352</v>
      </c>
      <c r="G224" s="45">
        <f t="shared" si="15"/>
        <v>4.1882901750646289</v>
      </c>
      <c r="H224" s="36"/>
      <c r="I224" s="36"/>
      <c r="J224" s="36"/>
    </row>
    <row r="225" spans="1:10" customFormat="1" ht="12" customHeight="1">
      <c r="A225" s="5">
        <v>42036</v>
      </c>
      <c r="B225" s="12">
        <v>63.155000000000001</v>
      </c>
      <c r="C225" s="12">
        <v>53.762500000000003</v>
      </c>
      <c r="D225" s="57">
        <f t="shared" si="12"/>
        <v>4.0307519965503497E-2</v>
      </c>
      <c r="E225" s="45">
        <f t="shared" si="13"/>
        <v>60.66</v>
      </c>
      <c r="F225" s="45">
        <f t="shared" si="14"/>
        <v>4.1455920222259381</v>
      </c>
      <c r="G225" s="45">
        <f t="shared" si="15"/>
        <v>4.1052845022604352</v>
      </c>
      <c r="H225" s="1"/>
      <c r="I225" s="1"/>
      <c r="J225" s="1"/>
    </row>
    <row r="226" spans="1:10" customFormat="1" ht="12" customHeight="1">
      <c r="A226" s="5">
        <v>42064</v>
      </c>
      <c r="B226" s="12">
        <v>61.01</v>
      </c>
      <c r="C226" s="12">
        <v>53.09</v>
      </c>
      <c r="D226" s="57">
        <f t="shared" si="12"/>
        <v>-3.4554237062177556E-2</v>
      </c>
      <c r="E226" s="45">
        <f t="shared" si="13"/>
        <v>63.155000000000001</v>
      </c>
      <c r="F226" s="45">
        <f t="shared" si="14"/>
        <v>4.1110377851637612</v>
      </c>
      <c r="G226" s="45">
        <f t="shared" si="15"/>
        <v>4.1455920222259381</v>
      </c>
      <c r="H226" s="1"/>
      <c r="I226" s="1"/>
      <c r="J226" s="1"/>
    </row>
    <row r="227" spans="1:10" customFormat="1" ht="12" customHeight="1">
      <c r="A227" s="5">
        <v>42095</v>
      </c>
      <c r="B227" s="12">
        <v>59.117500000000007</v>
      </c>
      <c r="C227" s="12">
        <v>49.974999999999994</v>
      </c>
      <c r="D227" s="57">
        <f t="shared" si="12"/>
        <v>-3.1510796292083872E-2</v>
      </c>
      <c r="E227" s="45">
        <f t="shared" si="13"/>
        <v>61.01</v>
      </c>
      <c r="F227" s="45">
        <f t="shared" si="14"/>
        <v>4.0795269888716774</v>
      </c>
      <c r="G227" s="45">
        <f t="shared" si="15"/>
        <v>4.1110377851637612</v>
      </c>
      <c r="H227" s="1"/>
      <c r="I227" s="1"/>
      <c r="J227" s="1"/>
    </row>
    <row r="228" spans="1:10" customFormat="1" ht="12" customHeight="1">
      <c r="A228" s="5">
        <v>42125</v>
      </c>
      <c r="B228" s="12">
        <v>63.01</v>
      </c>
      <c r="C228" s="12">
        <v>51.08</v>
      </c>
      <c r="D228" s="57">
        <f t="shared" si="12"/>
        <v>6.376645508228701E-2</v>
      </c>
      <c r="E228" s="45">
        <f t="shared" si="13"/>
        <v>59.117500000000007</v>
      </c>
      <c r="F228" s="45">
        <f t="shared" si="14"/>
        <v>4.1432934439539642</v>
      </c>
      <c r="G228" s="45">
        <f t="shared" si="15"/>
        <v>4.0795269888716774</v>
      </c>
      <c r="H228" s="1"/>
      <c r="I228" s="1"/>
      <c r="J228" s="1"/>
    </row>
    <row r="229" spans="1:10" customFormat="1" ht="12" customHeight="1">
      <c r="A229" s="5">
        <v>42156</v>
      </c>
      <c r="B229" s="12">
        <v>61.06</v>
      </c>
      <c r="C229" s="12">
        <v>50.912499999999994</v>
      </c>
      <c r="D229" s="57">
        <f t="shared" si="12"/>
        <v>-3.1436456647232214E-2</v>
      </c>
      <c r="E229" s="45">
        <f t="shared" si="13"/>
        <v>63.01</v>
      </c>
      <c r="F229" s="45">
        <f t="shared" si="14"/>
        <v>4.1118569873067319</v>
      </c>
      <c r="G229" s="45">
        <f t="shared" si="15"/>
        <v>4.1432934439539642</v>
      </c>
      <c r="H229" s="1"/>
      <c r="I229" s="1"/>
      <c r="J229" s="1"/>
    </row>
    <row r="230" spans="1:10" customFormat="1" ht="12" customHeight="1">
      <c r="A230" s="5">
        <v>42186</v>
      </c>
      <c r="B230" s="12">
        <v>57.28</v>
      </c>
      <c r="C230" s="12">
        <v>48.83</v>
      </c>
      <c r="D230" s="57">
        <f t="shared" si="12"/>
        <v>-6.3905464654341576E-2</v>
      </c>
      <c r="E230" s="45">
        <f t="shared" si="13"/>
        <v>61.06</v>
      </c>
      <c r="F230" s="45">
        <f t="shared" si="14"/>
        <v>4.0479515226523901</v>
      </c>
      <c r="G230" s="45">
        <f t="shared" si="15"/>
        <v>4.1118569873067319</v>
      </c>
      <c r="H230" s="1"/>
      <c r="I230" s="1"/>
      <c r="J230" s="1"/>
    </row>
    <row r="231" spans="1:10" customFormat="1" ht="12" customHeight="1">
      <c r="A231" s="5">
        <v>42217</v>
      </c>
      <c r="B231" s="12">
        <v>54.287499999999994</v>
      </c>
      <c r="C231" s="12">
        <v>44.537500000000001</v>
      </c>
      <c r="D231" s="57">
        <f t="shared" si="12"/>
        <v>-5.3657524791450008E-2</v>
      </c>
      <c r="E231" s="45">
        <f t="shared" si="13"/>
        <v>57.28</v>
      </c>
      <c r="F231" s="45">
        <f t="shared" si="14"/>
        <v>3.99429399786094</v>
      </c>
      <c r="G231" s="45">
        <f t="shared" si="15"/>
        <v>4.0479515226523901</v>
      </c>
      <c r="H231" s="1"/>
      <c r="I231" s="1"/>
      <c r="J231" s="1"/>
    </row>
    <row r="232" spans="1:10" customFormat="1" ht="12" customHeight="1">
      <c r="A232" s="5">
        <v>42248</v>
      </c>
      <c r="B232" s="12">
        <v>51.85</v>
      </c>
      <c r="C232" s="12">
        <v>41.71</v>
      </c>
      <c r="D232" s="57">
        <f t="shared" si="12"/>
        <v>-4.5939063185403785E-2</v>
      </c>
      <c r="E232" s="45">
        <f t="shared" si="13"/>
        <v>54.287499999999994</v>
      </c>
      <c r="F232" s="45">
        <f t="shared" si="14"/>
        <v>3.9483549346755362</v>
      </c>
      <c r="G232" s="45">
        <f t="shared" si="15"/>
        <v>3.99429399786094</v>
      </c>
      <c r="H232" s="1"/>
      <c r="I232" s="1"/>
      <c r="J232" s="1"/>
    </row>
    <row r="233" spans="1:10" customFormat="1" ht="12" customHeight="1">
      <c r="A233" s="5">
        <v>42278</v>
      </c>
      <c r="B233" s="12">
        <v>49.82</v>
      </c>
      <c r="C233" s="12">
        <v>38.42</v>
      </c>
      <c r="D233" s="57">
        <f t="shared" si="12"/>
        <v>-3.9938424841502007E-2</v>
      </c>
      <c r="E233" s="45">
        <f t="shared" si="13"/>
        <v>51.85</v>
      </c>
      <c r="F233" s="45">
        <f t="shared" si="14"/>
        <v>3.9084165098340344</v>
      </c>
      <c r="G233" s="45">
        <f t="shared" si="15"/>
        <v>3.9483549346755362</v>
      </c>
      <c r="H233" s="1"/>
      <c r="I233" s="1"/>
      <c r="J233" s="1"/>
    </row>
    <row r="234" spans="1:10" customFormat="1" ht="12" customHeight="1">
      <c r="A234" s="5">
        <v>42309</v>
      </c>
      <c r="B234" s="12">
        <v>54.89</v>
      </c>
      <c r="C234" s="12">
        <v>40.31</v>
      </c>
      <c r="D234" s="57">
        <f t="shared" si="12"/>
        <v>9.6914672727763482E-2</v>
      </c>
      <c r="E234" s="45">
        <f t="shared" si="13"/>
        <v>49.82</v>
      </c>
      <c r="F234" s="45">
        <f t="shared" si="14"/>
        <v>4.0053311825617977</v>
      </c>
      <c r="G234" s="45">
        <f t="shared" si="15"/>
        <v>3.9084165098340344</v>
      </c>
      <c r="H234" s="1"/>
      <c r="I234" s="1"/>
      <c r="J234" s="1"/>
    </row>
    <row r="235" spans="1:10" customFormat="1" ht="12" customHeight="1">
      <c r="A235" s="5">
        <v>42339</v>
      </c>
      <c r="B235" s="12">
        <v>49.98</v>
      </c>
      <c r="C235" s="12">
        <v>39.19</v>
      </c>
      <c r="D235" s="57">
        <f t="shared" si="12"/>
        <v>-9.3708257154991564E-2</v>
      </c>
      <c r="E235" s="45">
        <f t="shared" si="13"/>
        <v>54.89</v>
      </c>
      <c r="F235" s="45">
        <f t="shared" si="14"/>
        <v>3.9116229254068062</v>
      </c>
      <c r="G235" s="45">
        <f t="shared" si="15"/>
        <v>4.0053311825617977</v>
      </c>
      <c r="H235" s="1"/>
      <c r="I235" s="1"/>
      <c r="J235" s="1"/>
    </row>
    <row r="236" spans="1:10" s="42" customFormat="1" ht="12" customHeight="1">
      <c r="A236" s="5">
        <v>42370</v>
      </c>
      <c r="B236" s="41">
        <v>50.697500000000005</v>
      </c>
      <c r="C236" s="41">
        <v>38.887500000000003</v>
      </c>
      <c r="D236" s="57">
        <f t="shared" si="12"/>
        <v>1.4253674309875562E-2</v>
      </c>
      <c r="E236" s="45">
        <f t="shared" si="13"/>
        <v>49.98</v>
      </c>
      <c r="F236" s="45">
        <f t="shared" si="14"/>
        <v>3.9258765997166818</v>
      </c>
      <c r="G236" s="45">
        <f t="shared" si="15"/>
        <v>3.9116229254068062</v>
      </c>
      <c r="H236" s="36"/>
      <c r="I236" s="36"/>
      <c r="J236" s="36"/>
    </row>
    <row r="237" spans="1:10" customFormat="1" ht="12" customHeight="1">
      <c r="A237" s="5">
        <v>42401</v>
      </c>
      <c r="B237" s="12">
        <v>52.385000000000005</v>
      </c>
      <c r="C237" s="12">
        <v>40.575000000000003</v>
      </c>
      <c r="D237" s="57">
        <f t="shared" si="12"/>
        <v>3.2743691088246457E-2</v>
      </c>
      <c r="E237" s="45">
        <f t="shared" si="13"/>
        <v>50.697500000000005</v>
      </c>
      <c r="F237" s="45">
        <f t="shared" si="14"/>
        <v>3.9586202908049284</v>
      </c>
      <c r="G237" s="45">
        <f t="shared" si="15"/>
        <v>3.9258765997166818</v>
      </c>
      <c r="H237" s="1"/>
      <c r="I237" s="1"/>
      <c r="J237" s="1"/>
    </row>
    <row r="238" spans="1:10" customFormat="1" ht="12" customHeight="1">
      <c r="A238" s="5">
        <v>42430</v>
      </c>
      <c r="B238" s="12">
        <v>53.637499999999996</v>
      </c>
      <c r="C238" s="12">
        <v>41.962499999999999</v>
      </c>
      <c r="D238" s="57">
        <f t="shared" si="12"/>
        <v>2.3628159512714679E-2</v>
      </c>
      <c r="E238" s="45">
        <f t="shared" si="13"/>
        <v>52.385000000000005</v>
      </c>
      <c r="F238" s="45">
        <f t="shared" si="14"/>
        <v>3.982248450317643</v>
      </c>
      <c r="G238" s="45">
        <f t="shared" si="15"/>
        <v>3.9586202908049284</v>
      </c>
      <c r="H238" s="1"/>
      <c r="I238" s="1"/>
      <c r="J238" s="1"/>
    </row>
    <row r="239" spans="1:10" customFormat="1" ht="12" customHeight="1">
      <c r="A239" s="5">
        <v>42461</v>
      </c>
      <c r="B239" s="38">
        <v>52.748000000000005</v>
      </c>
      <c r="C239" s="38">
        <v>42.741999999999997</v>
      </c>
      <c r="D239" s="57">
        <f t="shared" si="12"/>
        <v>-1.6722593372190318E-2</v>
      </c>
      <c r="E239" s="45">
        <f t="shared" si="13"/>
        <v>53.637499999999996</v>
      </c>
      <c r="F239" s="45">
        <f t="shared" si="14"/>
        <v>3.9655258569454528</v>
      </c>
      <c r="G239" s="45">
        <f t="shared" si="15"/>
        <v>3.982248450317643</v>
      </c>
      <c r="H239" s="36"/>
      <c r="I239" s="36"/>
      <c r="J239" s="36"/>
    </row>
    <row r="240" spans="1:10" customFormat="1" ht="12" customHeight="1">
      <c r="A240" s="5">
        <v>42491</v>
      </c>
      <c r="B240" s="41">
        <v>53.400500000000001</v>
      </c>
      <c r="C240" s="41">
        <v>43.5625</v>
      </c>
      <c r="D240" s="57">
        <f t="shared" si="12"/>
        <v>1.2294252272741101E-2</v>
      </c>
      <c r="E240" s="45">
        <f t="shared" si="13"/>
        <v>52.748000000000005</v>
      </c>
      <c r="F240" s="45">
        <f t="shared" si="14"/>
        <v>3.977820109218194</v>
      </c>
      <c r="G240" s="45">
        <f t="shared" si="15"/>
        <v>3.9655258569454528</v>
      </c>
      <c r="H240" s="36"/>
      <c r="I240" s="36"/>
      <c r="J240" s="36"/>
    </row>
    <row r="241" spans="1:10" customFormat="1" ht="12" customHeight="1">
      <c r="A241" s="5">
        <v>42522</v>
      </c>
      <c r="B241" s="41">
        <v>57.860500000000002</v>
      </c>
      <c r="C241" s="41">
        <v>46.267499999999998</v>
      </c>
      <c r="D241" s="57">
        <f t="shared" si="12"/>
        <v>8.0214831841022557E-2</v>
      </c>
      <c r="E241" s="45">
        <f t="shared" si="13"/>
        <v>53.400500000000001</v>
      </c>
      <c r="F241" s="45">
        <f t="shared" si="14"/>
        <v>4.0580349410592165</v>
      </c>
      <c r="G241" s="45">
        <f t="shared" si="15"/>
        <v>3.977820109218194</v>
      </c>
      <c r="H241" s="36"/>
      <c r="I241" s="36"/>
      <c r="J241" s="36"/>
    </row>
    <row r="242" spans="1:10" customFormat="1" ht="12" customHeight="1">
      <c r="A242" s="5">
        <v>42552</v>
      </c>
      <c r="B242" s="41">
        <v>61.817999999999998</v>
      </c>
      <c r="C242" s="41">
        <v>50.434000000000005</v>
      </c>
      <c r="D242" s="57">
        <f t="shared" si="12"/>
        <v>6.6159643131769391E-2</v>
      </c>
      <c r="E242" s="45">
        <f t="shared" si="13"/>
        <v>57.860500000000002</v>
      </c>
      <c r="F242" s="45">
        <f t="shared" si="14"/>
        <v>4.1241945841909864</v>
      </c>
      <c r="G242" s="45">
        <f t="shared" si="15"/>
        <v>4.0580349410592165</v>
      </c>
      <c r="H242" s="36"/>
      <c r="I242" s="36"/>
      <c r="J242" s="36"/>
    </row>
    <row r="243" spans="1:10" customFormat="1" ht="12" customHeight="1">
      <c r="A243" s="5">
        <v>42583</v>
      </c>
      <c r="B243" s="41">
        <v>65.858000000000004</v>
      </c>
      <c r="C243" s="41">
        <v>54.212499999999999</v>
      </c>
      <c r="D243" s="57">
        <f t="shared" si="12"/>
        <v>6.3306324850034318E-2</v>
      </c>
      <c r="E243" s="45">
        <f t="shared" si="13"/>
        <v>61.817999999999998</v>
      </c>
      <c r="F243" s="45">
        <f t="shared" si="14"/>
        <v>4.1875009090410202</v>
      </c>
      <c r="G243" s="45">
        <f t="shared" si="15"/>
        <v>4.1241945841909864</v>
      </c>
      <c r="H243" s="36"/>
      <c r="I243" s="36"/>
      <c r="J243" s="36"/>
    </row>
    <row r="244" spans="1:10" customFormat="1" ht="12" customHeight="1">
      <c r="A244" s="5">
        <v>42614</v>
      </c>
      <c r="B244" s="41">
        <v>67.260799999999989</v>
      </c>
      <c r="C244" s="41">
        <v>56.601999999999997</v>
      </c>
      <c r="D244" s="57">
        <f t="shared" si="12"/>
        <v>2.1076691342503461E-2</v>
      </c>
      <c r="E244" s="45">
        <f t="shared" si="13"/>
        <v>65.858000000000004</v>
      </c>
      <c r="F244" s="45">
        <f t="shared" si="14"/>
        <v>4.2085776003835234</v>
      </c>
      <c r="G244" s="45">
        <f t="shared" si="15"/>
        <v>4.1875009090410202</v>
      </c>
      <c r="H244" s="36"/>
      <c r="I244" s="36"/>
      <c r="J244" s="36"/>
    </row>
    <row r="245" spans="1:10" customFormat="1" ht="12" customHeight="1">
      <c r="A245" s="5">
        <v>42644</v>
      </c>
      <c r="B245" s="41">
        <v>82.876000000000005</v>
      </c>
      <c r="C245" s="41">
        <v>69.9375</v>
      </c>
      <c r="D245" s="57">
        <f t="shared" si="12"/>
        <v>0.20876791441471262</v>
      </c>
      <c r="E245" s="45">
        <f t="shared" si="13"/>
        <v>67.260799999999989</v>
      </c>
      <c r="F245" s="45">
        <f t="shared" si="14"/>
        <v>4.4173455147982361</v>
      </c>
      <c r="G245" s="45">
        <f t="shared" si="15"/>
        <v>4.2085776003835234</v>
      </c>
      <c r="H245" s="36"/>
      <c r="I245" s="36"/>
      <c r="J245" s="36"/>
    </row>
    <row r="246" spans="1:10" customFormat="1" ht="12" customHeight="1">
      <c r="A246" s="5">
        <v>42675</v>
      </c>
      <c r="B246" s="41">
        <v>90.6875</v>
      </c>
      <c r="C246" s="41">
        <v>76.680000000000007</v>
      </c>
      <c r="D246" s="57">
        <f t="shared" si="12"/>
        <v>9.0074015846170336E-2</v>
      </c>
      <c r="E246" s="45">
        <f t="shared" si="13"/>
        <v>82.876000000000005</v>
      </c>
      <c r="F246" s="45">
        <f t="shared" si="14"/>
        <v>4.5074195306444063</v>
      </c>
      <c r="G246" s="45">
        <f t="shared" si="15"/>
        <v>4.4173455147982361</v>
      </c>
      <c r="H246" s="36"/>
      <c r="I246" s="36"/>
      <c r="J246" s="36"/>
    </row>
    <row r="247" spans="1:10" customFormat="1" ht="12" customHeight="1">
      <c r="A247" s="5">
        <v>42705</v>
      </c>
      <c r="B247" s="41">
        <v>83.040933333333328</v>
      </c>
      <c r="C247" s="41">
        <v>67.018000000000001</v>
      </c>
      <c r="D247" s="57">
        <f t="shared" si="12"/>
        <v>-8.8085871726728923E-2</v>
      </c>
      <c r="E247" s="45">
        <f t="shared" si="13"/>
        <v>90.6875</v>
      </c>
      <c r="F247" s="45">
        <f t="shared" si="14"/>
        <v>4.4193336589176777</v>
      </c>
      <c r="G247" s="45">
        <f t="shared" si="15"/>
        <v>4.5074195306444063</v>
      </c>
      <c r="H247" s="36"/>
      <c r="I247" s="36"/>
      <c r="J247" s="36"/>
    </row>
    <row r="248" spans="1:10" customFormat="1" ht="12" customHeight="1">
      <c r="A248" s="5">
        <v>42736</v>
      </c>
      <c r="B248" s="41">
        <v>86.031874999999999</v>
      </c>
      <c r="C248" s="41">
        <v>69.625</v>
      </c>
      <c r="D248" s="57">
        <f t="shared" si="12"/>
        <v>3.538420820084856E-2</v>
      </c>
      <c r="E248" s="45">
        <f t="shared" si="13"/>
        <v>83.040933333333328</v>
      </c>
      <c r="F248" s="45">
        <f t="shared" si="14"/>
        <v>4.4547178671185268</v>
      </c>
      <c r="G248" s="45">
        <f t="shared" si="15"/>
        <v>4.4193336589176777</v>
      </c>
      <c r="H248" s="36"/>
      <c r="I248" s="36"/>
      <c r="J248" s="36"/>
    </row>
    <row r="249" spans="1:10" customFormat="1" ht="12" customHeight="1">
      <c r="A249" s="5">
        <v>42767</v>
      </c>
      <c r="B249" s="41">
        <v>83.289500000000004</v>
      </c>
      <c r="C249" s="41">
        <v>67.47</v>
      </c>
      <c r="D249" s="57">
        <f t="shared" si="12"/>
        <v>-3.2395376310919273E-2</v>
      </c>
      <c r="E249" s="45">
        <f t="shared" si="13"/>
        <v>86.031874999999999</v>
      </c>
      <c r="F249" s="45">
        <f t="shared" si="14"/>
        <v>4.4223224908076073</v>
      </c>
      <c r="G249" s="45">
        <f t="shared" si="15"/>
        <v>4.4547178671185268</v>
      </c>
      <c r="H249" s="36"/>
      <c r="I249" s="36"/>
      <c r="J249" s="36"/>
    </row>
    <row r="250" spans="1:10" customFormat="1" ht="12" customHeight="1">
      <c r="A250" s="5">
        <v>42795</v>
      </c>
      <c r="B250" s="41">
        <v>78.728399999999993</v>
      </c>
      <c r="C250" s="41">
        <v>63.157999999999994</v>
      </c>
      <c r="D250" s="57">
        <f t="shared" si="12"/>
        <v>-5.6318536439356789E-2</v>
      </c>
      <c r="E250" s="45">
        <f t="shared" si="13"/>
        <v>83.289500000000004</v>
      </c>
      <c r="F250" s="45">
        <f t="shared" si="14"/>
        <v>4.3660039543682503</v>
      </c>
      <c r="G250" s="45">
        <f t="shared" si="15"/>
        <v>4.4223224908076073</v>
      </c>
      <c r="H250" s="36"/>
      <c r="I250" s="36"/>
      <c r="J250" s="36"/>
    </row>
    <row r="251" spans="1:10" customFormat="1" ht="12" customHeight="1">
      <c r="A251" s="5">
        <v>42826</v>
      </c>
      <c r="B251" s="41">
        <v>77.338249999999988</v>
      </c>
      <c r="C251" s="41">
        <v>64.667500000000004</v>
      </c>
      <c r="D251" s="57">
        <f t="shared" si="12"/>
        <v>-1.781529580481234E-2</v>
      </c>
      <c r="E251" s="45">
        <f t="shared" si="13"/>
        <v>78.728399999999993</v>
      </c>
      <c r="F251" s="45">
        <f t="shared" si="14"/>
        <v>4.3481886585634379</v>
      </c>
      <c r="G251" s="45">
        <f t="shared" si="15"/>
        <v>4.3660039543682503</v>
      </c>
      <c r="H251" s="36"/>
      <c r="I251" s="36"/>
      <c r="J251" s="36"/>
    </row>
    <row r="252" spans="1:10" customFormat="1" ht="12" customHeight="1">
      <c r="A252" s="5">
        <v>42856</v>
      </c>
      <c r="B252" s="41">
        <v>72.418500000000009</v>
      </c>
      <c r="C252" s="41">
        <v>61.17</v>
      </c>
      <c r="D252" s="57">
        <f t="shared" si="12"/>
        <v>-6.5726866950805915E-2</v>
      </c>
      <c r="E252" s="45">
        <f t="shared" si="13"/>
        <v>77.338249999999988</v>
      </c>
      <c r="F252" s="45">
        <f t="shared" si="14"/>
        <v>4.282461791612632</v>
      </c>
      <c r="G252" s="45">
        <f t="shared" si="15"/>
        <v>4.3481886585634379</v>
      </c>
      <c r="H252" s="36"/>
      <c r="I252" s="36"/>
      <c r="J252" s="36"/>
    </row>
    <row r="253" spans="1:10" customFormat="1" ht="12" customHeight="1">
      <c r="A253" s="5">
        <v>42887</v>
      </c>
      <c r="B253" s="44">
        <v>77.588400000000007</v>
      </c>
      <c r="C253" s="44">
        <v>64.106000000000009</v>
      </c>
      <c r="D253" s="57">
        <f t="shared" si="12"/>
        <v>6.8956139866531804E-2</v>
      </c>
      <c r="E253" s="45">
        <f t="shared" si="13"/>
        <v>72.418500000000009</v>
      </c>
      <c r="F253" s="45">
        <f t="shared" si="14"/>
        <v>4.3514179314791637</v>
      </c>
      <c r="G253" s="45">
        <f t="shared" si="15"/>
        <v>4.282461791612632</v>
      </c>
      <c r="H253" s="43"/>
      <c r="I253" s="43"/>
      <c r="J253" s="43"/>
    </row>
    <row r="254" spans="1:10" customFormat="1" ht="12" customHeight="1">
      <c r="A254" s="5">
        <v>42917</v>
      </c>
      <c r="B254" s="44">
        <v>81.596499999999992</v>
      </c>
      <c r="C254" s="44">
        <v>66.717500000000001</v>
      </c>
      <c r="D254" s="57">
        <f t="shared" si="12"/>
        <v>5.0368437414139849E-2</v>
      </c>
      <c r="E254" s="45">
        <f t="shared" si="13"/>
        <v>77.588400000000007</v>
      </c>
      <c r="F254" s="45">
        <f t="shared" si="14"/>
        <v>4.4017863688933039</v>
      </c>
      <c r="G254" s="45">
        <f t="shared" si="15"/>
        <v>4.3514179314791637</v>
      </c>
      <c r="H254" s="43"/>
      <c r="I254" s="43"/>
      <c r="J254" s="43"/>
    </row>
    <row r="255" spans="1:10" customFormat="1" ht="12" customHeight="1">
      <c r="A255" s="5">
        <v>42948</v>
      </c>
      <c r="B255" s="44">
        <v>86.568000000000012</v>
      </c>
      <c r="C255" s="44">
        <v>72.039999999999992</v>
      </c>
      <c r="D255" s="57">
        <f t="shared" si="12"/>
        <v>5.9143863376044076E-2</v>
      </c>
      <c r="E255" s="45">
        <f t="shared" si="13"/>
        <v>81.596499999999992</v>
      </c>
      <c r="F255" s="45">
        <f t="shared" si="14"/>
        <v>4.460930232269348</v>
      </c>
      <c r="G255" s="45">
        <f t="shared" si="15"/>
        <v>4.4017863688933039</v>
      </c>
      <c r="H255" s="43"/>
      <c r="I255" s="43"/>
      <c r="J255" s="43"/>
    </row>
    <row r="256" spans="1:10" customFormat="1" ht="12" customHeight="1">
      <c r="A256" s="5">
        <v>42979</v>
      </c>
      <c r="B256" s="47">
        <v>91.543300000000002</v>
      </c>
      <c r="C256" s="47">
        <v>74.609999999999985</v>
      </c>
      <c r="D256" s="57">
        <f t="shared" si="12"/>
        <v>5.5881852120658153E-2</v>
      </c>
      <c r="E256" s="45">
        <f t="shared" si="13"/>
        <v>86.568000000000012</v>
      </c>
      <c r="F256" s="45">
        <f t="shared" si="14"/>
        <v>4.5168120843900059</v>
      </c>
      <c r="G256" s="45">
        <f t="shared" si="15"/>
        <v>4.460930232269348</v>
      </c>
      <c r="H256" s="43"/>
      <c r="I256" s="43"/>
      <c r="J256" s="43"/>
    </row>
    <row r="257" spans="1:10" customFormat="1" ht="12" customHeight="1">
      <c r="A257" s="5">
        <v>43009</v>
      </c>
      <c r="B257" s="47">
        <v>90.972999999999999</v>
      </c>
      <c r="C257" s="47">
        <v>75.16</v>
      </c>
      <c r="D257" s="57">
        <f t="shared" si="12"/>
        <v>-6.2493251949908421E-3</v>
      </c>
      <c r="E257" s="45">
        <f t="shared" si="13"/>
        <v>91.543300000000002</v>
      </c>
      <c r="F257" s="45">
        <f t="shared" si="14"/>
        <v>4.5105627591950155</v>
      </c>
      <c r="G257" s="45">
        <f t="shared" si="15"/>
        <v>4.5168120843900059</v>
      </c>
      <c r="H257" s="43"/>
      <c r="I257" s="43"/>
      <c r="J257" s="43"/>
    </row>
    <row r="258" spans="1:10" customFormat="1" ht="12" customHeight="1">
      <c r="A258" s="5">
        <v>43040</v>
      </c>
      <c r="B258" s="47">
        <v>91.280499999999989</v>
      </c>
      <c r="C258" s="47">
        <v>75.587500000000006</v>
      </c>
      <c r="D258" s="57">
        <f t="shared" si="12"/>
        <v>3.3744239949859574E-3</v>
      </c>
      <c r="E258" s="45">
        <f t="shared" si="13"/>
        <v>90.972999999999999</v>
      </c>
      <c r="F258" s="45">
        <f t="shared" si="14"/>
        <v>4.5139371831900013</v>
      </c>
      <c r="G258" s="45">
        <f t="shared" si="15"/>
        <v>4.5105627591950155</v>
      </c>
      <c r="H258" s="43"/>
      <c r="I258" s="43"/>
      <c r="J258" s="43"/>
    </row>
    <row r="259" spans="1:10" customFormat="1" ht="12" customHeight="1">
      <c r="A259" s="5">
        <v>43070</v>
      </c>
      <c r="B259" s="47">
        <v>94.829466666666661</v>
      </c>
      <c r="C259" s="47">
        <v>77.578000000000003</v>
      </c>
      <c r="D259" s="57">
        <f t="shared" si="12"/>
        <v>3.8143007590554313E-2</v>
      </c>
      <c r="E259" s="45">
        <f t="shared" si="13"/>
        <v>91.280499999999989</v>
      </c>
      <c r="F259" s="45">
        <f t="shared" si="14"/>
        <v>4.552080190780555</v>
      </c>
      <c r="G259" s="45">
        <f t="shared" si="15"/>
        <v>4.5139371831900013</v>
      </c>
      <c r="H259" s="43"/>
      <c r="I259" s="43"/>
      <c r="J259" s="43"/>
    </row>
    <row r="260" spans="1:10" customFormat="1" ht="12" customHeight="1">
      <c r="A260" s="5">
        <v>43101</v>
      </c>
      <c r="B260" s="47">
        <v>97.109499999999997</v>
      </c>
      <c r="C260" s="47">
        <v>80.782000000000011</v>
      </c>
      <c r="D260" s="57">
        <f t="shared" si="12"/>
        <v>2.3759017012122755E-2</v>
      </c>
      <c r="E260" s="45">
        <f t="shared" si="13"/>
        <v>94.829466666666661</v>
      </c>
      <c r="F260" s="45">
        <f t="shared" si="14"/>
        <v>4.5758392077926784</v>
      </c>
      <c r="G260" s="45">
        <f t="shared" si="15"/>
        <v>4.552080190780555</v>
      </c>
      <c r="H260" s="43"/>
      <c r="I260" s="43"/>
      <c r="J260" s="43"/>
    </row>
    <row r="261" spans="1:10" customFormat="1" ht="12" customHeight="1">
      <c r="A261" s="5">
        <v>43132</v>
      </c>
      <c r="B261" s="47">
        <v>94.555499999999995</v>
      </c>
      <c r="C261" s="47">
        <v>78.844999999999999</v>
      </c>
      <c r="D261" s="57">
        <f t="shared" si="12"/>
        <v>-2.6652244099761708E-2</v>
      </c>
      <c r="E261" s="45">
        <f t="shared" si="13"/>
        <v>97.109499999999997</v>
      </c>
      <c r="F261" s="45">
        <f t="shared" si="14"/>
        <v>4.5491869636929163</v>
      </c>
      <c r="G261" s="45">
        <f t="shared" si="15"/>
        <v>4.5758392077926784</v>
      </c>
      <c r="H261" s="43"/>
      <c r="I261" s="43"/>
      <c r="J261" s="43"/>
    </row>
    <row r="262" spans="1:10" customFormat="1" ht="12" customHeight="1">
      <c r="A262" s="5">
        <v>43160</v>
      </c>
      <c r="B262" s="47">
        <v>91.39</v>
      </c>
      <c r="C262" s="47">
        <v>75.515999999999991</v>
      </c>
      <c r="D262" s="57">
        <f t="shared" si="12"/>
        <v>-3.4050900408805956E-2</v>
      </c>
      <c r="E262" s="45">
        <f t="shared" si="13"/>
        <v>94.555499999999995</v>
      </c>
      <c r="F262" s="45">
        <f t="shared" si="14"/>
        <v>4.5151360632841104</v>
      </c>
      <c r="G262" s="45">
        <f t="shared" si="15"/>
        <v>4.5491869636929163</v>
      </c>
      <c r="H262" s="43"/>
      <c r="I262" s="43"/>
      <c r="J262" s="43"/>
    </row>
    <row r="263" spans="1:10" customFormat="1" ht="12" customHeight="1">
      <c r="A263" s="5">
        <v>43191</v>
      </c>
      <c r="B263" s="47">
        <v>94.12937500000001</v>
      </c>
      <c r="C263" s="47">
        <v>78.592500000000001</v>
      </c>
      <c r="D263" s="57">
        <f t="shared" si="12"/>
        <v>2.9534102499443108E-2</v>
      </c>
      <c r="E263" s="45">
        <f t="shared" si="13"/>
        <v>91.39</v>
      </c>
      <c r="F263" s="45">
        <f t="shared" si="14"/>
        <v>4.5446701657835531</v>
      </c>
      <c r="G263" s="45">
        <f t="shared" si="15"/>
        <v>4.5151360632841104</v>
      </c>
      <c r="H263" s="43"/>
      <c r="I263" s="43"/>
      <c r="J263" s="43"/>
    </row>
    <row r="264" spans="1:10" customFormat="1" ht="12" customHeight="1">
      <c r="A264" s="5">
        <v>43221</v>
      </c>
      <c r="B264" s="47">
        <v>102.29387499999999</v>
      </c>
      <c r="C264" s="47">
        <v>86.27000000000001</v>
      </c>
      <c r="D264" s="57">
        <f t="shared" si="12"/>
        <v>8.3179632458796129E-2</v>
      </c>
      <c r="E264" s="45">
        <f t="shared" si="13"/>
        <v>94.12937500000001</v>
      </c>
      <c r="F264" s="45">
        <f t="shared" si="14"/>
        <v>4.6278497982423499</v>
      </c>
      <c r="G264" s="45">
        <f t="shared" si="15"/>
        <v>4.5446701657835531</v>
      </c>
      <c r="H264" s="43"/>
      <c r="I264" s="43"/>
      <c r="J264" s="43"/>
    </row>
    <row r="265" spans="1:10" customFormat="1" ht="12" customHeight="1">
      <c r="A265" s="5">
        <v>43252</v>
      </c>
      <c r="B265" s="47">
        <v>104.46259999999999</v>
      </c>
      <c r="C265" s="47">
        <v>87.611999999999995</v>
      </c>
      <c r="D265" s="57">
        <f t="shared" si="12"/>
        <v>2.097931436606779E-2</v>
      </c>
      <c r="E265" s="45">
        <f t="shared" si="13"/>
        <v>102.29387499999999</v>
      </c>
      <c r="F265" s="45">
        <f t="shared" si="14"/>
        <v>4.6488291126084169</v>
      </c>
      <c r="G265" s="45">
        <f t="shared" si="15"/>
        <v>4.6278497982423499</v>
      </c>
      <c r="H265" s="43"/>
      <c r="I265" s="43"/>
      <c r="J265" s="43"/>
    </row>
    <row r="266" spans="1:10" customFormat="1" ht="12" customHeight="1">
      <c r="A266" s="5">
        <v>43282</v>
      </c>
      <c r="B266" s="47">
        <v>107.8335</v>
      </c>
      <c r="C266" s="47">
        <v>88.039999999999992</v>
      </c>
      <c r="D266" s="57">
        <f t="shared" ref="D266:D267" si="16">LN(B266/B265)</f>
        <v>3.1759258258287938E-2</v>
      </c>
      <c r="E266" s="45">
        <f t="shared" ref="E266:E267" si="17">B265</f>
        <v>104.46259999999999</v>
      </c>
      <c r="F266" s="45">
        <f t="shared" ref="F266:F267" si="18">LN(B266)</f>
        <v>4.6805883708667055</v>
      </c>
      <c r="G266" s="45">
        <f t="shared" ref="G266:G267" si="19">LN(B265)</f>
        <v>4.6488291126084169</v>
      </c>
      <c r="H266" s="43"/>
      <c r="I266" s="43"/>
      <c r="J266" s="43"/>
    </row>
    <row r="267" spans="1:10" customFormat="1" ht="12" customHeight="1">
      <c r="A267" s="5">
        <v>43313</v>
      </c>
      <c r="B267" s="47">
        <v>98.756</v>
      </c>
      <c r="C267" s="47">
        <v>79.78</v>
      </c>
      <c r="D267" s="57">
        <f t="shared" si="16"/>
        <v>-8.7936209437586316E-2</v>
      </c>
      <c r="E267" s="45">
        <f t="shared" si="17"/>
        <v>107.8335</v>
      </c>
      <c r="F267" s="45">
        <f t="shared" si="18"/>
        <v>4.5926521614291191</v>
      </c>
      <c r="G267" s="45">
        <f t="shared" si="19"/>
        <v>4.6805883708667055</v>
      </c>
      <c r="H267" s="43"/>
      <c r="I267" s="43"/>
      <c r="J267" s="43"/>
    </row>
    <row r="268" spans="1:10" customFormat="1" ht="12" customHeight="1">
      <c r="A268" s="5"/>
      <c r="B268" s="12"/>
      <c r="C268" s="12"/>
      <c r="D268" s="1"/>
      <c r="E268" s="1"/>
      <c r="F268" s="43"/>
      <c r="G268" s="43"/>
      <c r="H268" s="1"/>
      <c r="I268" s="1"/>
      <c r="J268" s="1"/>
    </row>
    <row r="269" spans="1:10" customFormat="1" ht="12.75" customHeight="1">
      <c r="A269" s="8" t="s">
        <v>38</v>
      </c>
      <c r="B269" s="8"/>
      <c r="C269" s="1"/>
      <c r="D269" s="1"/>
      <c r="E269" s="1"/>
      <c r="F269" s="43"/>
      <c r="G269" s="43"/>
      <c r="H269" s="1"/>
      <c r="I269" s="1"/>
      <c r="J269" s="1"/>
    </row>
    <row r="270" spans="1:10" customFormat="1" ht="12.75" customHeight="1">
      <c r="A270" s="7" t="s">
        <v>22</v>
      </c>
      <c r="B270" s="9"/>
      <c r="C270" s="1"/>
      <c r="D270" s="1"/>
      <c r="E270" s="1"/>
      <c r="F270" s="43"/>
      <c r="G270" s="43"/>
      <c r="H270" s="1"/>
      <c r="I270" s="1"/>
      <c r="J270" s="1"/>
    </row>
    <row r="271" spans="1:10" customFormat="1" ht="12.75" customHeight="1">
      <c r="A271" s="7"/>
      <c r="B271" s="9"/>
      <c r="C271" s="1"/>
      <c r="D271" s="1"/>
      <c r="E271" s="1"/>
      <c r="F271" s="43"/>
      <c r="G271" s="43"/>
      <c r="H271" s="1"/>
      <c r="I271" s="1"/>
      <c r="J271" s="1"/>
    </row>
    <row r="272" spans="1:10" customFormat="1" ht="12.75" customHeight="1">
      <c r="A272" s="4"/>
      <c r="B272" s="9"/>
      <c r="C272" s="1"/>
      <c r="D272" s="1"/>
      <c r="E272" s="1"/>
      <c r="F272" s="43"/>
      <c r="G272" s="43"/>
      <c r="H272" s="1"/>
      <c r="I272" s="1"/>
      <c r="J272" s="1"/>
    </row>
    <row r="273" spans="1:10" customFormat="1" ht="12.75" customHeight="1">
      <c r="A273" s="4"/>
      <c r="B273" s="9"/>
      <c r="C273" s="1"/>
      <c r="D273" s="1"/>
      <c r="E273" s="1"/>
      <c r="F273" s="43"/>
      <c r="G273" s="43"/>
      <c r="H273" s="1"/>
      <c r="I273" s="1"/>
      <c r="J273" s="1"/>
    </row>
    <row r="275" spans="1:10" s="9" customFormat="1" ht="12.75" customHeight="1">
      <c r="A275" s="1"/>
      <c r="C275" s="1"/>
      <c r="D275" s="1"/>
      <c r="E275" s="1"/>
      <c r="F275" s="43"/>
      <c r="G275" s="43"/>
      <c r="H275" s="1"/>
      <c r="I275" s="1"/>
      <c r="J275" s="1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AA719-4EB8-44A6-B92E-E068E79A658F}">
  <dimension ref="A1:K18"/>
  <sheetViews>
    <sheetView workbookViewId="0">
      <selection activeCell="K19" sqref="K19"/>
    </sheetView>
  </sheetViews>
  <sheetFormatPr defaultRowHeight="15"/>
  <sheetData>
    <row r="1" spans="1:9">
      <c r="A1" t="s">
        <v>116</v>
      </c>
    </row>
    <row r="2" spans="1:9" ht="15.75" thickBot="1"/>
    <row r="3" spans="1:9">
      <c r="A3" s="62" t="s">
        <v>117</v>
      </c>
      <c r="B3" s="62"/>
    </row>
    <row r="4" spans="1:9">
      <c r="A4" s="59" t="s">
        <v>118</v>
      </c>
      <c r="B4" s="59">
        <v>5.027019103261382E-2</v>
      </c>
    </row>
    <row r="5" spans="1:9">
      <c r="A5" s="59" t="s">
        <v>119</v>
      </c>
      <c r="B5" s="59">
        <v>2.5270921064554867E-3</v>
      </c>
    </row>
    <row r="6" spans="1:9">
      <c r="A6" s="59" t="s">
        <v>120</v>
      </c>
      <c r="B6" s="59">
        <v>-1.3541254339863209E-3</v>
      </c>
    </row>
    <row r="7" spans="1:9">
      <c r="A7" s="59" t="s">
        <v>121</v>
      </c>
      <c r="B7" s="59">
        <v>6.4414026777480399E-2</v>
      </c>
    </row>
    <row r="8" spans="1:9" ht="15.75" thickBot="1">
      <c r="A8" s="60" t="s">
        <v>122</v>
      </c>
      <c r="B8" s="60">
        <v>259</v>
      </c>
    </row>
    <row r="10" spans="1:9" ht="15.75" thickBot="1">
      <c r="A10" t="s">
        <v>123</v>
      </c>
    </row>
    <row r="11" spans="1:9">
      <c r="A11" s="61"/>
      <c r="B11" s="61" t="s">
        <v>128</v>
      </c>
      <c r="C11" s="61" t="s">
        <v>129</v>
      </c>
      <c r="D11" s="61" t="s">
        <v>130</v>
      </c>
      <c r="E11" s="61" t="s">
        <v>131</v>
      </c>
      <c r="F11" s="61" t="s">
        <v>132</v>
      </c>
    </row>
    <row r="12" spans="1:9">
      <c r="A12" s="59" t="s">
        <v>124</v>
      </c>
      <c r="B12" s="59">
        <v>1</v>
      </c>
      <c r="C12" s="59">
        <v>2.7015560645220482E-3</v>
      </c>
      <c r="D12" s="59">
        <v>2.7015560645220482E-3</v>
      </c>
      <c r="E12" s="59">
        <v>0.65110808145214716</v>
      </c>
      <c r="F12" s="59">
        <v>0.42046290190031699</v>
      </c>
    </row>
    <row r="13" spans="1:9">
      <c r="A13" s="59" t="s">
        <v>125</v>
      </c>
      <c r="B13" s="59">
        <v>257</v>
      </c>
      <c r="C13" s="59">
        <v>1.0663358793423201</v>
      </c>
      <c r="D13" s="59">
        <v>4.1491668456899618E-3</v>
      </c>
      <c r="E13" s="59"/>
      <c r="F13" s="59"/>
    </row>
    <row r="14" spans="1:9" ht="15.75" thickBot="1">
      <c r="A14" s="60" t="s">
        <v>126</v>
      </c>
      <c r="B14" s="60">
        <v>258</v>
      </c>
      <c r="C14" s="60">
        <v>1.0690374354068422</v>
      </c>
      <c r="D14" s="60"/>
      <c r="E14" s="60"/>
      <c r="F14" s="60"/>
    </row>
    <row r="15" spans="1:9" ht="15.75" thickBot="1"/>
    <row r="16" spans="1:9">
      <c r="A16" s="61"/>
      <c r="B16" s="61" t="s">
        <v>133</v>
      </c>
      <c r="C16" s="61" t="s">
        <v>121</v>
      </c>
      <c r="D16" s="61" t="s">
        <v>134</v>
      </c>
      <c r="E16" s="61" t="s">
        <v>135</v>
      </c>
      <c r="F16" s="61" t="s">
        <v>136</v>
      </c>
      <c r="G16" s="61" t="s">
        <v>137</v>
      </c>
      <c r="H16" s="61" t="s">
        <v>138</v>
      </c>
      <c r="I16" s="61" t="s">
        <v>139</v>
      </c>
    </row>
    <row r="17" spans="1:11">
      <c r="A17" s="59" t="s">
        <v>127</v>
      </c>
      <c r="B17" s="59">
        <v>2.8493901162521932E-2</v>
      </c>
      <c r="C17" s="59">
        <v>3.0568063799439472E-2</v>
      </c>
      <c r="D17" s="59">
        <v>0.93214609042540753</v>
      </c>
      <c r="E17" s="59">
        <v>0.35213588516296856</v>
      </c>
      <c r="F17" s="59">
        <v>-3.1701876258597605E-2</v>
      </c>
      <c r="G17" s="59">
        <v>8.8689678583641463E-2</v>
      </c>
      <c r="H17" s="59">
        <v>-3.1701876258597605E-2</v>
      </c>
      <c r="I17" s="59">
        <v>8.8689678583641463E-2</v>
      </c>
    </row>
    <row r="18" spans="1:11" ht="15.75" thickBot="1">
      <c r="A18" s="60" t="s">
        <v>140</v>
      </c>
      <c r="B18" s="60">
        <v>-6.1496299912062987E-3</v>
      </c>
      <c r="C18" s="60">
        <v>7.6211839327841625E-3</v>
      </c>
      <c r="D18" s="60">
        <v>-0.80691268514755854</v>
      </c>
      <c r="E18" s="60">
        <v>0.42046290190035418</v>
      </c>
      <c r="F18" s="63">
        <v>-2.1157551157338521E-2</v>
      </c>
      <c r="G18" s="63">
        <v>8.8582911749259252E-3</v>
      </c>
      <c r="H18" s="60">
        <v>-2.1157551157338521E-2</v>
      </c>
      <c r="I18" s="60">
        <v>8.8582911749259252E-3</v>
      </c>
      <c r="K18" t="s">
        <v>141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X863"/>
  <sheetViews>
    <sheetView zoomScaleNormal="100" workbookViewId="0">
      <pane xSplit="1" ySplit="6" topLeftCell="AI34" activePane="bottomRight" state="frozen"/>
      <selection pane="topRight" activeCell="B1" sqref="B1"/>
      <selection pane="bottomLeft" activeCell="A6" sqref="A6"/>
      <selection pane="bottomRight" activeCell="AW42" sqref="AW42"/>
    </sheetView>
  </sheetViews>
  <sheetFormatPr defaultColWidth="9.140625" defaultRowHeight="12.75" customHeight="1"/>
  <cols>
    <col min="1" max="1" width="34.42578125" style="3" bestFit="1" customWidth="1"/>
    <col min="2" max="2" width="10.28515625" style="3" bestFit="1" customWidth="1"/>
    <col min="3" max="3" width="11.5703125" style="3" bestFit="1" customWidth="1"/>
    <col min="4" max="4" width="9" style="3" bestFit="1" customWidth="1"/>
    <col min="5" max="5" width="10.28515625" style="31" bestFit="1" customWidth="1"/>
    <col min="6" max="6" width="11.5703125" style="1" bestFit="1" customWidth="1"/>
    <col min="7" max="7" width="9" style="1" bestFit="1" customWidth="1"/>
    <col min="8" max="8" width="16.85546875" style="1" bestFit="1" customWidth="1"/>
    <col min="9" max="16384" width="9.140625" style="1"/>
  </cols>
  <sheetData>
    <row r="1" spans="1:50" ht="12.75" customHeight="1">
      <c r="A1" s="29"/>
      <c r="B1" s="29"/>
      <c r="C1" s="29"/>
      <c r="D1" s="29"/>
      <c r="E1" s="29"/>
    </row>
    <row r="2" spans="1:50" ht="12.75" customHeight="1">
      <c r="A2" s="8"/>
      <c r="B2" s="8"/>
      <c r="C2" s="8"/>
      <c r="D2" s="8"/>
      <c r="E2" s="8"/>
    </row>
    <row r="3" spans="1:50" ht="12.75" customHeight="1">
      <c r="A3" s="35"/>
      <c r="B3" s="51"/>
      <c r="C3" s="51"/>
      <c r="D3" s="51"/>
      <c r="E3" s="35"/>
    </row>
    <row r="4" spans="1:50" s="43" customFormat="1" ht="12.75" customHeight="1">
      <c r="A4" s="6"/>
      <c r="B4" s="70" t="s">
        <v>10</v>
      </c>
      <c r="C4" s="71"/>
      <c r="D4" s="71"/>
      <c r="E4" s="71"/>
      <c r="F4" s="71"/>
      <c r="G4" s="71"/>
      <c r="H4" s="71"/>
      <c r="I4" s="71"/>
      <c r="J4" s="71"/>
      <c r="K4" s="71"/>
      <c r="L4" s="71"/>
      <c r="M4" s="71"/>
      <c r="N4" s="71"/>
      <c r="O4" s="71"/>
      <c r="P4" s="71"/>
      <c r="Q4" s="48"/>
      <c r="R4" s="22" t="s">
        <v>11</v>
      </c>
      <c r="S4" s="67" t="s">
        <v>13</v>
      </c>
      <c r="T4" s="68"/>
      <c r="U4" s="68"/>
      <c r="V4" s="68"/>
      <c r="W4" s="68"/>
      <c r="X4" s="68"/>
      <c r="Y4" s="69"/>
      <c r="Z4" s="67" t="s">
        <v>85</v>
      </c>
      <c r="AA4" s="68"/>
      <c r="AB4" s="68"/>
      <c r="AC4" s="68"/>
      <c r="AD4" s="68"/>
      <c r="AE4" s="68"/>
      <c r="AF4" s="68"/>
      <c r="AG4" s="68"/>
      <c r="AH4" s="68"/>
      <c r="AI4" s="69"/>
      <c r="AJ4" s="68" t="s">
        <v>14</v>
      </c>
      <c r="AK4" s="68"/>
      <c r="AL4" s="68"/>
      <c r="AM4" s="68"/>
      <c r="AN4" s="69"/>
      <c r="AO4" s="67" t="s">
        <v>15</v>
      </c>
      <c r="AP4" s="68"/>
      <c r="AQ4" s="68"/>
      <c r="AR4" s="68"/>
      <c r="AS4" s="68"/>
      <c r="AT4" s="69"/>
      <c r="AU4" s="67" t="s">
        <v>16</v>
      </c>
      <c r="AV4" s="69"/>
    </row>
    <row r="5" spans="1:50" s="43" customFormat="1" ht="63.75">
      <c r="A5" s="3"/>
      <c r="B5" s="64" t="s">
        <v>35</v>
      </c>
      <c r="C5" s="65"/>
      <c r="D5" s="65"/>
      <c r="E5" s="66"/>
      <c r="F5" s="50" t="s">
        <v>101</v>
      </c>
      <c r="G5" s="15" t="s">
        <v>23</v>
      </c>
      <c r="H5" s="49" t="s">
        <v>21</v>
      </c>
      <c r="I5" s="49" t="s">
        <v>102</v>
      </c>
      <c r="J5" s="15" t="s">
        <v>24</v>
      </c>
      <c r="K5" s="49" t="s">
        <v>20</v>
      </c>
      <c r="L5" s="10" t="s">
        <v>4</v>
      </c>
      <c r="M5" s="16" t="s">
        <v>6</v>
      </c>
      <c r="N5" s="16" t="s">
        <v>5</v>
      </c>
      <c r="O5" s="15" t="s">
        <v>9</v>
      </c>
      <c r="P5" s="15" t="s">
        <v>8</v>
      </c>
      <c r="Q5" s="15" t="s">
        <v>27</v>
      </c>
      <c r="R5" s="23" t="s">
        <v>12</v>
      </c>
      <c r="S5" s="25" t="s">
        <v>23</v>
      </c>
      <c r="T5" s="49" t="s">
        <v>92</v>
      </c>
      <c r="U5" s="49" t="s">
        <v>93</v>
      </c>
      <c r="V5" s="15" t="s">
        <v>21</v>
      </c>
      <c r="W5" s="49" t="s">
        <v>20</v>
      </c>
      <c r="X5" s="49" t="s">
        <v>27</v>
      </c>
      <c r="Y5" s="17" t="s">
        <v>100</v>
      </c>
      <c r="Z5" s="25" t="s">
        <v>86</v>
      </c>
      <c r="AA5" s="15" t="s">
        <v>87</v>
      </c>
      <c r="AB5" s="15" t="s">
        <v>95</v>
      </c>
      <c r="AC5" s="15" t="s">
        <v>94</v>
      </c>
      <c r="AD5" s="15" t="s">
        <v>96</v>
      </c>
      <c r="AE5" s="15" t="s">
        <v>97</v>
      </c>
      <c r="AF5" s="15" t="s">
        <v>88</v>
      </c>
      <c r="AG5" s="15" t="s">
        <v>89</v>
      </c>
      <c r="AH5" s="15" t="s">
        <v>90</v>
      </c>
      <c r="AI5" s="17" t="s">
        <v>91</v>
      </c>
      <c r="AJ5" s="15" t="s">
        <v>98</v>
      </c>
      <c r="AK5" s="15" t="s">
        <v>36</v>
      </c>
      <c r="AL5" s="15" t="s">
        <v>25</v>
      </c>
      <c r="AM5" s="15" t="s">
        <v>37</v>
      </c>
      <c r="AN5" s="15" t="s">
        <v>26</v>
      </c>
      <c r="AO5" s="25" t="s">
        <v>17</v>
      </c>
      <c r="AP5" s="15" t="s">
        <v>29</v>
      </c>
      <c r="AQ5" s="15" t="s">
        <v>99</v>
      </c>
      <c r="AR5" s="15" t="s">
        <v>39</v>
      </c>
      <c r="AS5" s="15" t="s">
        <v>28</v>
      </c>
      <c r="AT5" s="17" t="s">
        <v>30</v>
      </c>
      <c r="AU5" s="26" t="s">
        <v>18</v>
      </c>
      <c r="AV5" s="27" t="s">
        <v>19</v>
      </c>
      <c r="AX5" s="37"/>
    </row>
    <row r="6" spans="1:50" s="43" customFormat="1" ht="12.75" customHeight="1">
      <c r="A6" s="3"/>
      <c r="B6" s="18" t="s">
        <v>31</v>
      </c>
      <c r="C6" s="2" t="s">
        <v>33</v>
      </c>
      <c r="D6" s="2" t="s">
        <v>32</v>
      </c>
      <c r="E6" s="28" t="s">
        <v>34</v>
      </c>
      <c r="F6" s="28" t="s">
        <v>31</v>
      </c>
      <c r="G6" s="2" t="s">
        <v>7</v>
      </c>
      <c r="H6" s="2" t="s">
        <v>0</v>
      </c>
      <c r="I6" s="2" t="s">
        <v>0</v>
      </c>
      <c r="J6" s="2" t="s">
        <v>0</v>
      </c>
      <c r="K6" s="2" t="s">
        <v>0</v>
      </c>
      <c r="L6" s="2" t="s">
        <v>0</v>
      </c>
      <c r="M6" s="2" t="s">
        <v>0</v>
      </c>
      <c r="N6" s="2" t="s">
        <v>0</v>
      </c>
      <c r="O6" s="2" t="s">
        <v>0</v>
      </c>
      <c r="P6" s="2" t="s">
        <v>0</v>
      </c>
      <c r="Q6" s="2" t="s">
        <v>0</v>
      </c>
      <c r="R6" s="24" t="s">
        <v>0</v>
      </c>
      <c r="S6" s="18" t="s">
        <v>7</v>
      </c>
      <c r="T6" s="2" t="s">
        <v>7</v>
      </c>
      <c r="U6" s="2" t="s">
        <v>7</v>
      </c>
      <c r="V6" s="2" t="s">
        <v>0</v>
      </c>
      <c r="W6" s="2" t="s">
        <v>0</v>
      </c>
      <c r="X6" s="2" t="s">
        <v>0</v>
      </c>
      <c r="Y6" s="19" t="s">
        <v>0</v>
      </c>
      <c r="Z6" s="18" t="s">
        <v>7</v>
      </c>
      <c r="AA6" s="2" t="s">
        <v>7</v>
      </c>
      <c r="AB6" s="2" t="s">
        <v>7</v>
      </c>
      <c r="AC6" s="2" t="s">
        <v>7</v>
      </c>
      <c r="AD6" s="2" t="s">
        <v>7</v>
      </c>
      <c r="AE6" s="2" t="s">
        <v>7</v>
      </c>
      <c r="AF6" s="2" t="s">
        <v>0</v>
      </c>
      <c r="AG6" s="2" t="s">
        <v>0</v>
      </c>
      <c r="AH6" s="2" t="s">
        <v>0</v>
      </c>
      <c r="AI6" s="19" t="s">
        <v>0</v>
      </c>
      <c r="AJ6" s="2" t="s">
        <v>0</v>
      </c>
      <c r="AK6" s="2" t="s">
        <v>0</v>
      </c>
      <c r="AL6" s="2" t="s">
        <v>0</v>
      </c>
      <c r="AM6" s="2" t="s">
        <v>0</v>
      </c>
      <c r="AN6" s="2" t="s">
        <v>0</v>
      </c>
      <c r="AO6" s="18" t="s">
        <v>0</v>
      </c>
      <c r="AP6" s="2" t="s">
        <v>0</v>
      </c>
      <c r="AQ6" s="2" t="s">
        <v>0</v>
      </c>
      <c r="AR6" s="2" t="s">
        <v>2</v>
      </c>
      <c r="AS6" s="2" t="s">
        <v>0</v>
      </c>
      <c r="AT6" s="19" t="s">
        <v>0</v>
      </c>
      <c r="AU6" s="18" t="s">
        <v>0</v>
      </c>
      <c r="AV6" s="19" t="s">
        <v>0</v>
      </c>
      <c r="AW6" s="43" t="s">
        <v>103</v>
      </c>
      <c r="AX6" s="37"/>
    </row>
    <row r="7" spans="1:50" ht="12.75" customHeight="1">
      <c r="A7" s="30" t="s">
        <v>40</v>
      </c>
      <c r="B7" s="20" t="e">
        <f>AVERAGE(#REF!)</f>
        <v>#REF!</v>
      </c>
      <c r="C7" s="20" t="e">
        <f>AVERAGE(#REF!)</f>
        <v>#REF!</v>
      </c>
      <c r="D7" s="20" t="e">
        <f>AVERAGE(#REF!)</f>
        <v>#REF!</v>
      </c>
      <c r="E7" s="20" t="e">
        <f>AVERAGE(#REF!)</f>
        <v>#REF!</v>
      </c>
      <c r="F7" s="20" t="e">
        <f>AVERAGE(#REF!)</f>
        <v>#REF!</v>
      </c>
      <c r="G7" s="20" t="e">
        <f>AVERAGE(#REF!)</f>
        <v>#REF!</v>
      </c>
      <c r="H7" s="20" t="e">
        <f>AVERAGE(#REF!)</f>
        <v>#REF!</v>
      </c>
      <c r="I7" s="20" t="e">
        <f>AVERAGE(#REF!)</f>
        <v>#REF!</v>
      </c>
      <c r="J7" s="20" t="e">
        <f>AVERAGE(#REF!)</f>
        <v>#REF!</v>
      </c>
      <c r="K7" s="20" t="e">
        <f>AVERAGE(#REF!)</f>
        <v>#REF!</v>
      </c>
      <c r="L7" s="20" t="e">
        <f>AVERAGE(#REF!)</f>
        <v>#REF!</v>
      </c>
      <c r="M7" s="20" t="e">
        <f>AVERAGE(#REF!)</f>
        <v>#REF!</v>
      </c>
      <c r="N7" s="20" t="e">
        <f>AVERAGE(#REF!)</f>
        <v>#REF!</v>
      </c>
      <c r="O7" s="20" t="e">
        <f>AVERAGE(#REF!)</f>
        <v>#REF!</v>
      </c>
      <c r="P7" s="20" t="e">
        <f>AVERAGE(#REF!)</f>
        <v>#REF!</v>
      </c>
      <c r="Q7" s="20" t="e">
        <f>AVERAGE(#REF!)</f>
        <v>#REF!</v>
      </c>
      <c r="R7" s="20" t="e">
        <f>AVERAGE(#REF!)</f>
        <v>#REF!</v>
      </c>
      <c r="S7" s="20" t="e">
        <f>AVERAGE(#REF!)</f>
        <v>#REF!</v>
      </c>
      <c r="T7" s="20" t="e">
        <f>AVERAGE(#REF!)</f>
        <v>#REF!</v>
      </c>
      <c r="U7" s="20" t="e">
        <f>AVERAGE(#REF!)</f>
        <v>#REF!</v>
      </c>
      <c r="V7" s="20" t="e">
        <f>AVERAGE(#REF!)</f>
        <v>#REF!</v>
      </c>
      <c r="W7" s="20" t="e">
        <f>AVERAGE(#REF!)</f>
        <v>#REF!</v>
      </c>
      <c r="X7" s="20" t="e">
        <f>AVERAGE(#REF!)</f>
        <v>#REF!</v>
      </c>
      <c r="Y7" s="20" t="e">
        <f>AVERAGE(#REF!)</f>
        <v>#REF!</v>
      </c>
      <c r="Z7" s="20" t="e">
        <f>AVERAGE(#REF!)</f>
        <v>#REF!</v>
      </c>
      <c r="AA7" s="20" t="e">
        <f>AVERAGE(#REF!)</f>
        <v>#REF!</v>
      </c>
      <c r="AB7" s="20" t="e">
        <f>AVERAGE(#REF!)</f>
        <v>#REF!</v>
      </c>
      <c r="AC7" s="20" t="e">
        <f>AVERAGE(#REF!)</f>
        <v>#REF!</v>
      </c>
      <c r="AD7" s="20" t="e">
        <f>AVERAGE(#REF!)</f>
        <v>#REF!</v>
      </c>
      <c r="AE7" s="20" t="e">
        <f>AVERAGE(#REF!)</f>
        <v>#REF!</v>
      </c>
      <c r="AF7" s="20" t="e">
        <f>AVERAGE(#REF!)</f>
        <v>#REF!</v>
      </c>
      <c r="AG7" s="20" t="e">
        <f>AVERAGE(#REF!)</f>
        <v>#REF!</v>
      </c>
      <c r="AH7" s="20" t="e">
        <f>AVERAGE(#REF!)</f>
        <v>#REF!</v>
      </c>
      <c r="AI7" s="20" t="e">
        <f>AVERAGE(#REF!)</f>
        <v>#REF!</v>
      </c>
      <c r="AJ7" s="20" t="e">
        <f>AVERAGE(#REF!)</f>
        <v>#REF!</v>
      </c>
      <c r="AK7" s="20" t="e">
        <f>AVERAGE(#REF!)</f>
        <v>#REF!</v>
      </c>
      <c r="AL7" s="20" t="e">
        <f>AVERAGE(#REF!)</f>
        <v>#REF!</v>
      </c>
      <c r="AM7" s="20" t="e">
        <f>AVERAGE(#REF!)</f>
        <v>#REF!</v>
      </c>
      <c r="AN7" s="20" t="e">
        <f>AVERAGE(#REF!)</f>
        <v>#REF!</v>
      </c>
      <c r="AO7" s="20" t="e">
        <f>AVERAGE(#REF!)</f>
        <v>#REF!</v>
      </c>
      <c r="AP7" s="20" t="e">
        <f>AVERAGE(#REF!)</f>
        <v>#REF!</v>
      </c>
      <c r="AQ7" s="20" t="e">
        <f>AVERAGE(#REF!)</f>
        <v>#REF!</v>
      </c>
      <c r="AR7" s="20" t="e">
        <f>AVERAGE(#REF!)</f>
        <v>#REF!</v>
      </c>
      <c r="AS7" s="20" t="e">
        <f>AVERAGE(#REF!)</f>
        <v>#REF!</v>
      </c>
      <c r="AT7" s="20" t="e">
        <f>AVERAGE(#REF!)</f>
        <v>#REF!</v>
      </c>
      <c r="AU7" s="20" t="e">
        <f>AVERAGE(#REF!)</f>
        <v>#REF!</v>
      </c>
      <c r="AV7" s="20" t="e">
        <f>AVERAGE(#REF!)</f>
        <v>#REF!</v>
      </c>
      <c r="AW7" s="1">
        <v>87.070000000000007</v>
      </c>
    </row>
    <row r="8" spans="1:50" ht="12.75" customHeight="1">
      <c r="A8" s="30" t="s">
        <v>41</v>
      </c>
      <c r="B8" s="20" t="e">
        <f>AVERAGE(#REF!)</f>
        <v>#REF!</v>
      </c>
      <c r="C8" s="20" t="e">
        <f>AVERAGE(#REF!)</f>
        <v>#REF!</v>
      </c>
      <c r="D8" s="20" t="e">
        <f>AVERAGE(#REF!)</f>
        <v>#REF!</v>
      </c>
      <c r="E8" s="20" t="e">
        <f>AVERAGE(#REF!)</f>
        <v>#REF!</v>
      </c>
      <c r="F8" s="20" t="e">
        <f>AVERAGE(#REF!)</f>
        <v>#REF!</v>
      </c>
      <c r="G8" s="20" t="e">
        <f>AVERAGE(#REF!)</f>
        <v>#REF!</v>
      </c>
      <c r="H8" s="20" t="e">
        <f>AVERAGE(#REF!)</f>
        <v>#REF!</v>
      </c>
      <c r="I8" s="20" t="e">
        <f>AVERAGE(#REF!)</f>
        <v>#REF!</v>
      </c>
      <c r="J8" s="20" t="e">
        <f>AVERAGE(#REF!)</f>
        <v>#REF!</v>
      </c>
      <c r="K8" s="20" t="e">
        <f>AVERAGE(#REF!)</f>
        <v>#REF!</v>
      </c>
      <c r="L8" s="20" t="e">
        <f>AVERAGE(#REF!)</f>
        <v>#REF!</v>
      </c>
      <c r="M8" s="20" t="e">
        <f>AVERAGE(#REF!)</f>
        <v>#REF!</v>
      </c>
      <c r="N8" s="20" t="e">
        <f>AVERAGE(#REF!)</f>
        <v>#REF!</v>
      </c>
      <c r="O8" s="20" t="e">
        <f>AVERAGE(#REF!)</f>
        <v>#REF!</v>
      </c>
      <c r="P8" s="20" t="e">
        <f>AVERAGE(#REF!)</f>
        <v>#REF!</v>
      </c>
      <c r="Q8" s="20" t="e">
        <f>AVERAGE(#REF!)</f>
        <v>#REF!</v>
      </c>
      <c r="R8" s="20" t="e">
        <f>AVERAGE(#REF!)</f>
        <v>#REF!</v>
      </c>
      <c r="S8" s="20" t="e">
        <f>AVERAGE(#REF!)</f>
        <v>#REF!</v>
      </c>
      <c r="T8" s="20" t="e">
        <f>AVERAGE(#REF!)</f>
        <v>#REF!</v>
      </c>
      <c r="U8" s="20" t="e">
        <f>AVERAGE(#REF!)</f>
        <v>#REF!</v>
      </c>
      <c r="V8" s="20" t="e">
        <f>AVERAGE(#REF!)</f>
        <v>#REF!</v>
      </c>
      <c r="W8" s="20" t="e">
        <f>AVERAGE(#REF!)</f>
        <v>#REF!</v>
      </c>
      <c r="X8" s="20" t="e">
        <f>AVERAGE(#REF!)</f>
        <v>#REF!</v>
      </c>
      <c r="Y8" s="20" t="e">
        <f>AVERAGE(#REF!)</f>
        <v>#REF!</v>
      </c>
      <c r="Z8" s="20" t="e">
        <f>AVERAGE(#REF!)</f>
        <v>#REF!</v>
      </c>
      <c r="AA8" s="20" t="e">
        <f>AVERAGE(#REF!)</f>
        <v>#REF!</v>
      </c>
      <c r="AB8" s="20" t="e">
        <f>AVERAGE(#REF!)</f>
        <v>#REF!</v>
      </c>
      <c r="AC8" s="20" t="e">
        <f>AVERAGE(#REF!)</f>
        <v>#REF!</v>
      </c>
      <c r="AD8" s="20" t="e">
        <f>AVERAGE(#REF!)</f>
        <v>#REF!</v>
      </c>
      <c r="AE8" s="20" t="e">
        <f>AVERAGE(#REF!)</f>
        <v>#REF!</v>
      </c>
      <c r="AF8" s="20" t="e">
        <f>AVERAGE(#REF!)</f>
        <v>#REF!</v>
      </c>
      <c r="AG8" s="20" t="e">
        <f>AVERAGE(#REF!)</f>
        <v>#REF!</v>
      </c>
      <c r="AH8" s="20" t="e">
        <f>AVERAGE(#REF!)</f>
        <v>#REF!</v>
      </c>
      <c r="AI8" s="20" t="e">
        <f>AVERAGE(#REF!)</f>
        <v>#REF!</v>
      </c>
      <c r="AJ8" s="20" t="e">
        <f>AVERAGE(#REF!)</f>
        <v>#REF!</v>
      </c>
      <c r="AK8" s="20" t="e">
        <f>AVERAGE(#REF!)</f>
        <v>#REF!</v>
      </c>
      <c r="AL8" s="20" t="e">
        <f>AVERAGE(#REF!)</f>
        <v>#REF!</v>
      </c>
      <c r="AM8" s="20" t="e">
        <f>AVERAGE(#REF!)</f>
        <v>#REF!</v>
      </c>
      <c r="AN8" s="20" t="e">
        <f>AVERAGE(#REF!)</f>
        <v>#REF!</v>
      </c>
      <c r="AO8" s="20" t="e">
        <f>AVERAGE(#REF!)</f>
        <v>#REF!</v>
      </c>
      <c r="AP8" s="20" t="e">
        <f>AVERAGE(#REF!)</f>
        <v>#REF!</v>
      </c>
      <c r="AQ8" s="20" t="e">
        <f>AVERAGE(#REF!)</f>
        <v>#REF!</v>
      </c>
      <c r="AR8" s="20" t="e">
        <f>AVERAGE(#REF!)</f>
        <v>#REF!</v>
      </c>
      <c r="AS8" s="20" t="e">
        <f>AVERAGE(#REF!)</f>
        <v>#REF!</v>
      </c>
      <c r="AT8" s="20" t="e">
        <f>AVERAGE(#REF!)</f>
        <v>#REF!</v>
      </c>
      <c r="AU8" s="20" t="e">
        <f>AVERAGE(#REF!)</f>
        <v>#REF!</v>
      </c>
      <c r="AV8" s="20" t="e">
        <f>AVERAGE(#REF!)</f>
        <v>#REF!</v>
      </c>
      <c r="AW8" s="1">
        <v>107.86333333333334</v>
      </c>
    </row>
    <row r="9" spans="1:50" ht="12.75" customHeight="1">
      <c r="A9" s="30" t="s">
        <v>42</v>
      </c>
      <c r="B9" s="20" t="e">
        <f>AVERAGE(#REF!)</f>
        <v>#REF!</v>
      </c>
      <c r="C9" s="20" t="e">
        <f>AVERAGE(#REF!)</f>
        <v>#REF!</v>
      </c>
      <c r="D9" s="20" t="e">
        <f>AVERAGE(#REF!)</f>
        <v>#REF!</v>
      </c>
      <c r="E9" s="20" t="e">
        <f>AVERAGE(#REF!)</f>
        <v>#REF!</v>
      </c>
      <c r="F9" s="20" t="e">
        <f>AVERAGE(#REF!)</f>
        <v>#REF!</v>
      </c>
      <c r="G9" s="20" t="e">
        <f>AVERAGE(#REF!)</f>
        <v>#REF!</v>
      </c>
      <c r="H9" s="20" t="e">
        <f>AVERAGE(#REF!)</f>
        <v>#REF!</v>
      </c>
      <c r="I9" s="20" t="e">
        <f>AVERAGE(#REF!)</f>
        <v>#REF!</v>
      </c>
      <c r="J9" s="20" t="e">
        <f>AVERAGE(#REF!)</f>
        <v>#REF!</v>
      </c>
      <c r="K9" s="20" t="e">
        <f>AVERAGE(#REF!)</f>
        <v>#REF!</v>
      </c>
      <c r="L9" s="20" t="e">
        <f>AVERAGE(#REF!)</f>
        <v>#REF!</v>
      </c>
      <c r="M9" s="20" t="e">
        <f>AVERAGE(#REF!)</f>
        <v>#REF!</v>
      </c>
      <c r="N9" s="20" t="e">
        <f>AVERAGE(#REF!)</f>
        <v>#REF!</v>
      </c>
      <c r="O9" s="20" t="e">
        <f>AVERAGE(#REF!)</f>
        <v>#REF!</v>
      </c>
      <c r="P9" s="20" t="e">
        <f>AVERAGE(#REF!)</f>
        <v>#REF!</v>
      </c>
      <c r="Q9" s="20" t="e">
        <f>AVERAGE(#REF!)</f>
        <v>#REF!</v>
      </c>
      <c r="R9" s="20" t="e">
        <f>AVERAGE(#REF!)</f>
        <v>#REF!</v>
      </c>
      <c r="S9" s="20" t="e">
        <f>AVERAGE(#REF!)</f>
        <v>#REF!</v>
      </c>
      <c r="T9" s="20" t="e">
        <f>AVERAGE(#REF!)</f>
        <v>#REF!</v>
      </c>
      <c r="U9" s="20" t="e">
        <f>AVERAGE(#REF!)</f>
        <v>#REF!</v>
      </c>
      <c r="V9" s="20" t="e">
        <f>AVERAGE(#REF!)</f>
        <v>#REF!</v>
      </c>
      <c r="W9" s="20" t="e">
        <f>AVERAGE(#REF!)</f>
        <v>#REF!</v>
      </c>
      <c r="X9" s="20" t="e">
        <f>AVERAGE(#REF!)</f>
        <v>#REF!</v>
      </c>
      <c r="Y9" s="20" t="e">
        <f>AVERAGE(#REF!)</f>
        <v>#REF!</v>
      </c>
      <c r="Z9" s="20" t="e">
        <f>AVERAGE(#REF!)</f>
        <v>#REF!</v>
      </c>
      <c r="AA9" s="20" t="e">
        <f>AVERAGE(#REF!)</f>
        <v>#REF!</v>
      </c>
      <c r="AB9" s="20" t="e">
        <f>AVERAGE(#REF!)</f>
        <v>#REF!</v>
      </c>
      <c r="AC9" s="20" t="e">
        <f>AVERAGE(#REF!)</f>
        <v>#REF!</v>
      </c>
      <c r="AD9" s="20" t="e">
        <f>AVERAGE(#REF!)</f>
        <v>#REF!</v>
      </c>
      <c r="AE9" s="20" t="e">
        <f>AVERAGE(#REF!)</f>
        <v>#REF!</v>
      </c>
      <c r="AF9" s="20" t="e">
        <f>AVERAGE(#REF!)</f>
        <v>#REF!</v>
      </c>
      <c r="AG9" s="20" t="e">
        <f>AVERAGE(#REF!)</f>
        <v>#REF!</v>
      </c>
      <c r="AH9" s="20" t="e">
        <f>AVERAGE(#REF!)</f>
        <v>#REF!</v>
      </c>
      <c r="AI9" s="20" t="e">
        <f>AVERAGE(#REF!)</f>
        <v>#REF!</v>
      </c>
      <c r="AJ9" s="20" t="e">
        <f>AVERAGE(#REF!)</f>
        <v>#REF!</v>
      </c>
      <c r="AK9" s="20" t="e">
        <f>AVERAGE(#REF!)</f>
        <v>#REF!</v>
      </c>
      <c r="AL9" s="20" t="e">
        <f>AVERAGE(#REF!)</f>
        <v>#REF!</v>
      </c>
      <c r="AM9" s="20" t="e">
        <f>AVERAGE(#REF!)</f>
        <v>#REF!</v>
      </c>
      <c r="AN9" s="20" t="e">
        <f>AVERAGE(#REF!)</f>
        <v>#REF!</v>
      </c>
      <c r="AO9" s="20" t="e">
        <f>AVERAGE(#REF!)</f>
        <v>#REF!</v>
      </c>
      <c r="AP9" s="20" t="e">
        <f>AVERAGE(#REF!)</f>
        <v>#REF!</v>
      </c>
      <c r="AQ9" s="20" t="e">
        <f>AVERAGE(#REF!)</f>
        <v>#REF!</v>
      </c>
      <c r="AR9" s="20" t="e">
        <f>AVERAGE(#REF!)</f>
        <v>#REF!</v>
      </c>
      <c r="AS9" s="20" t="e">
        <f>AVERAGE(#REF!)</f>
        <v>#REF!</v>
      </c>
      <c r="AT9" s="20" t="e">
        <f>AVERAGE(#REF!)</f>
        <v>#REF!</v>
      </c>
      <c r="AU9" s="20" t="e">
        <f>AVERAGE(#REF!)</f>
        <v>#REF!</v>
      </c>
      <c r="AV9" s="20" t="e">
        <f>AVERAGE(#REF!)</f>
        <v>#REF!</v>
      </c>
      <c r="AW9" s="1">
        <v>111.89126666666668</v>
      </c>
    </row>
    <row r="10" spans="1:50" ht="12.75" customHeight="1">
      <c r="A10" s="30" t="s">
        <v>43</v>
      </c>
      <c r="B10" s="20" t="e">
        <f>AVERAGE(#REF!)</f>
        <v>#REF!</v>
      </c>
      <c r="C10" s="20" t="e">
        <f>AVERAGE(#REF!)</f>
        <v>#REF!</v>
      </c>
      <c r="D10" s="20" t="e">
        <f>AVERAGE(#REF!)</f>
        <v>#REF!</v>
      </c>
      <c r="E10" s="20" t="e">
        <f>AVERAGE(#REF!)</f>
        <v>#REF!</v>
      </c>
      <c r="F10" s="20" t="e">
        <f>AVERAGE(#REF!)</f>
        <v>#REF!</v>
      </c>
      <c r="G10" s="20" t="e">
        <f>AVERAGE(#REF!)</f>
        <v>#REF!</v>
      </c>
      <c r="H10" s="20" t="e">
        <f>AVERAGE(#REF!)</f>
        <v>#REF!</v>
      </c>
      <c r="I10" s="20" t="e">
        <f>AVERAGE(#REF!)</f>
        <v>#REF!</v>
      </c>
      <c r="J10" s="20" t="e">
        <f>AVERAGE(#REF!)</f>
        <v>#REF!</v>
      </c>
      <c r="K10" s="20" t="e">
        <f>AVERAGE(#REF!)</f>
        <v>#REF!</v>
      </c>
      <c r="L10" s="20" t="e">
        <f>AVERAGE(#REF!)</f>
        <v>#REF!</v>
      </c>
      <c r="M10" s="20" t="e">
        <f>AVERAGE(#REF!)</f>
        <v>#REF!</v>
      </c>
      <c r="N10" s="20" t="e">
        <f>AVERAGE(#REF!)</f>
        <v>#REF!</v>
      </c>
      <c r="O10" s="20" t="e">
        <f>AVERAGE(#REF!)</f>
        <v>#REF!</v>
      </c>
      <c r="P10" s="20" t="e">
        <f>AVERAGE(#REF!)</f>
        <v>#REF!</v>
      </c>
      <c r="Q10" s="20" t="e">
        <f>AVERAGE(#REF!)</f>
        <v>#REF!</v>
      </c>
      <c r="R10" s="20" t="e">
        <f>AVERAGE(#REF!)</f>
        <v>#REF!</v>
      </c>
      <c r="S10" s="20" t="e">
        <f>AVERAGE(#REF!)</f>
        <v>#REF!</v>
      </c>
      <c r="T10" s="20" t="e">
        <f>AVERAGE(#REF!)</f>
        <v>#REF!</v>
      </c>
      <c r="U10" s="20" t="e">
        <f>AVERAGE(#REF!)</f>
        <v>#REF!</v>
      </c>
      <c r="V10" s="20" t="e">
        <f>AVERAGE(#REF!)</f>
        <v>#REF!</v>
      </c>
      <c r="W10" s="20" t="e">
        <f>AVERAGE(#REF!)</f>
        <v>#REF!</v>
      </c>
      <c r="X10" s="20" t="e">
        <f>AVERAGE(#REF!)</f>
        <v>#REF!</v>
      </c>
      <c r="Y10" s="20" t="e">
        <f>AVERAGE(#REF!)</f>
        <v>#REF!</v>
      </c>
      <c r="Z10" s="20" t="e">
        <f>AVERAGE(#REF!)</f>
        <v>#REF!</v>
      </c>
      <c r="AA10" s="20" t="e">
        <f>AVERAGE(#REF!)</f>
        <v>#REF!</v>
      </c>
      <c r="AB10" s="20" t="e">
        <f>AVERAGE(#REF!)</f>
        <v>#REF!</v>
      </c>
      <c r="AC10" s="20" t="e">
        <f>AVERAGE(#REF!)</f>
        <v>#REF!</v>
      </c>
      <c r="AD10" s="20" t="e">
        <f>AVERAGE(#REF!)</f>
        <v>#REF!</v>
      </c>
      <c r="AE10" s="20" t="e">
        <f>AVERAGE(#REF!)</f>
        <v>#REF!</v>
      </c>
      <c r="AF10" s="20" t="e">
        <f>AVERAGE(#REF!)</f>
        <v>#REF!</v>
      </c>
      <c r="AG10" s="20" t="e">
        <f>AVERAGE(#REF!)</f>
        <v>#REF!</v>
      </c>
      <c r="AH10" s="20" t="e">
        <f>AVERAGE(#REF!)</f>
        <v>#REF!</v>
      </c>
      <c r="AI10" s="20" t="e">
        <f>AVERAGE(#REF!)</f>
        <v>#REF!</v>
      </c>
      <c r="AJ10" s="20" t="e">
        <f>AVERAGE(#REF!)</f>
        <v>#REF!</v>
      </c>
      <c r="AK10" s="20" t="e">
        <f>AVERAGE(#REF!)</f>
        <v>#REF!</v>
      </c>
      <c r="AL10" s="20" t="e">
        <f>AVERAGE(#REF!)</f>
        <v>#REF!</v>
      </c>
      <c r="AM10" s="20" t="e">
        <f>AVERAGE(#REF!)</f>
        <v>#REF!</v>
      </c>
      <c r="AN10" s="20" t="e">
        <f>AVERAGE(#REF!)</f>
        <v>#REF!</v>
      </c>
      <c r="AO10" s="20" t="e">
        <f>AVERAGE(#REF!)</f>
        <v>#REF!</v>
      </c>
      <c r="AP10" s="20" t="e">
        <f>AVERAGE(#REF!)</f>
        <v>#REF!</v>
      </c>
      <c r="AQ10" s="20" t="e">
        <f>AVERAGE(#REF!)</f>
        <v>#REF!</v>
      </c>
      <c r="AR10" s="20" t="e">
        <f>AVERAGE(#REF!)</f>
        <v>#REF!</v>
      </c>
      <c r="AS10" s="20" t="e">
        <f>AVERAGE(#REF!)</f>
        <v>#REF!</v>
      </c>
      <c r="AT10" s="20" t="e">
        <f>AVERAGE(#REF!)</f>
        <v>#REF!</v>
      </c>
      <c r="AU10" s="20" t="e">
        <f>AVERAGE(#REF!)</f>
        <v>#REF!</v>
      </c>
      <c r="AV10" s="20" t="e">
        <f>AVERAGE(#REF!)</f>
        <v>#REF!</v>
      </c>
      <c r="AW10" s="1">
        <v>102.17666666666668</v>
      </c>
    </row>
    <row r="11" spans="1:50" ht="12.75" customHeight="1">
      <c r="A11" s="30" t="s">
        <v>44</v>
      </c>
      <c r="B11" s="20" t="e">
        <f>AVERAGE(#REF!)</f>
        <v>#REF!</v>
      </c>
      <c r="C11" s="20" t="e">
        <f>AVERAGE(#REF!)</f>
        <v>#REF!</v>
      </c>
      <c r="D11" s="20" t="e">
        <f>AVERAGE(#REF!)</f>
        <v>#REF!</v>
      </c>
      <c r="E11" s="20" t="e">
        <f>AVERAGE(#REF!)</f>
        <v>#REF!</v>
      </c>
      <c r="F11" s="20" t="e">
        <f>AVERAGE(#REF!)</f>
        <v>#REF!</v>
      </c>
      <c r="G11" s="20" t="e">
        <f>AVERAGE(#REF!)</f>
        <v>#REF!</v>
      </c>
      <c r="H11" s="20" t="e">
        <f>AVERAGE(#REF!)</f>
        <v>#REF!</v>
      </c>
      <c r="I11" s="20" t="e">
        <f>AVERAGE(#REF!)</f>
        <v>#REF!</v>
      </c>
      <c r="J11" s="20" t="e">
        <f>AVERAGE(#REF!)</f>
        <v>#REF!</v>
      </c>
      <c r="K11" s="20" t="e">
        <f>AVERAGE(#REF!)</f>
        <v>#REF!</v>
      </c>
      <c r="L11" s="20" t="e">
        <f>AVERAGE(#REF!)</f>
        <v>#REF!</v>
      </c>
      <c r="M11" s="20" t="e">
        <f>AVERAGE(#REF!)</f>
        <v>#REF!</v>
      </c>
      <c r="N11" s="20" t="e">
        <f>AVERAGE(#REF!)</f>
        <v>#REF!</v>
      </c>
      <c r="O11" s="20" t="e">
        <f>AVERAGE(#REF!)</f>
        <v>#REF!</v>
      </c>
      <c r="P11" s="20" t="e">
        <f>AVERAGE(#REF!)</f>
        <v>#REF!</v>
      </c>
      <c r="Q11" s="20" t="e">
        <f>AVERAGE(#REF!)</f>
        <v>#REF!</v>
      </c>
      <c r="R11" s="20" t="e">
        <f>AVERAGE(#REF!)</f>
        <v>#REF!</v>
      </c>
      <c r="S11" s="20" t="e">
        <f>AVERAGE(#REF!)</f>
        <v>#REF!</v>
      </c>
      <c r="T11" s="20" t="e">
        <f>AVERAGE(#REF!)</f>
        <v>#REF!</v>
      </c>
      <c r="U11" s="20" t="e">
        <f>AVERAGE(#REF!)</f>
        <v>#REF!</v>
      </c>
      <c r="V11" s="20" t="e">
        <f>AVERAGE(#REF!)</f>
        <v>#REF!</v>
      </c>
      <c r="W11" s="20" t="e">
        <f>AVERAGE(#REF!)</f>
        <v>#REF!</v>
      </c>
      <c r="X11" s="20" t="e">
        <f>AVERAGE(#REF!)</f>
        <v>#REF!</v>
      </c>
      <c r="Y11" s="20" t="e">
        <f>AVERAGE(#REF!)</f>
        <v>#REF!</v>
      </c>
      <c r="Z11" s="20" t="e">
        <f>AVERAGE(#REF!)</f>
        <v>#REF!</v>
      </c>
      <c r="AA11" s="20" t="e">
        <f>AVERAGE(#REF!)</f>
        <v>#REF!</v>
      </c>
      <c r="AB11" s="20" t="e">
        <f>AVERAGE(#REF!)</f>
        <v>#REF!</v>
      </c>
      <c r="AC11" s="20" t="e">
        <f>AVERAGE(#REF!)</f>
        <v>#REF!</v>
      </c>
      <c r="AD11" s="20" t="e">
        <f>AVERAGE(#REF!)</f>
        <v>#REF!</v>
      </c>
      <c r="AE11" s="20" t="e">
        <f>AVERAGE(#REF!)</f>
        <v>#REF!</v>
      </c>
      <c r="AF11" s="20" t="e">
        <f>AVERAGE(#REF!)</f>
        <v>#REF!</v>
      </c>
      <c r="AG11" s="20" t="e">
        <f>AVERAGE(#REF!)</f>
        <v>#REF!</v>
      </c>
      <c r="AH11" s="20" t="e">
        <f>AVERAGE(#REF!)</f>
        <v>#REF!</v>
      </c>
      <c r="AI11" s="20" t="e">
        <f>AVERAGE(#REF!)</f>
        <v>#REF!</v>
      </c>
      <c r="AJ11" s="20" t="e">
        <f>AVERAGE(#REF!)</f>
        <v>#REF!</v>
      </c>
      <c r="AK11" s="20" t="e">
        <f>AVERAGE(#REF!)</f>
        <v>#REF!</v>
      </c>
      <c r="AL11" s="20" t="e">
        <f>AVERAGE(#REF!)</f>
        <v>#REF!</v>
      </c>
      <c r="AM11" s="20" t="e">
        <f>AVERAGE(#REF!)</f>
        <v>#REF!</v>
      </c>
      <c r="AN11" s="20" t="e">
        <f>AVERAGE(#REF!)</f>
        <v>#REF!</v>
      </c>
      <c r="AO11" s="20" t="e">
        <f>AVERAGE(#REF!)</f>
        <v>#REF!</v>
      </c>
      <c r="AP11" s="20" t="e">
        <f>AVERAGE(#REF!)</f>
        <v>#REF!</v>
      </c>
      <c r="AQ11" s="20" t="e">
        <f>AVERAGE(#REF!)</f>
        <v>#REF!</v>
      </c>
      <c r="AR11" s="20" t="e">
        <f>AVERAGE(#REF!)</f>
        <v>#REF!</v>
      </c>
      <c r="AS11" s="20" t="e">
        <f>AVERAGE(#REF!)</f>
        <v>#REF!</v>
      </c>
      <c r="AT11" s="20" t="e">
        <f>AVERAGE(#REF!)</f>
        <v>#REF!</v>
      </c>
      <c r="AU11" s="20" t="e">
        <f>AVERAGE(#REF!)</f>
        <v>#REF!</v>
      </c>
      <c r="AV11" s="20" t="e">
        <f>AVERAGE(#REF!)</f>
        <v>#REF!</v>
      </c>
      <c r="AW11" s="1">
        <v>111.92999999999999</v>
      </c>
    </row>
    <row r="12" spans="1:50" ht="12.75" customHeight="1">
      <c r="A12" s="30" t="s">
        <v>45</v>
      </c>
      <c r="B12" s="20" t="e">
        <f>AVERAGE(#REF!)</f>
        <v>#REF!</v>
      </c>
      <c r="C12" s="20" t="e">
        <f>AVERAGE(#REF!)</f>
        <v>#REF!</v>
      </c>
      <c r="D12" s="20" t="e">
        <f>AVERAGE(#REF!)</f>
        <v>#REF!</v>
      </c>
      <c r="E12" s="20" t="e">
        <f>AVERAGE(#REF!)</f>
        <v>#REF!</v>
      </c>
      <c r="F12" s="20" t="e">
        <f>AVERAGE(#REF!)</f>
        <v>#REF!</v>
      </c>
      <c r="G12" s="20" t="e">
        <f>AVERAGE(#REF!)</f>
        <v>#REF!</v>
      </c>
      <c r="H12" s="20" t="e">
        <f>AVERAGE(#REF!)</f>
        <v>#REF!</v>
      </c>
      <c r="I12" s="20" t="e">
        <f>AVERAGE(#REF!)</f>
        <v>#REF!</v>
      </c>
      <c r="J12" s="20" t="e">
        <f>AVERAGE(#REF!)</f>
        <v>#REF!</v>
      </c>
      <c r="K12" s="20" t="e">
        <f>AVERAGE(#REF!)</f>
        <v>#REF!</v>
      </c>
      <c r="L12" s="20" t="e">
        <f>AVERAGE(#REF!)</f>
        <v>#REF!</v>
      </c>
      <c r="M12" s="20" t="e">
        <f>AVERAGE(#REF!)</f>
        <v>#REF!</v>
      </c>
      <c r="N12" s="20" t="e">
        <f>AVERAGE(#REF!)</f>
        <v>#REF!</v>
      </c>
      <c r="O12" s="20" t="e">
        <f>AVERAGE(#REF!)</f>
        <v>#REF!</v>
      </c>
      <c r="P12" s="20" t="e">
        <f>AVERAGE(#REF!)</f>
        <v>#REF!</v>
      </c>
      <c r="Q12" s="20" t="e">
        <f>AVERAGE(#REF!)</f>
        <v>#REF!</v>
      </c>
      <c r="R12" s="20" t="e">
        <f>AVERAGE(#REF!)</f>
        <v>#REF!</v>
      </c>
      <c r="S12" s="20" t="e">
        <f>AVERAGE(#REF!)</f>
        <v>#REF!</v>
      </c>
      <c r="T12" s="20" t="e">
        <f>AVERAGE(#REF!)</f>
        <v>#REF!</v>
      </c>
      <c r="U12" s="20" t="e">
        <f>AVERAGE(#REF!)</f>
        <v>#REF!</v>
      </c>
      <c r="V12" s="20" t="e">
        <f>AVERAGE(#REF!)</f>
        <v>#REF!</v>
      </c>
      <c r="W12" s="20" t="e">
        <f>AVERAGE(#REF!)</f>
        <v>#REF!</v>
      </c>
      <c r="X12" s="20" t="e">
        <f>AVERAGE(#REF!)</f>
        <v>#REF!</v>
      </c>
      <c r="Y12" s="20" t="e">
        <f>AVERAGE(#REF!)</f>
        <v>#REF!</v>
      </c>
      <c r="Z12" s="20" t="e">
        <f>AVERAGE(#REF!)</f>
        <v>#REF!</v>
      </c>
      <c r="AA12" s="20" t="e">
        <f>AVERAGE(#REF!)</f>
        <v>#REF!</v>
      </c>
      <c r="AB12" s="20" t="e">
        <f>AVERAGE(#REF!)</f>
        <v>#REF!</v>
      </c>
      <c r="AC12" s="20" t="e">
        <f>AVERAGE(#REF!)</f>
        <v>#REF!</v>
      </c>
      <c r="AD12" s="20" t="e">
        <f>AVERAGE(#REF!)</f>
        <v>#REF!</v>
      </c>
      <c r="AE12" s="20" t="e">
        <f>AVERAGE(#REF!)</f>
        <v>#REF!</v>
      </c>
      <c r="AF12" s="20" t="e">
        <f>AVERAGE(#REF!)</f>
        <v>#REF!</v>
      </c>
      <c r="AG12" s="20" t="e">
        <f>AVERAGE(#REF!)</f>
        <v>#REF!</v>
      </c>
      <c r="AH12" s="20" t="e">
        <f>AVERAGE(#REF!)</f>
        <v>#REF!</v>
      </c>
      <c r="AI12" s="20" t="e">
        <f>AVERAGE(#REF!)</f>
        <v>#REF!</v>
      </c>
      <c r="AJ12" s="20" t="e">
        <f>AVERAGE(#REF!)</f>
        <v>#REF!</v>
      </c>
      <c r="AK12" s="20" t="e">
        <f>AVERAGE(#REF!)</f>
        <v>#REF!</v>
      </c>
      <c r="AL12" s="20" t="e">
        <f>AVERAGE(#REF!)</f>
        <v>#REF!</v>
      </c>
      <c r="AM12" s="20" t="e">
        <f>AVERAGE(#REF!)</f>
        <v>#REF!</v>
      </c>
      <c r="AN12" s="20" t="e">
        <f>AVERAGE(#REF!)</f>
        <v>#REF!</v>
      </c>
      <c r="AO12" s="20" t="e">
        <f>AVERAGE(#REF!)</f>
        <v>#REF!</v>
      </c>
      <c r="AP12" s="20" t="e">
        <f>AVERAGE(#REF!)</f>
        <v>#REF!</v>
      </c>
      <c r="AQ12" s="20" t="e">
        <f>AVERAGE(#REF!)</f>
        <v>#REF!</v>
      </c>
      <c r="AR12" s="20" t="e">
        <f>AVERAGE(#REF!)</f>
        <v>#REF!</v>
      </c>
      <c r="AS12" s="20" t="e">
        <f>AVERAGE(#REF!)</f>
        <v>#REF!</v>
      </c>
      <c r="AT12" s="20" t="e">
        <f>AVERAGE(#REF!)</f>
        <v>#REF!</v>
      </c>
      <c r="AU12" s="20" t="e">
        <f>AVERAGE(#REF!)</f>
        <v>#REF!</v>
      </c>
      <c r="AV12" s="20" t="e">
        <f>AVERAGE(#REF!)</f>
        <v>#REF!</v>
      </c>
      <c r="AW12" s="1">
        <v>132.47333333333333</v>
      </c>
    </row>
    <row r="13" spans="1:50" ht="12.75" customHeight="1">
      <c r="A13" s="30" t="s">
        <v>46</v>
      </c>
      <c r="B13" s="20" t="e">
        <f>AVERAGE(#REF!)</f>
        <v>#REF!</v>
      </c>
      <c r="C13" s="20" t="e">
        <f>AVERAGE(#REF!)</f>
        <v>#REF!</v>
      </c>
      <c r="D13" s="20" t="e">
        <f>AVERAGE(#REF!)</f>
        <v>#REF!</v>
      </c>
      <c r="E13" s="20" t="e">
        <f>AVERAGE(#REF!)</f>
        <v>#REF!</v>
      </c>
      <c r="F13" s="20" t="e">
        <f>AVERAGE(#REF!)</f>
        <v>#REF!</v>
      </c>
      <c r="G13" s="20" t="e">
        <f>AVERAGE(#REF!)</f>
        <v>#REF!</v>
      </c>
      <c r="H13" s="20" t="e">
        <f>AVERAGE(#REF!)</f>
        <v>#REF!</v>
      </c>
      <c r="I13" s="20" t="e">
        <f>AVERAGE(#REF!)</f>
        <v>#REF!</v>
      </c>
      <c r="J13" s="20" t="e">
        <f>AVERAGE(#REF!)</f>
        <v>#REF!</v>
      </c>
      <c r="K13" s="20" t="e">
        <f>AVERAGE(#REF!)</f>
        <v>#REF!</v>
      </c>
      <c r="L13" s="20" t="e">
        <f>AVERAGE(#REF!)</f>
        <v>#REF!</v>
      </c>
      <c r="M13" s="20" t="e">
        <f>AVERAGE(#REF!)</f>
        <v>#REF!</v>
      </c>
      <c r="N13" s="20" t="e">
        <f>AVERAGE(#REF!)</f>
        <v>#REF!</v>
      </c>
      <c r="O13" s="20" t="e">
        <f>AVERAGE(#REF!)</f>
        <v>#REF!</v>
      </c>
      <c r="P13" s="20" t="e">
        <f>AVERAGE(#REF!)</f>
        <v>#REF!</v>
      </c>
      <c r="Q13" s="20" t="e">
        <f>AVERAGE(#REF!)</f>
        <v>#REF!</v>
      </c>
      <c r="R13" s="20" t="e">
        <f>AVERAGE(#REF!)</f>
        <v>#REF!</v>
      </c>
      <c r="S13" s="20" t="e">
        <f>AVERAGE(#REF!)</f>
        <v>#REF!</v>
      </c>
      <c r="T13" s="20" t="e">
        <f>AVERAGE(#REF!)</f>
        <v>#REF!</v>
      </c>
      <c r="U13" s="20" t="e">
        <f>AVERAGE(#REF!)</f>
        <v>#REF!</v>
      </c>
      <c r="V13" s="20" t="e">
        <f>AVERAGE(#REF!)</f>
        <v>#REF!</v>
      </c>
      <c r="W13" s="20" t="e">
        <f>AVERAGE(#REF!)</f>
        <v>#REF!</v>
      </c>
      <c r="X13" s="20" t="e">
        <f>AVERAGE(#REF!)</f>
        <v>#REF!</v>
      </c>
      <c r="Y13" s="20" t="e">
        <f>AVERAGE(#REF!)</f>
        <v>#REF!</v>
      </c>
      <c r="Z13" s="20" t="e">
        <f>AVERAGE(#REF!)</f>
        <v>#REF!</v>
      </c>
      <c r="AA13" s="20" t="e">
        <f>AVERAGE(#REF!)</f>
        <v>#REF!</v>
      </c>
      <c r="AB13" s="20" t="e">
        <f>AVERAGE(#REF!)</f>
        <v>#REF!</v>
      </c>
      <c r="AC13" s="20" t="e">
        <f>AVERAGE(#REF!)</f>
        <v>#REF!</v>
      </c>
      <c r="AD13" s="20" t="e">
        <f>AVERAGE(#REF!)</f>
        <v>#REF!</v>
      </c>
      <c r="AE13" s="20" t="e">
        <f>AVERAGE(#REF!)</f>
        <v>#REF!</v>
      </c>
      <c r="AF13" s="20" t="e">
        <f>AVERAGE(#REF!)</f>
        <v>#REF!</v>
      </c>
      <c r="AG13" s="20" t="e">
        <f>AVERAGE(#REF!)</f>
        <v>#REF!</v>
      </c>
      <c r="AH13" s="20" t="e">
        <f>AVERAGE(#REF!)</f>
        <v>#REF!</v>
      </c>
      <c r="AI13" s="20" t="e">
        <f>AVERAGE(#REF!)</f>
        <v>#REF!</v>
      </c>
      <c r="AJ13" s="20" t="e">
        <f>AVERAGE(#REF!)</f>
        <v>#REF!</v>
      </c>
      <c r="AK13" s="20" t="e">
        <f>AVERAGE(#REF!)</f>
        <v>#REF!</v>
      </c>
      <c r="AL13" s="20" t="e">
        <f>AVERAGE(#REF!)</f>
        <v>#REF!</v>
      </c>
      <c r="AM13" s="20" t="e">
        <f>AVERAGE(#REF!)</f>
        <v>#REF!</v>
      </c>
      <c r="AN13" s="20" t="e">
        <f>AVERAGE(#REF!)</f>
        <v>#REF!</v>
      </c>
      <c r="AO13" s="20" t="e">
        <f>AVERAGE(#REF!)</f>
        <v>#REF!</v>
      </c>
      <c r="AP13" s="20" t="e">
        <f>AVERAGE(#REF!)</f>
        <v>#REF!</v>
      </c>
      <c r="AQ13" s="20" t="e">
        <f>AVERAGE(#REF!)</f>
        <v>#REF!</v>
      </c>
      <c r="AR13" s="20" t="e">
        <f>AVERAGE(#REF!)</f>
        <v>#REF!</v>
      </c>
      <c r="AS13" s="20" t="e">
        <f>AVERAGE(#REF!)</f>
        <v>#REF!</v>
      </c>
      <c r="AT13" s="20" t="e">
        <f>AVERAGE(#REF!)</f>
        <v>#REF!</v>
      </c>
      <c r="AU13" s="20" t="e">
        <f>AVERAGE(#REF!)</f>
        <v>#REF!</v>
      </c>
      <c r="AV13" s="20" t="e">
        <f>AVERAGE(#REF!)</f>
        <v>#REF!</v>
      </c>
      <c r="AW13" s="1">
        <v>127.13666666666667</v>
      </c>
    </row>
    <row r="14" spans="1:50" ht="12.75" customHeight="1">
      <c r="A14" s="30" t="s">
        <v>47</v>
      </c>
      <c r="B14" s="20" t="e">
        <f>AVERAGE(#REF!)</f>
        <v>#REF!</v>
      </c>
      <c r="C14" s="20" t="e">
        <f>AVERAGE(#REF!)</f>
        <v>#REF!</v>
      </c>
      <c r="D14" s="20" t="e">
        <f>AVERAGE(#REF!)</f>
        <v>#REF!</v>
      </c>
      <c r="E14" s="20" t="e">
        <f>AVERAGE(#REF!)</f>
        <v>#REF!</v>
      </c>
      <c r="F14" s="20" t="e">
        <f>AVERAGE(#REF!)</f>
        <v>#REF!</v>
      </c>
      <c r="G14" s="20" t="e">
        <f>AVERAGE(#REF!)</f>
        <v>#REF!</v>
      </c>
      <c r="H14" s="20" t="e">
        <f>AVERAGE(#REF!)</f>
        <v>#REF!</v>
      </c>
      <c r="I14" s="20" t="e">
        <f>AVERAGE(#REF!)</f>
        <v>#REF!</v>
      </c>
      <c r="J14" s="20" t="e">
        <f>AVERAGE(#REF!)</f>
        <v>#REF!</v>
      </c>
      <c r="K14" s="20" t="e">
        <f>AVERAGE(#REF!)</f>
        <v>#REF!</v>
      </c>
      <c r="L14" s="20" t="e">
        <f>AVERAGE(#REF!)</f>
        <v>#REF!</v>
      </c>
      <c r="M14" s="20" t="e">
        <f>AVERAGE(#REF!)</f>
        <v>#REF!</v>
      </c>
      <c r="N14" s="20" t="e">
        <f>AVERAGE(#REF!)</f>
        <v>#REF!</v>
      </c>
      <c r="O14" s="20" t="e">
        <f>AVERAGE(#REF!)</f>
        <v>#REF!</v>
      </c>
      <c r="P14" s="20" t="e">
        <f>AVERAGE(#REF!)</f>
        <v>#REF!</v>
      </c>
      <c r="Q14" s="20" t="e">
        <f>AVERAGE(#REF!)</f>
        <v>#REF!</v>
      </c>
      <c r="R14" s="20" t="e">
        <f>AVERAGE(#REF!)</f>
        <v>#REF!</v>
      </c>
      <c r="S14" s="20" t="e">
        <f>AVERAGE(#REF!)</f>
        <v>#REF!</v>
      </c>
      <c r="T14" s="20" t="e">
        <f>AVERAGE(#REF!)</f>
        <v>#REF!</v>
      </c>
      <c r="U14" s="20" t="e">
        <f>AVERAGE(#REF!)</f>
        <v>#REF!</v>
      </c>
      <c r="V14" s="20" t="e">
        <f>AVERAGE(#REF!)</f>
        <v>#REF!</v>
      </c>
      <c r="W14" s="20" t="e">
        <f>AVERAGE(#REF!)</f>
        <v>#REF!</v>
      </c>
      <c r="X14" s="20" t="e">
        <f>AVERAGE(#REF!)</f>
        <v>#REF!</v>
      </c>
      <c r="Y14" s="20" t="e">
        <f>AVERAGE(#REF!)</f>
        <v>#REF!</v>
      </c>
      <c r="Z14" s="20" t="e">
        <f>AVERAGE(#REF!)</f>
        <v>#REF!</v>
      </c>
      <c r="AA14" s="20" t="e">
        <f>AVERAGE(#REF!)</f>
        <v>#REF!</v>
      </c>
      <c r="AB14" s="20" t="e">
        <f>AVERAGE(#REF!)</f>
        <v>#REF!</v>
      </c>
      <c r="AC14" s="20" t="e">
        <f>AVERAGE(#REF!)</f>
        <v>#REF!</v>
      </c>
      <c r="AD14" s="20" t="e">
        <f>AVERAGE(#REF!)</f>
        <v>#REF!</v>
      </c>
      <c r="AE14" s="20" t="e">
        <f>AVERAGE(#REF!)</f>
        <v>#REF!</v>
      </c>
      <c r="AF14" s="20" t="e">
        <f>AVERAGE(#REF!)</f>
        <v>#REF!</v>
      </c>
      <c r="AG14" s="20" t="e">
        <f>AVERAGE(#REF!)</f>
        <v>#REF!</v>
      </c>
      <c r="AH14" s="20" t="e">
        <f>AVERAGE(#REF!)</f>
        <v>#REF!</v>
      </c>
      <c r="AI14" s="20" t="e">
        <f>AVERAGE(#REF!)</f>
        <v>#REF!</v>
      </c>
      <c r="AJ14" s="20" t="e">
        <f>AVERAGE(#REF!)</f>
        <v>#REF!</v>
      </c>
      <c r="AK14" s="20" t="e">
        <f>AVERAGE(#REF!)</f>
        <v>#REF!</v>
      </c>
      <c r="AL14" s="20" t="e">
        <f>AVERAGE(#REF!)</f>
        <v>#REF!</v>
      </c>
      <c r="AM14" s="20" t="e">
        <f>AVERAGE(#REF!)</f>
        <v>#REF!</v>
      </c>
      <c r="AN14" s="20" t="e">
        <f>AVERAGE(#REF!)</f>
        <v>#REF!</v>
      </c>
      <c r="AO14" s="20" t="e">
        <f>AVERAGE(#REF!)</f>
        <v>#REF!</v>
      </c>
      <c r="AP14" s="20" t="e">
        <f>AVERAGE(#REF!)</f>
        <v>#REF!</v>
      </c>
      <c r="AQ14" s="20" t="e">
        <f>AVERAGE(#REF!)</f>
        <v>#REF!</v>
      </c>
      <c r="AR14" s="20" t="e">
        <f>AVERAGE(#REF!)</f>
        <v>#REF!</v>
      </c>
      <c r="AS14" s="20" t="e">
        <f>AVERAGE(#REF!)</f>
        <v>#REF!</v>
      </c>
      <c r="AT14" s="20" t="e">
        <f>AVERAGE(#REF!)</f>
        <v>#REF!</v>
      </c>
      <c r="AU14" s="20" t="e">
        <f>AVERAGE(#REF!)</f>
        <v>#REF!</v>
      </c>
      <c r="AV14" s="20" t="e">
        <f>AVERAGE(#REF!)</f>
        <v>#REF!</v>
      </c>
      <c r="AW14" s="1">
        <v>123.35666666666667</v>
      </c>
    </row>
    <row r="15" spans="1:50" ht="12.75" customHeight="1">
      <c r="A15" s="30" t="s">
        <v>48</v>
      </c>
      <c r="B15" s="20" t="e">
        <f>AVERAGE(#REF!)</f>
        <v>#REF!</v>
      </c>
      <c r="C15" s="20" t="e">
        <f>AVERAGE(#REF!)</f>
        <v>#REF!</v>
      </c>
      <c r="D15" s="20" t="e">
        <f>AVERAGE(#REF!)</f>
        <v>#REF!</v>
      </c>
      <c r="E15" s="20" t="e">
        <f>AVERAGE(#REF!)</f>
        <v>#REF!</v>
      </c>
      <c r="F15" s="20" t="e">
        <f>AVERAGE(#REF!)</f>
        <v>#REF!</v>
      </c>
      <c r="G15" s="20" t="e">
        <f>AVERAGE(#REF!)</f>
        <v>#REF!</v>
      </c>
      <c r="H15" s="20" t="e">
        <f>AVERAGE(#REF!)</f>
        <v>#REF!</v>
      </c>
      <c r="I15" s="20" t="e">
        <f>AVERAGE(#REF!)</f>
        <v>#REF!</v>
      </c>
      <c r="J15" s="20" t="e">
        <f>AVERAGE(#REF!)</f>
        <v>#REF!</v>
      </c>
      <c r="K15" s="20" t="e">
        <f>AVERAGE(#REF!)</f>
        <v>#REF!</v>
      </c>
      <c r="L15" s="20" t="e">
        <f>AVERAGE(#REF!)</f>
        <v>#REF!</v>
      </c>
      <c r="M15" s="20" t="e">
        <f>AVERAGE(#REF!)</f>
        <v>#REF!</v>
      </c>
      <c r="N15" s="20" t="e">
        <f>AVERAGE(#REF!)</f>
        <v>#REF!</v>
      </c>
      <c r="O15" s="20" t="e">
        <f>AVERAGE(#REF!)</f>
        <v>#REF!</v>
      </c>
      <c r="P15" s="20" t="e">
        <f>AVERAGE(#REF!)</f>
        <v>#REF!</v>
      </c>
      <c r="Q15" s="20" t="e">
        <f>AVERAGE(#REF!)</f>
        <v>#REF!</v>
      </c>
      <c r="R15" s="20" t="e">
        <f>AVERAGE(#REF!)</f>
        <v>#REF!</v>
      </c>
      <c r="S15" s="20" t="e">
        <f>AVERAGE(#REF!)</f>
        <v>#REF!</v>
      </c>
      <c r="T15" s="20" t="e">
        <f>AVERAGE(#REF!)</f>
        <v>#REF!</v>
      </c>
      <c r="U15" s="20" t="e">
        <f>AVERAGE(#REF!)</f>
        <v>#REF!</v>
      </c>
      <c r="V15" s="20" t="e">
        <f>AVERAGE(#REF!)</f>
        <v>#REF!</v>
      </c>
      <c r="W15" s="20" t="e">
        <f>AVERAGE(#REF!)</f>
        <v>#REF!</v>
      </c>
      <c r="X15" s="20" t="e">
        <f>AVERAGE(#REF!)</f>
        <v>#REF!</v>
      </c>
      <c r="Y15" s="20" t="e">
        <f>AVERAGE(#REF!)</f>
        <v>#REF!</v>
      </c>
      <c r="Z15" s="20" t="e">
        <f>AVERAGE(#REF!)</f>
        <v>#REF!</v>
      </c>
      <c r="AA15" s="20" t="e">
        <f>AVERAGE(#REF!)</f>
        <v>#REF!</v>
      </c>
      <c r="AB15" s="20" t="e">
        <f>AVERAGE(#REF!)</f>
        <v>#REF!</v>
      </c>
      <c r="AC15" s="20" t="e">
        <f>AVERAGE(#REF!)</f>
        <v>#REF!</v>
      </c>
      <c r="AD15" s="20" t="e">
        <f>AVERAGE(#REF!)</f>
        <v>#REF!</v>
      </c>
      <c r="AE15" s="20" t="e">
        <f>AVERAGE(#REF!)</f>
        <v>#REF!</v>
      </c>
      <c r="AF15" s="20" t="e">
        <f>AVERAGE(#REF!)</f>
        <v>#REF!</v>
      </c>
      <c r="AG15" s="20" t="e">
        <f>AVERAGE(#REF!)</f>
        <v>#REF!</v>
      </c>
      <c r="AH15" s="20" t="e">
        <f>AVERAGE(#REF!)</f>
        <v>#REF!</v>
      </c>
      <c r="AI15" s="20" t="e">
        <f>AVERAGE(#REF!)</f>
        <v>#REF!</v>
      </c>
      <c r="AJ15" s="20" t="e">
        <f>AVERAGE(#REF!)</f>
        <v>#REF!</v>
      </c>
      <c r="AK15" s="20" t="e">
        <f>AVERAGE(#REF!)</f>
        <v>#REF!</v>
      </c>
      <c r="AL15" s="20" t="e">
        <f>AVERAGE(#REF!)</f>
        <v>#REF!</v>
      </c>
      <c r="AM15" s="20" t="e">
        <f>AVERAGE(#REF!)</f>
        <v>#REF!</v>
      </c>
      <c r="AN15" s="20" t="e">
        <f>AVERAGE(#REF!)</f>
        <v>#REF!</v>
      </c>
      <c r="AO15" s="20" t="e">
        <f>AVERAGE(#REF!)</f>
        <v>#REF!</v>
      </c>
      <c r="AP15" s="20" t="e">
        <f>AVERAGE(#REF!)</f>
        <v>#REF!</v>
      </c>
      <c r="AQ15" s="20" t="e">
        <f>AVERAGE(#REF!)</f>
        <v>#REF!</v>
      </c>
      <c r="AR15" s="20" t="e">
        <f>AVERAGE(#REF!)</f>
        <v>#REF!</v>
      </c>
      <c r="AS15" s="20" t="e">
        <f>AVERAGE(#REF!)</f>
        <v>#REF!</v>
      </c>
      <c r="AT15" s="20" t="e">
        <f>AVERAGE(#REF!)</f>
        <v>#REF!</v>
      </c>
      <c r="AU15" s="20" t="e">
        <f>AVERAGE(#REF!)</f>
        <v>#REF!</v>
      </c>
      <c r="AV15" s="20" t="e">
        <f>AVERAGE(#REF!)</f>
        <v>#REF!</v>
      </c>
      <c r="AW15" s="1">
        <v>121.55666666666667</v>
      </c>
    </row>
    <row r="16" spans="1:50" ht="12.75" customHeight="1">
      <c r="A16" s="30" t="s">
        <v>49</v>
      </c>
      <c r="B16" s="20" t="e">
        <f>AVERAGE(#REF!)</f>
        <v>#REF!</v>
      </c>
      <c r="C16" s="20" t="e">
        <f>AVERAGE(#REF!)</f>
        <v>#REF!</v>
      </c>
      <c r="D16" s="20" t="e">
        <f>AVERAGE(#REF!)</f>
        <v>#REF!</v>
      </c>
      <c r="E16" s="20" t="e">
        <f>AVERAGE(#REF!)</f>
        <v>#REF!</v>
      </c>
      <c r="F16" s="20" t="e">
        <f>AVERAGE(#REF!)</f>
        <v>#REF!</v>
      </c>
      <c r="G16" s="20" t="e">
        <f>AVERAGE(#REF!)</f>
        <v>#REF!</v>
      </c>
      <c r="H16" s="20" t="e">
        <f>AVERAGE(#REF!)</f>
        <v>#REF!</v>
      </c>
      <c r="I16" s="20" t="e">
        <f>AVERAGE(#REF!)</f>
        <v>#REF!</v>
      </c>
      <c r="J16" s="20" t="e">
        <f>AVERAGE(#REF!)</f>
        <v>#REF!</v>
      </c>
      <c r="K16" s="20" t="e">
        <f>AVERAGE(#REF!)</f>
        <v>#REF!</v>
      </c>
      <c r="L16" s="20" t="e">
        <f>AVERAGE(#REF!)</f>
        <v>#REF!</v>
      </c>
      <c r="M16" s="20" t="e">
        <f>AVERAGE(#REF!)</f>
        <v>#REF!</v>
      </c>
      <c r="N16" s="20" t="e">
        <f>AVERAGE(#REF!)</f>
        <v>#REF!</v>
      </c>
      <c r="O16" s="20" t="e">
        <f>AVERAGE(#REF!)</f>
        <v>#REF!</v>
      </c>
      <c r="P16" s="20" t="e">
        <f>AVERAGE(#REF!)</f>
        <v>#REF!</v>
      </c>
      <c r="Q16" s="20" t="e">
        <f>AVERAGE(#REF!)</f>
        <v>#REF!</v>
      </c>
      <c r="R16" s="20" t="e">
        <f>AVERAGE(#REF!)</f>
        <v>#REF!</v>
      </c>
      <c r="S16" s="20" t="e">
        <f>AVERAGE(#REF!)</f>
        <v>#REF!</v>
      </c>
      <c r="T16" s="20" t="e">
        <f>AVERAGE(#REF!)</f>
        <v>#REF!</v>
      </c>
      <c r="U16" s="20" t="e">
        <f>AVERAGE(#REF!)</f>
        <v>#REF!</v>
      </c>
      <c r="V16" s="20" t="e">
        <f>AVERAGE(#REF!)</f>
        <v>#REF!</v>
      </c>
      <c r="W16" s="20" t="e">
        <f>AVERAGE(#REF!)</f>
        <v>#REF!</v>
      </c>
      <c r="X16" s="20" t="e">
        <f>AVERAGE(#REF!)</f>
        <v>#REF!</v>
      </c>
      <c r="Y16" s="20" t="e">
        <f>AVERAGE(#REF!)</f>
        <v>#REF!</v>
      </c>
      <c r="Z16" s="20" t="e">
        <f>AVERAGE(#REF!)</f>
        <v>#REF!</v>
      </c>
      <c r="AA16" s="20" t="e">
        <f>AVERAGE(#REF!)</f>
        <v>#REF!</v>
      </c>
      <c r="AB16" s="20" t="e">
        <f>AVERAGE(#REF!)</f>
        <v>#REF!</v>
      </c>
      <c r="AC16" s="20" t="e">
        <f>AVERAGE(#REF!)</f>
        <v>#REF!</v>
      </c>
      <c r="AD16" s="20" t="e">
        <f>AVERAGE(#REF!)</f>
        <v>#REF!</v>
      </c>
      <c r="AE16" s="20" t="e">
        <f>AVERAGE(#REF!)</f>
        <v>#REF!</v>
      </c>
      <c r="AF16" s="20" t="e">
        <f>AVERAGE(#REF!)</f>
        <v>#REF!</v>
      </c>
      <c r="AG16" s="20" t="e">
        <f>AVERAGE(#REF!)</f>
        <v>#REF!</v>
      </c>
      <c r="AH16" s="20" t="e">
        <f>AVERAGE(#REF!)</f>
        <v>#REF!</v>
      </c>
      <c r="AI16" s="20" t="e">
        <f>AVERAGE(#REF!)</f>
        <v>#REF!</v>
      </c>
      <c r="AJ16" s="20" t="e">
        <f>AVERAGE(#REF!)</f>
        <v>#REF!</v>
      </c>
      <c r="AK16" s="20" t="e">
        <f>AVERAGE(#REF!)</f>
        <v>#REF!</v>
      </c>
      <c r="AL16" s="20" t="e">
        <f>AVERAGE(#REF!)</f>
        <v>#REF!</v>
      </c>
      <c r="AM16" s="20" t="e">
        <f>AVERAGE(#REF!)</f>
        <v>#REF!</v>
      </c>
      <c r="AN16" s="20" t="e">
        <f>AVERAGE(#REF!)</f>
        <v>#REF!</v>
      </c>
      <c r="AO16" s="20" t="e">
        <f>AVERAGE(#REF!)</f>
        <v>#REF!</v>
      </c>
      <c r="AP16" s="20" t="e">
        <f>AVERAGE(#REF!)</f>
        <v>#REF!</v>
      </c>
      <c r="AQ16" s="20" t="e">
        <f>AVERAGE(#REF!)</f>
        <v>#REF!</v>
      </c>
      <c r="AR16" s="20" t="e">
        <f>AVERAGE(#REF!)</f>
        <v>#REF!</v>
      </c>
      <c r="AS16" s="20" t="e">
        <f>AVERAGE(#REF!)</f>
        <v>#REF!</v>
      </c>
      <c r="AT16" s="20" t="e">
        <f>AVERAGE(#REF!)</f>
        <v>#REF!</v>
      </c>
      <c r="AU16" s="20" t="e">
        <f>AVERAGE(#REF!)</f>
        <v>#REF!</v>
      </c>
      <c r="AV16" s="20" t="e">
        <f>AVERAGE(#REF!)</f>
        <v>#REF!</v>
      </c>
      <c r="AW16" s="1">
        <v>116.91666666666667</v>
      </c>
    </row>
    <row r="17" spans="1:49" ht="12.75" customHeight="1">
      <c r="A17" s="30" t="s">
        <v>50</v>
      </c>
      <c r="B17" s="20" t="e">
        <f>AVERAGE(#REF!)</f>
        <v>#REF!</v>
      </c>
      <c r="C17" s="20" t="e">
        <f>AVERAGE(#REF!)</f>
        <v>#REF!</v>
      </c>
      <c r="D17" s="20" t="e">
        <f>AVERAGE(#REF!)</f>
        <v>#REF!</v>
      </c>
      <c r="E17" s="20" t="e">
        <f>AVERAGE(#REF!)</f>
        <v>#REF!</v>
      </c>
      <c r="F17" s="20" t="e">
        <f>AVERAGE(#REF!)</f>
        <v>#REF!</v>
      </c>
      <c r="G17" s="20" t="e">
        <f>AVERAGE(#REF!)</f>
        <v>#REF!</v>
      </c>
      <c r="H17" s="20" t="e">
        <f>AVERAGE(#REF!)</f>
        <v>#REF!</v>
      </c>
      <c r="I17" s="20" t="e">
        <f>AVERAGE(#REF!)</f>
        <v>#REF!</v>
      </c>
      <c r="J17" s="20" t="e">
        <f>AVERAGE(#REF!)</f>
        <v>#REF!</v>
      </c>
      <c r="K17" s="20" t="e">
        <f>AVERAGE(#REF!)</f>
        <v>#REF!</v>
      </c>
      <c r="L17" s="20" t="e">
        <f>AVERAGE(#REF!)</f>
        <v>#REF!</v>
      </c>
      <c r="M17" s="20" t="e">
        <f>AVERAGE(#REF!)</f>
        <v>#REF!</v>
      </c>
      <c r="N17" s="20" t="e">
        <f>AVERAGE(#REF!)</f>
        <v>#REF!</v>
      </c>
      <c r="O17" s="20" t="e">
        <f>AVERAGE(#REF!)</f>
        <v>#REF!</v>
      </c>
      <c r="P17" s="20" t="e">
        <f>AVERAGE(#REF!)</f>
        <v>#REF!</v>
      </c>
      <c r="Q17" s="20" t="e">
        <f>AVERAGE(#REF!)</f>
        <v>#REF!</v>
      </c>
      <c r="R17" s="20" t="e">
        <f>AVERAGE(#REF!)</f>
        <v>#REF!</v>
      </c>
      <c r="S17" s="20" t="e">
        <f>AVERAGE(#REF!)</f>
        <v>#REF!</v>
      </c>
      <c r="T17" s="20" t="e">
        <f>AVERAGE(#REF!)</f>
        <v>#REF!</v>
      </c>
      <c r="U17" s="20" t="e">
        <f>AVERAGE(#REF!)</f>
        <v>#REF!</v>
      </c>
      <c r="V17" s="20" t="e">
        <f>AVERAGE(#REF!)</f>
        <v>#REF!</v>
      </c>
      <c r="W17" s="20" t="e">
        <f>AVERAGE(#REF!)</f>
        <v>#REF!</v>
      </c>
      <c r="X17" s="20" t="e">
        <f>AVERAGE(#REF!)</f>
        <v>#REF!</v>
      </c>
      <c r="Y17" s="20" t="e">
        <f>AVERAGE(#REF!)</f>
        <v>#REF!</v>
      </c>
      <c r="Z17" s="20" t="e">
        <f>AVERAGE(#REF!)</f>
        <v>#REF!</v>
      </c>
      <c r="AA17" s="20" t="e">
        <f>AVERAGE(#REF!)</f>
        <v>#REF!</v>
      </c>
      <c r="AB17" s="20" t="e">
        <f>AVERAGE(#REF!)</f>
        <v>#REF!</v>
      </c>
      <c r="AC17" s="20" t="e">
        <f>AVERAGE(#REF!)</f>
        <v>#REF!</v>
      </c>
      <c r="AD17" s="20" t="e">
        <f>AVERAGE(#REF!)</f>
        <v>#REF!</v>
      </c>
      <c r="AE17" s="20" t="e">
        <f>AVERAGE(#REF!)</f>
        <v>#REF!</v>
      </c>
      <c r="AF17" s="20" t="e">
        <f>AVERAGE(#REF!)</f>
        <v>#REF!</v>
      </c>
      <c r="AG17" s="20" t="e">
        <f>AVERAGE(#REF!)</f>
        <v>#REF!</v>
      </c>
      <c r="AH17" s="20" t="e">
        <f>AVERAGE(#REF!)</f>
        <v>#REF!</v>
      </c>
      <c r="AI17" s="20" t="e">
        <f>AVERAGE(#REF!)</f>
        <v>#REF!</v>
      </c>
      <c r="AJ17" s="20" t="e">
        <f>AVERAGE(#REF!)</f>
        <v>#REF!</v>
      </c>
      <c r="AK17" s="20" t="e">
        <f>AVERAGE(#REF!)</f>
        <v>#REF!</v>
      </c>
      <c r="AL17" s="20" t="e">
        <f>AVERAGE(#REF!)</f>
        <v>#REF!</v>
      </c>
      <c r="AM17" s="20" t="e">
        <f>AVERAGE(#REF!)</f>
        <v>#REF!</v>
      </c>
      <c r="AN17" s="20" t="e">
        <f>AVERAGE(#REF!)</f>
        <v>#REF!</v>
      </c>
      <c r="AO17" s="20" t="e">
        <f>AVERAGE(#REF!)</f>
        <v>#REF!</v>
      </c>
      <c r="AP17" s="20" t="e">
        <f>AVERAGE(#REF!)</f>
        <v>#REF!</v>
      </c>
      <c r="AQ17" s="20" t="e">
        <f>AVERAGE(#REF!)</f>
        <v>#REF!</v>
      </c>
      <c r="AR17" s="20" t="e">
        <f>AVERAGE(#REF!)</f>
        <v>#REF!</v>
      </c>
      <c r="AS17" s="20" t="e">
        <f>AVERAGE(#REF!)</f>
        <v>#REF!</v>
      </c>
      <c r="AT17" s="20" t="e">
        <f>AVERAGE(#REF!)</f>
        <v>#REF!</v>
      </c>
      <c r="AU17" s="20" t="e">
        <f>AVERAGE(#REF!)</f>
        <v>#REF!</v>
      </c>
      <c r="AV17" s="20" t="e">
        <f>AVERAGE(#REF!)</f>
        <v>#REF!</v>
      </c>
      <c r="AW17" s="1">
        <v>102.56666666666666</v>
      </c>
    </row>
    <row r="18" spans="1:49" ht="12.75" customHeight="1">
      <c r="A18" s="30" t="s">
        <v>51</v>
      </c>
      <c r="B18" s="20" t="e">
        <f>AVERAGE(#REF!)</f>
        <v>#REF!</v>
      </c>
      <c r="C18" s="20" t="e">
        <f>AVERAGE(#REF!)</f>
        <v>#REF!</v>
      </c>
      <c r="D18" s="20" t="e">
        <f>AVERAGE(#REF!)</f>
        <v>#REF!</v>
      </c>
      <c r="E18" s="20" t="e">
        <f>AVERAGE(#REF!)</f>
        <v>#REF!</v>
      </c>
      <c r="F18" s="20" t="e">
        <f>AVERAGE(#REF!)</f>
        <v>#REF!</v>
      </c>
      <c r="G18" s="20" t="e">
        <f>AVERAGE(#REF!)</f>
        <v>#REF!</v>
      </c>
      <c r="H18" s="20" t="e">
        <f>AVERAGE(#REF!)</f>
        <v>#REF!</v>
      </c>
      <c r="I18" s="20" t="e">
        <f>AVERAGE(#REF!)</f>
        <v>#REF!</v>
      </c>
      <c r="J18" s="20" t="e">
        <f>AVERAGE(#REF!)</f>
        <v>#REF!</v>
      </c>
      <c r="K18" s="20" t="e">
        <f>AVERAGE(#REF!)</f>
        <v>#REF!</v>
      </c>
      <c r="L18" s="20" t="e">
        <f>AVERAGE(#REF!)</f>
        <v>#REF!</v>
      </c>
      <c r="M18" s="20" t="e">
        <f>AVERAGE(#REF!)</f>
        <v>#REF!</v>
      </c>
      <c r="N18" s="20" t="e">
        <f>AVERAGE(#REF!)</f>
        <v>#REF!</v>
      </c>
      <c r="O18" s="20" t="e">
        <f>AVERAGE(#REF!)</f>
        <v>#REF!</v>
      </c>
      <c r="P18" s="20" t="e">
        <f>AVERAGE(#REF!)</f>
        <v>#REF!</v>
      </c>
      <c r="Q18" s="20" t="e">
        <f>AVERAGE(#REF!)</f>
        <v>#REF!</v>
      </c>
      <c r="R18" s="20" t="e">
        <f>AVERAGE(#REF!)</f>
        <v>#REF!</v>
      </c>
      <c r="S18" s="20" t="e">
        <f>AVERAGE(#REF!)</f>
        <v>#REF!</v>
      </c>
      <c r="T18" s="20" t="e">
        <f>AVERAGE(#REF!)</f>
        <v>#REF!</v>
      </c>
      <c r="U18" s="20" t="e">
        <f>AVERAGE(#REF!)</f>
        <v>#REF!</v>
      </c>
      <c r="V18" s="20" t="e">
        <f>AVERAGE(#REF!)</f>
        <v>#REF!</v>
      </c>
      <c r="W18" s="20" t="e">
        <f>AVERAGE(#REF!)</f>
        <v>#REF!</v>
      </c>
      <c r="X18" s="20" t="e">
        <f>AVERAGE(#REF!)</f>
        <v>#REF!</v>
      </c>
      <c r="Y18" s="20" t="e">
        <f>AVERAGE(#REF!)</f>
        <v>#REF!</v>
      </c>
      <c r="Z18" s="20" t="e">
        <f>AVERAGE(#REF!)</f>
        <v>#REF!</v>
      </c>
      <c r="AA18" s="20" t="e">
        <f>AVERAGE(#REF!)</f>
        <v>#REF!</v>
      </c>
      <c r="AB18" s="20" t="e">
        <f>AVERAGE(#REF!)</f>
        <v>#REF!</v>
      </c>
      <c r="AC18" s="20" t="e">
        <f>AVERAGE(#REF!)</f>
        <v>#REF!</v>
      </c>
      <c r="AD18" s="20" t="e">
        <f>AVERAGE(#REF!)</f>
        <v>#REF!</v>
      </c>
      <c r="AE18" s="20" t="e">
        <f>AVERAGE(#REF!)</f>
        <v>#REF!</v>
      </c>
      <c r="AF18" s="20" t="e">
        <f>AVERAGE(#REF!)</f>
        <v>#REF!</v>
      </c>
      <c r="AG18" s="20" t="e">
        <f>AVERAGE(#REF!)</f>
        <v>#REF!</v>
      </c>
      <c r="AH18" s="20" t="e">
        <f>AVERAGE(#REF!)</f>
        <v>#REF!</v>
      </c>
      <c r="AI18" s="20" t="e">
        <f>AVERAGE(#REF!)</f>
        <v>#REF!</v>
      </c>
      <c r="AJ18" s="20" t="e">
        <f>AVERAGE(#REF!)</f>
        <v>#REF!</v>
      </c>
      <c r="AK18" s="20" t="e">
        <f>AVERAGE(#REF!)</f>
        <v>#REF!</v>
      </c>
      <c r="AL18" s="20" t="e">
        <f>AVERAGE(#REF!)</f>
        <v>#REF!</v>
      </c>
      <c r="AM18" s="20" t="e">
        <f>AVERAGE(#REF!)</f>
        <v>#REF!</v>
      </c>
      <c r="AN18" s="20" t="e">
        <f>AVERAGE(#REF!)</f>
        <v>#REF!</v>
      </c>
      <c r="AO18" s="20" t="e">
        <f>AVERAGE(#REF!)</f>
        <v>#REF!</v>
      </c>
      <c r="AP18" s="20" t="e">
        <f>AVERAGE(#REF!)</f>
        <v>#REF!</v>
      </c>
      <c r="AQ18" s="20" t="e">
        <f>AVERAGE(#REF!)</f>
        <v>#REF!</v>
      </c>
      <c r="AR18" s="20" t="e">
        <f>AVERAGE(#REF!)</f>
        <v>#REF!</v>
      </c>
      <c r="AS18" s="20" t="e">
        <f>AVERAGE(#REF!)</f>
        <v>#REF!</v>
      </c>
      <c r="AT18" s="20" t="e">
        <f>AVERAGE(#REF!)</f>
        <v>#REF!</v>
      </c>
      <c r="AU18" s="20" t="e">
        <f>AVERAGE(#REF!)</f>
        <v>#REF!</v>
      </c>
      <c r="AV18" s="20" t="e">
        <f>AVERAGE(#REF!)</f>
        <v>#REF!</v>
      </c>
      <c r="AW18" s="1">
        <v>92.183333333333323</v>
      </c>
    </row>
    <row r="19" spans="1:49" ht="12.75" customHeight="1">
      <c r="A19" s="30" t="s">
        <v>52</v>
      </c>
      <c r="B19" s="20" t="e">
        <f>AVERAGE(#REF!)</f>
        <v>#REF!</v>
      </c>
      <c r="C19" s="20" t="e">
        <f>AVERAGE(#REF!)</f>
        <v>#REF!</v>
      </c>
      <c r="D19" s="20" t="e">
        <f>AVERAGE(#REF!)</f>
        <v>#REF!</v>
      </c>
      <c r="E19" s="20" t="e">
        <f>AVERAGE(#REF!)</f>
        <v>#REF!</v>
      </c>
      <c r="F19" s="20" t="e">
        <f>AVERAGE(#REF!)</f>
        <v>#REF!</v>
      </c>
      <c r="G19" s="20" t="e">
        <f>AVERAGE(#REF!)</f>
        <v>#REF!</v>
      </c>
      <c r="H19" s="20" t="e">
        <f>AVERAGE(#REF!)</f>
        <v>#REF!</v>
      </c>
      <c r="I19" s="20" t="e">
        <f>AVERAGE(#REF!)</f>
        <v>#REF!</v>
      </c>
      <c r="J19" s="20" t="e">
        <f>AVERAGE(#REF!)</f>
        <v>#REF!</v>
      </c>
      <c r="K19" s="20" t="e">
        <f>AVERAGE(#REF!)</f>
        <v>#REF!</v>
      </c>
      <c r="L19" s="20" t="e">
        <f>AVERAGE(#REF!)</f>
        <v>#REF!</v>
      </c>
      <c r="M19" s="20" t="e">
        <f>AVERAGE(#REF!)</f>
        <v>#REF!</v>
      </c>
      <c r="N19" s="20" t="e">
        <f>AVERAGE(#REF!)</f>
        <v>#REF!</v>
      </c>
      <c r="O19" s="20" t="e">
        <f>AVERAGE(#REF!)</f>
        <v>#REF!</v>
      </c>
      <c r="P19" s="20" t="e">
        <f>AVERAGE(#REF!)</f>
        <v>#REF!</v>
      </c>
      <c r="Q19" s="20" t="e">
        <f>AVERAGE(#REF!)</f>
        <v>#REF!</v>
      </c>
      <c r="R19" s="20" t="e">
        <f>AVERAGE(#REF!)</f>
        <v>#REF!</v>
      </c>
      <c r="S19" s="20" t="e">
        <f>AVERAGE(#REF!)</f>
        <v>#REF!</v>
      </c>
      <c r="T19" s="20" t="e">
        <f>AVERAGE(#REF!)</f>
        <v>#REF!</v>
      </c>
      <c r="U19" s="20" t="e">
        <f>AVERAGE(#REF!)</f>
        <v>#REF!</v>
      </c>
      <c r="V19" s="20" t="e">
        <f>AVERAGE(#REF!)</f>
        <v>#REF!</v>
      </c>
      <c r="W19" s="20" t="e">
        <f>AVERAGE(#REF!)</f>
        <v>#REF!</v>
      </c>
      <c r="X19" s="20" t="e">
        <f>AVERAGE(#REF!)</f>
        <v>#REF!</v>
      </c>
      <c r="Y19" s="20" t="e">
        <f>AVERAGE(#REF!)</f>
        <v>#REF!</v>
      </c>
      <c r="Z19" s="20" t="e">
        <f>AVERAGE(#REF!)</f>
        <v>#REF!</v>
      </c>
      <c r="AA19" s="20" t="e">
        <f>AVERAGE(#REF!)</f>
        <v>#REF!</v>
      </c>
      <c r="AB19" s="20" t="e">
        <f>AVERAGE(#REF!)</f>
        <v>#REF!</v>
      </c>
      <c r="AC19" s="20" t="e">
        <f>AVERAGE(#REF!)</f>
        <v>#REF!</v>
      </c>
      <c r="AD19" s="20" t="e">
        <f>AVERAGE(#REF!)</f>
        <v>#REF!</v>
      </c>
      <c r="AE19" s="20" t="e">
        <f>AVERAGE(#REF!)</f>
        <v>#REF!</v>
      </c>
      <c r="AF19" s="20" t="e">
        <f>AVERAGE(#REF!)</f>
        <v>#REF!</v>
      </c>
      <c r="AG19" s="20" t="e">
        <f>AVERAGE(#REF!)</f>
        <v>#REF!</v>
      </c>
      <c r="AH19" s="20" t="e">
        <f>AVERAGE(#REF!)</f>
        <v>#REF!</v>
      </c>
      <c r="AI19" s="20" t="e">
        <f>AVERAGE(#REF!)</f>
        <v>#REF!</v>
      </c>
      <c r="AJ19" s="20" t="e">
        <f>AVERAGE(#REF!)</f>
        <v>#REF!</v>
      </c>
      <c r="AK19" s="20" t="e">
        <f>AVERAGE(#REF!)</f>
        <v>#REF!</v>
      </c>
      <c r="AL19" s="20" t="e">
        <f>AVERAGE(#REF!)</f>
        <v>#REF!</v>
      </c>
      <c r="AM19" s="20" t="e">
        <f>AVERAGE(#REF!)</f>
        <v>#REF!</v>
      </c>
      <c r="AN19" s="20" t="e">
        <f>AVERAGE(#REF!)</f>
        <v>#REF!</v>
      </c>
      <c r="AO19" s="20" t="e">
        <f>AVERAGE(#REF!)</f>
        <v>#REF!</v>
      </c>
      <c r="AP19" s="20" t="e">
        <f>AVERAGE(#REF!)</f>
        <v>#REF!</v>
      </c>
      <c r="AQ19" s="20" t="e">
        <f>AVERAGE(#REF!)</f>
        <v>#REF!</v>
      </c>
      <c r="AR19" s="20" t="e">
        <f>AVERAGE(#REF!)</f>
        <v>#REF!</v>
      </c>
      <c r="AS19" s="20" t="e">
        <f>AVERAGE(#REF!)</f>
        <v>#REF!</v>
      </c>
      <c r="AT19" s="20" t="e">
        <f>AVERAGE(#REF!)</f>
        <v>#REF!</v>
      </c>
      <c r="AU19" s="20" t="e">
        <f>AVERAGE(#REF!)</f>
        <v>#REF!</v>
      </c>
      <c r="AV19" s="20" t="e">
        <f>AVERAGE(#REF!)</f>
        <v>#REF!</v>
      </c>
      <c r="AW19" s="1">
        <v>89.526666666666685</v>
      </c>
    </row>
    <row r="20" spans="1:49" ht="12.75" customHeight="1">
      <c r="A20" s="30" t="s">
        <v>53</v>
      </c>
      <c r="B20" s="20" t="e">
        <f>AVERAGE(#REF!)</f>
        <v>#REF!</v>
      </c>
      <c r="C20" s="20" t="e">
        <f>AVERAGE(#REF!)</f>
        <v>#REF!</v>
      </c>
      <c r="D20" s="20" t="e">
        <f>AVERAGE(#REF!)</f>
        <v>#REF!</v>
      </c>
      <c r="E20" s="20" t="e">
        <f>AVERAGE(#REF!)</f>
        <v>#REF!</v>
      </c>
      <c r="F20" s="20" t="e">
        <f>AVERAGE(#REF!)</f>
        <v>#REF!</v>
      </c>
      <c r="G20" s="20" t="e">
        <f>AVERAGE(#REF!)</f>
        <v>#REF!</v>
      </c>
      <c r="H20" s="20" t="e">
        <f>AVERAGE(#REF!)</f>
        <v>#REF!</v>
      </c>
      <c r="I20" s="20" t="e">
        <f>AVERAGE(#REF!)</f>
        <v>#REF!</v>
      </c>
      <c r="J20" s="20" t="e">
        <f>AVERAGE(#REF!)</f>
        <v>#REF!</v>
      </c>
      <c r="K20" s="20" t="e">
        <f>AVERAGE(#REF!)</f>
        <v>#REF!</v>
      </c>
      <c r="L20" s="20" t="e">
        <f>AVERAGE(#REF!)</f>
        <v>#REF!</v>
      </c>
      <c r="M20" s="20" t="e">
        <f>AVERAGE(#REF!)</f>
        <v>#REF!</v>
      </c>
      <c r="N20" s="20" t="e">
        <f>AVERAGE(#REF!)</f>
        <v>#REF!</v>
      </c>
      <c r="O20" s="20" t="e">
        <f>AVERAGE(#REF!)</f>
        <v>#REF!</v>
      </c>
      <c r="P20" s="20" t="e">
        <f>AVERAGE(#REF!)</f>
        <v>#REF!</v>
      </c>
      <c r="Q20" s="20" t="e">
        <f>AVERAGE(#REF!)</f>
        <v>#REF!</v>
      </c>
      <c r="R20" s="20" t="e">
        <f>AVERAGE(#REF!)</f>
        <v>#REF!</v>
      </c>
      <c r="S20" s="20" t="e">
        <f>AVERAGE(#REF!)</f>
        <v>#REF!</v>
      </c>
      <c r="T20" s="20" t="e">
        <f>AVERAGE(#REF!)</f>
        <v>#REF!</v>
      </c>
      <c r="U20" s="20" t="e">
        <f>AVERAGE(#REF!)</f>
        <v>#REF!</v>
      </c>
      <c r="V20" s="20" t="e">
        <f>AVERAGE(#REF!)</f>
        <v>#REF!</v>
      </c>
      <c r="W20" s="20" t="e">
        <f>AVERAGE(#REF!)</f>
        <v>#REF!</v>
      </c>
      <c r="X20" s="20" t="e">
        <f>AVERAGE(#REF!)</f>
        <v>#REF!</v>
      </c>
      <c r="Y20" s="20" t="e">
        <f>AVERAGE(#REF!)</f>
        <v>#REF!</v>
      </c>
      <c r="Z20" s="20" t="e">
        <f>AVERAGE(#REF!)</f>
        <v>#REF!</v>
      </c>
      <c r="AA20" s="20" t="e">
        <f>AVERAGE(#REF!)</f>
        <v>#REF!</v>
      </c>
      <c r="AB20" s="20" t="e">
        <f>AVERAGE(#REF!)</f>
        <v>#REF!</v>
      </c>
      <c r="AC20" s="20" t="e">
        <f>AVERAGE(#REF!)</f>
        <v>#REF!</v>
      </c>
      <c r="AD20" s="20" t="e">
        <f>AVERAGE(#REF!)</f>
        <v>#REF!</v>
      </c>
      <c r="AE20" s="20" t="e">
        <f>AVERAGE(#REF!)</f>
        <v>#REF!</v>
      </c>
      <c r="AF20" s="20" t="e">
        <f>AVERAGE(#REF!)</f>
        <v>#REF!</v>
      </c>
      <c r="AG20" s="20" t="e">
        <f>AVERAGE(#REF!)</f>
        <v>#REF!</v>
      </c>
      <c r="AH20" s="20" t="e">
        <f>AVERAGE(#REF!)</f>
        <v>#REF!</v>
      </c>
      <c r="AI20" s="20" t="e">
        <f>AVERAGE(#REF!)</f>
        <v>#REF!</v>
      </c>
      <c r="AJ20" s="20" t="e">
        <f>AVERAGE(#REF!)</f>
        <v>#REF!</v>
      </c>
      <c r="AK20" s="20" t="e">
        <f>AVERAGE(#REF!)</f>
        <v>#REF!</v>
      </c>
      <c r="AL20" s="20" t="e">
        <f>AVERAGE(#REF!)</f>
        <v>#REF!</v>
      </c>
      <c r="AM20" s="20" t="e">
        <f>AVERAGE(#REF!)</f>
        <v>#REF!</v>
      </c>
      <c r="AN20" s="20" t="e">
        <f>AVERAGE(#REF!)</f>
        <v>#REF!</v>
      </c>
      <c r="AO20" s="20" t="e">
        <f>AVERAGE(#REF!)</f>
        <v>#REF!</v>
      </c>
      <c r="AP20" s="20" t="e">
        <f>AVERAGE(#REF!)</f>
        <v>#REF!</v>
      </c>
      <c r="AQ20" s="20" t="e">
        <f>AVERAGE(#REF!)</f>
        <v>#REF!</v>
      </c>
      <c r="AR20" s="20" t="e">
        <f>AVERAGE(#REF!)</f>
        <v>#REF!</v>
      </c>
      <c r="AS20" s="20" t="e">
        <f>AVERAGE(#REF!)</f>
        <v>#REF!</v>
      </c>
      <c r="AT20" s="20" t="e">
        <f>AVERAGE(#REF!)</f>
        <v>#REF!</v>
      </c>
      <c r="AU20" s="20" t="e">
        <f>AVERAGE(#REF!)</f>
        <v>#REF!</v>
      </c>
      <c r="AV20" s="20" t="e">
        <f>AVERAGE(#REF!)</f>
        <v>#REF!</v>
      </c>
      <c r="AW20" s="1">
        <v>95.193333333333328</v>
      </c>
    </row>
    <row r="21" spans="1:49" ht="12.75" customHeight="1">
      <c r="A21" s="30" t="s">
        <v>54</v>
      </c>
      <c r="B21" s="20" t="e">
        <f>AVERAGE(#REF!)</f>
        <v>#REF!</v>
      </c>
      <c r="C21" s="20" t="e">
        <f>AVERAGE(#REF!)</f>
        <v>#REF!</v>
      </c>
      <c r="D21" s="20" t="e">
        <f>AVERAGE(#REF!)</f>
        <v>#REF!</v>
      </c>
      <c r="E21" s="20" t="e">
        <f>AVERAGE(#REF!)</f>
        <v>#REF!</v>
      </c>
      <c r="F21" s="20" t="e">
        <f>AVERAGE(#REF!)</f>
        <v>#REF!</v>
      </c>
      <c r="G21" s="20" t="e">
        <f>AVERAGE(#REF!)</f>
        <v>#REF!</v>
      </c>
      <c r="H21" s="20" t="e">
        <f>AVERAGE(#REF!)</f>
        <v>#REF!</v>
      </c>
      <c r="I21" s="20" t="e">
        <f>AVERAGE(#REF!)</f>
        <v>#REF!</v>
      </c>
      <c r="J21" s="20" t="e">
        <f>AVERAGE(#REF!)</f>
        <v>#REF!</v>
      </c>
      <c r="K21" s="20" t="e">
        <f>AVERAGE(#REF!)</f>
        <v>#REF!</v>
      </c>
      <c r="L21" s="20" t="e">
        <f>AVERAGE(#REF!)</f>
        <v>#REF!</v>
      </c>
      <c r="M21" s="20" t="e">
        <f>AVERAGE(#REF!)</f>
        <v>#REF!</v>
      </c>
      <c r="N21" s="20" t="e">
        <f>AVERAGE(#REF!)</f>
        <v>#REF!</v>
      </c>
      <c r="O21" s="20" t="e">
        <f>AVERAGE(#REF!)</f>
        <v>#REF!</v>
      </c>
      <c r="P21" s="20" t="e">
        <f>AVERAGE(#REF!)</f>
        <v>#REF!</v>
      </c>
      <c r="Q21" s="20" t="e">
        <f>AVERAGE(#REF!)</f>
        <v>#REF!</v>
      </c>
      <c r="R21" s="20" t="e">
        <f>AVERAGE(#REF!)</f>
        <v>#REF!</v>
      </c>
      <c r="S21" s="20" t="e">
        <f>AVERAGE(#REF!)</f>
        <v>#REF!</v>
      </c>
      <c r="T21" s="20" t="e">
        <f>AVERAGE(#REF!)</f>
        <v>#REF!</v>
      </c>
      <c r="U21" s="20" t="e">
        <f>AVERAGE(#REF!)</f>
        <v>#REF!</v>
      </c>
      <c r="V21" s="20" t="e">
        <f>AVERAGE(#REF!)</f>
        <v>#REF!</v>
      </c>
      <c r="W21" s="20" t="e">
        <f>AVERAGE(#REF!)</f>
        <v>#REF!</v>
      </c>
      <c r="X21" s="20" t="e">
        <f>AVERAGE(#REF!)</f>
        <v>#REF!</v>
      </c>
      <c r="Y21" s="20" t="e">
        <f>AVERAGE(#REF!)</f>
        <v>#REF!</v>
      </c>
      <c r="Z21" s="20" t="e">
        <f>AVERAGE(#REF!)</f>
        <v>#REF!</v>
      </c>
      <c r="AA21" s="20" t="e">
        <f>AVERAGE(#REF!)</f>
        <v>#REF!</v>
      </c>
      <c r="AB21" s="20" t="e">
        <f>AVERAGE(#REF!)</f>
        <v>#REF!</v>
      </c>
      <c r="AC21" s="20" t="e">
        <f>AVERAGE(#REF!)</f>
        <v>#REF!</v>
      </c>
      <c r="AD21" s="20" t="e">
        <f>AVERAGE(#REF!)</f>
        <v>#REF!</v>
      </c>
      <c r="AE21" s="20" t="e">
        <f>AVERAGE(#REF!)</f>
        <v>#REF!</v>
      </c>
      <c r="AF21" s="20" t="e">
        <f>AVERAGE(#REF!)</f>
        <v>#REF!</v>
      </c>
      <c r="AG21" s="20" t="e">
        <f>AVERAGE(#REF!)</f>
        <v>#REF!</v>
      </c>
      <c r="AH21" s="20" t="e">
        <f>AVERAGE(#REF!)</f>
        <v>#REF!</v>
      </c>
      <c r="AI21" s="20" t="e">
        <f>AVERAGE(#REF!)</f>
        <v>#REF!</v>
      </c>
      <c r="AJ21" s="20" t="e">
        <f>AVERAGE(#REF!)</f>
        <v>#REF!</v>
      </c>
      <c r="AK21" s="20" t="e">
        <f>AVERAGE(#REF!)</f>
        <v>#REF!</v>
      </c>
      <c r="AL21" s="20" t="e">
        <f>AVERAGE(#REF!)</f>
        <v>#REF!</v>
      </c>
      <c r="AM21" s="20" t="e">
        <f>AVERAGE(#REF!)</f>
        <v>#REF!</v>
      </c>
      <c r="AN21" s="20" t="e">
        <f>AVERAGE(#REF!)</f>
        <v>#REF!</v>
      </c>
      <c r="AO21" s="20" t="e">
        <f>AVERAGE(#REF!)</f>
        <v>#REF!</v>
      </c>
      <c r="AP21" s="20" t="e">
        <f>AVERAGE(#REF!)</f>
        <v>#REF!</v>
      </c>
      <c r="AQ21" s="20" t="e">
        <f>AVERAGE(#REF!)</f>
        <v>#REF!</v>
      </c>
      <c r="AR21" s="20" t="e">
        <f>AVERAGE(#REF!)</f>
        <v>#REF!</v>
      </c>
      <c r="AS21" s="20" t="e">
        <f>AVERAGE(#REF!)</f>
        <v>#REF!</v>
      </c>
      <c r="AT21" s="20" t="e">
        <f>AVERAGE(#REF!)</f>
        <v>#REF!</v>
      </c>
      <c r="AU21" s="20" t="e">
        <f>AVERAGE(#REF!)</f>
        <v>#REF!</v>
      </c>
      <c r="AV21" s="20" t="e">
        <f>AVERAGE(#REF!)</f>
        <v>#REF!</v>
      </c>
      <c r="AW21" s="1">
        <v>88.856666666666669</v>
      </c>
    </row>
    <row r="22" spans="1:49" ht="12.75" customHeight="1">
      <c r="A22" s="30" t="s">
        <v>55</v>
      </c>
      <c r="B22" s="20" t="e">
        <f>AVERAGE(#REF!)</f>
        <v>#REF!</v>
      </c>
      <c r="C22" s="20" t="e">
        <f>AVERAGE(#REF!)</f>
        <v>#REF!</v>
      </c>
      <c r="D22" s="20" t="e">
        <f>AVERAGE(#REF!)</f>
        <v>#REF!</v>
      </c>
      <c r="E22" s="20" t="e">
        <f>AVERAGE(#REF!)</f>
        <v>#REF!</v>
      </c>
      <c r="F22" s="20" t="e">
        <f>AVERAGE(#REF!)</f>
        <v>#REF!</v>
      </c>
      <c r="G22" s="20" t="e">
        <f>AVERAGE(#REF!)</f>
        <v>#REF!</v>
      </c>
      <c r="H22" s="20" t="e">
        <f>AVERAGE(#REF!)</f>
        <v>#REF!</v>
      </c>
      <c r="I22" s="20" t="e">
        <f>AVERAGE(#REF!)</f>
        <v>#REF!</v>
      </c>
      <c r="J22" s="20" t="e">
        <f>AVERAGE(#REF!)</f>
        <v>#REF!</v>
      </c>
      <c r="K22" s="20" t="e">
        <f>AVERAGE(#REF!)</f>
        <v>#REF!</v>
      </c>
      <c r="L22" s="20" t="e">
        <f>AVERAGE(#REF!)</f>
        <v>#REF!</v>
      </c>
      <c r="M22" s="20" t="e">
        <f>AVERAGE(#REF!)</f>
        <v>#REF!</v>
      </c>
      <c r="N22" s="20" t="e">
        <f>AVERAGE(#REF!)</f>
        <v>#REF!</v>
      </c>
      <c r="O22" s="20" t="e">
        <f>AVERAGE(#REF!)</f>
        <v>#REF!</v>
      </c>
      <c r="P22" s="20" t="e">
        <f>AVERAGE(#REF!)</f>
        <v>#REF!</v>
      </c>
      <c r="Q22" s="20" t="e">
        <f>AVERAGE(#REF!)</f>
        <v>#REF!</v>
      </c>
      <c r="R22" s="20" t="e">
        <f>AVERAGE(#REF!)</f>
        <v>#REF!</v>
      </c>
      <c r="S22" s="20" t="e">
        <f>AVERAGE(#REF!)</f>
        <v>#REF!</v>
      </c>
      <c r="T22" s="20" t="e">
        <f>AVERAGE(#REF!)</f>
        <v>#REF!</v>
      </c>
      <c r="U22" s="20" t="e">
        <f>AVERAGE(#REF!)</f>
        <v>#REF!</v>
      </c>
      <c r="V22" s="20" t="e">
        <f>AVERAGE(#REF!)</f>
        <v>#REF!</v>
      </c>
      <c r="W22" s="20" t="e">
        <f>AVERAGE(#REF!)</f>
        <v>#REF!</v>
      </c>
      <c r="X22" s="20" t="e">
        <f>AVERAGE(#REF!)</f>
        <v>#REF!</v>
      </c>
      <c r="Y22" s="20" t="e">
        <f>AVERAGE(#REF!)</f>
        <v>#REF!</v>
      </c>
      <c r="Z22" s="20" t="e">
        <f>AVERAGE(#REF!)</f>
        <v>#REF!</v>
      </c>
      <c r="AA22" s="20" t="e">
        <f>AVERAGE(#REF!)</f>
        <v>#REF!</v>
      </c>
      <c r="AB22" s="20" t="e">
        <f>AVERAGE(#REF!)</f>
        <v>#REF!</v>
      </c>
      <c r="AC22" s="20" t="e">
        <f>AVERAGE(#REF!)</f>
        <v>#REF!</v>
      </c>
      <c r="AD22" s="20" t="e">
        <f>AVERAGE(#REF!)</f>
        <v>#REF!</v>
      </c>
      <c r="AE22" s="20" t="e">
        <f>AVERAGE(#REF!)</f>
        <v>#REF!</v>
      </c>
      <c r="AF22" s="20" t="e">
        <f>AVERAGE(#REF!)</f>
        <v>#REF!</v>
      </c>
      <c r="AG22" s="20" t="e">
        <f>AVERAGE(#REF!)</f>
        <v>#REF!</v>
      </c>
      <c r="AH22" s="20" t="e">
        <f>AVERAGE(#REF!)</f>
        <v>#REF!</v>
      </c>
      <c r="AI22" s="20" t="e">
        <f>AVERAGE(#REF!)</f>
        <v>#REF!</v>
      </c>
      <c r="AJ22" s="20" t="e">
        <f>AVERAGE(#REF!)</f>
        <v>#REF!</v>
      </c>
      <c r="AK22" s="20" t="e">
        <f>AVERAGE(#REF!)</f>
        <v>#REF!</v>
      </c>
      <c r="AL22" s="20" t="e">
        <f>AVERAGE(#REF!)</f>
        <v>#REF!</v>
      </c>
      <c r="AM22" s="20" t="e">
        <f>AVERAGE(#REF!)</f>
        <v>#REF!</v>
      </c>
      <c r="AN22" s="20" t="e">
        <f>AVERAGE(#REF!)</f>
        <v>#REF!</v>
      </c>
      <c r="AO22" s="20" t="e">
        <f>AVERAGE(#REF!)</f>
        <v>#REF!</v>
      </c>
      <c r="AP22" s="20" t="e">
        <f>AVERAGE(#REF!)</f>
        <v>#REF!</v>
      </c>
      <c r="AQ22" s="20" t="e">
        <f>AVERAGE(#REF!)</f>
        <v>#REF!</v>
      </c>
      <c r="AR22" s="20" t="e">
        <f>AVERAGE(#REF!)</f>
        <v>#REF!</v>
      </c>
      <c r="AS22" s="20" t="e">
        <f>AVERAGE(#REF!)</f>
        <v>#REF!</v>
      </c>
      <c r="AT22" s="20" t="e">
        <f>AVERAGE(#REF!)</f>
        <v>#REF!</v>
      </c>
      <c r="AU22" s="20" t="e">
        <f>AVERAGE(#REF!)</f>
        <v>#REF!</v>
      </c>
      <c r="AV22" s="20" t="e">
        <f>AVERAGE(#REF!)</f>
        <v>#REF!</v>
      </c>
      <c r="AW22" s="1">
        <v>84.873333333333335</v>
      </c>
    </row>
    <row r="23" spans="1:49" ht="12.75" customHeight="1">
      <c r="A23" s="30" t="s">
        <v>56</v>
      </c>
      <c r="B23" s="20" t="e">
        <f>AVERAGE(#REF!)</f>
        <v>#REF!</v>
      </c>
      <c r="C23" s="20" t="e">
        <f>AVERAGE(#REF!)</f>
        <v>#REF!</v>
      </c>
      <c r="D23" s="20" t="e">
        <f>AVERAGE(#REF!)</f>
        <v>#REF!</v>
      </c>
      <c r="E23" s="20" t="e">
        <f>AVERAGE(#REF!)</f>
        <v>#REF!</v>
      </c>
      <c r="F23" s="20" t="e">
        <f>AVERAGE(#REF!)</f>
        <v>#REF!</v>
      </c>
      <c r="G23" s="20" t="e">
        <f>AVERAGE(#REF!)</f>
        <v>#REF!</v>
      </c>
      <c r="H23" s="20" t="e">
        <f>AVERAGE(#REF!)</f>
        <v>#REF!</v>
      </c>
      <c r="I23" s="20" t="e">
        <f>AVERAGE(#REF!)</f>
        <v>#REF!</v>
      </c>
      <c r="J23" s="20" t="e">
        <f>AVERAGE(#REF!)</f>
        <v>#REF!</v>
      </c>
      <c r="K23" s="20" t="e">
        <f>AVERAGE(#REF!)</f>
        <v>#REF!</v>
      </c>
      <c r="L23" s="20" t="e">
        <f>AVERAGE(#REF!)</f>
        <v>#REF!</v>
      </c>
      <c r="M23" s="20" t="e">
        <f>AVERAGE(#REF!)</f>
        <v>#REF!</v>
      </c>
      <c r="N23" s="20" t="e">
        <f>AVERAGE(#REF!)</f>
        <v>#REF!</v>
      </c>
      <c r="O23" s="20" t="e">
        <f>AVERAGE(#REF!)</f>
        <v>#REF!</v>
      </c>
      <c r="P23" s="20" t="e">
        <f>AVERAGE(#REF!)</f>
        <v>#REF!</v>
      </c>
      <c r="Q23" s="20" t="e">
        <f>AVERAGE(#REF!)</f>
        <v>#REF!</v>
      </c>
      <c r="R23" s="20" t="e">
        <f>AVERAGE(#REF!)</f>
        <v>#REF!</v>
      </c>
      <c r="S23" s="20" t="e">
        <f>AVERAGE(#REF!)</f>
        <v>#REF!</v>
      </c>
      <c r="T23" s="20" t="e">
        <f>AVERAGE(#REF!)</f>
        <v>#REF!</v>
      </c>
      <c r="U23" s="20" t="e">
        <f>AVERAGE(#REF!)</f>
        <v>#REF!</v>
      </c>
      <c r="V23" s="20" t="e">
        <f>AVERAGE(#REF!)</f>
        <v>#REF!</v>
      </c>
      <c r="W23" s="20" t="e">
        <f>AVERAGE(#REF!)</f>
        <v>#REF!</v>
      </c>
      <c r="X23" s="20" t="e">
        <f>AVERAGE(#REF!)</f>
        <v>#REF!</v>
      </c>
      <c r="Y23" s="20" t="e">
        <f>AVERAGE(#REF!)</f>
        <v>#REF!</v>
      </c>
      <c r="Z23" s="20" t="e">
        <f>AVERAGE(#REF!)</f>
        <v>#REF!</v>
      </c>
      <c r="AA23" s="20" t="e">
        <f>AVERAGE(#REF!)</f>
        <v>#REF!</v>
      </c>
      <c r="AB23" s="20" t="e">
        <f>AVERAGE(#REF!)</f>
        <v>#REF!</v>
      </c>
      <c r="AC23" s="20" t="e">
        <f>AVERAGE(#REF!)</f>
        <v>#REF!</v>
      </c>
      <c r="AD23" s="20" t="e">
        <f>AVERAGE(#REF!)</f>
        <v>#REF!</v>
      </c>
      <c r="AE23" s="20" t="e">
        <f>AVERAGE(#REF!)</f>
        <v>#REF!</v>
      </c>
      <c r="AF23" s="20" t="e">
        <f>AVERAGE(#REF!)</f>
        <v>#REF!</v>
      </c>
      <c r="AG23" s="20" t="e">
        <f>AVERAGE(#REF!)</f>
        <v>#REF!</v>
      </c>
      <c r="AH23" s="20" t="e">
        <f>AVERAGE(#REF!)</f>
        <v>#REF!</v>
      </c>
      <c r="AI23" s="20" t="e">
        <f>AVERAGE(#REF!)</f>
        <v>#REF!</v>
      </c>
      <c r="AJ23" s="20" t="e">
        <f>AVERAGE(#REF!)</f>
        <v>#REF!</v>
      </c>
      <c r="AK23" s="20" t="e">
        <f>AVERAGE(#REF!)</f>
        <v>#REF!</v>
      </c>
      <c r="AL23" s="20" t="e">
        <f>AVERAGE(#REF!)</f>
        <v>#REF!</v>
      </c>
      <c r="AM23" s="20" t="e">
        <f>AVERAGE(#REF!)</f>
        <v>#REF!</v>
      </c>
      <c r="AN23" s="20" t="e">
        <f>AVERAGE(#REF!)</f>
        <v>#REF!</v>
      </c>
      <c r="AO23" s="20" t="e">
        <f>AVERAGE(#REF!)</f>
        <v>#REF!</v>
      </c>
      <c r="AP23" s="20" t="e">
        <f>AVERAGE(#REF!)</f>
        <v>#REF!</v>
      </c>
      <c r="AQ23" s="20" t="e">
        <f>AVERAGE(#REF!)</f>
        <v>#REF!</v>
      </c>
      <c r="AR23" s="20" t="e">
        <f>AVERAGE(#REF!)</f>
        <v>#REF!</v>
      </c>
      <c r="AS23" s="20" t="e">
        <f>AVERAGE(#REF!)</f>
        <v>#REF!</v>
      </c>
      <c r="AT23" s="20" t="e">
        <f>AVERAGE(#REF!)</f>
        <v>#REF!</v>
      </c>
      <c r="AU23" s="20" t="e">
        <f>AVERAGE(#REF!)</f>
        <v>#REF!</v>
      </c>
      <c r="AV23" s="20" t="e">
        <f>AVERAGE(#REF!)</f>
        <v>#REF!</v>
      </c>
      <c r="AW23" s="1">
        <v>91.336666666666659</v>
      </c>
    </row>
    <row r="24" spans="1:49" ht="12.75" customHeight="1">
      <c r="A24" s="30" t="s">
        <v>57</v>
      </c>
      <c r="B24" s="20" t="e">
        <f>AVERAGE(#REF!)</f>
        <v>#REF!</v>
      </c>
      <c r="C24" s="20" t="e">
        <f>AVERAGE(#REF!)</f>
        <v>#REF!</v>
      </c>
      <c r="D24" s="20" t="e">
        <f>AVERAGE(#REF!)</f>
        <v>#REF!</v>
      </c>
      <c r="E24" s="20" t="e">
        <f>AVERAGE(#REF!)</f>
        <v>#REF!</v>
      </c>
      <c r="F24" s="20" t="e">
        <f>AVERAGE(#REF!)</f>
        <v>#REF!</v>
      </c>
      <c r="G24" s="20" t="e">
        <f>AVERAGE(#REF!)</f>
        <v>#REF!</v>
      </c>
      <c r="H24" s="20" t="e">
        <f>AVERAGE(#REF!)</f>
        <v>#REF!</v>
      </c>
      <c r="I24" s="20" t="e">
        <f>AVERAGE(#REF!)</f>
        <v>#REF!</v>
      </c>
      <c r="J24" s="20" t="e">
        <f>AVERAGE(#REF!)</f>
        <v>#REF!</v>
      </c>
      <c r="K24" s="20" t="e">
        <f>AVERAGE(#REF!)</f>
        <v>#REF!</v>
      </c>
      <c r="L24" s="20" t="e">
        <f>AVERAGE(#REF!)</f>
        <v>#REF!</v>
      </c>
      <c r="M24" s="20" t="e">
        <f>AVERAGE(#REF!)</f>
        <v>#REF!</v>
      </c>
      <c r="N24" s="20" t="e">
        <f>AVERAGE(#REF!)</f>
        <v>#REF!</v>
      </c>
      <c r="O24" s="20" t="e">
        <f>AVERAGE(#REF!)</f>
        <v>#REF!</v>
      </c>
      <c r="P24" s="20" t="e">
        <f>AVERAGE(#REF!)</f>
        <v>#REF!</v>
      </c>
      <c r="Q24" s="20" t="e">
        <f>AVERAGE(#REF!)</f>
        <v>#REF!</v>
      </c>
      <c r="R24" s="20" t="e">
        <f>AVERAGE(#REF!)</f>
        <v>#REF!</v>
      </c>
      <c r="S24" s="20" t="e">
        <f>AVERAGE(#REF!)</f>
        <v>#REF!</v>
      </c>
      <c r="T24" s="20" t="e">
        <f>AVERAGE(#REF!)</f>
        <v>#REF!</v>
      </c>
      <c r="U24" s="20" t="e">
        <f>AVERAGE(#REF!)</f>
        <v>#REF!</v>
      </c>
      <c r="V24" s="20" t="e">
        <f>AVERAGE(#REF!)</f>
        <v>#REF!</v>
      </c>
      <c r="W24" s="20" t="e">
        <f>AVERAGE(#REF!)</f>
        <v>#REF!</v>
      </c>
      <c r="X24" s="20" t="e">
        <f>AVERAGE(#REF!)</f>
        <v>#REF!</v>
      </c>
      <c r="Y24" s="20" t="e">
        <f>AVERAGE(#REF!)</f>
        <v>#REF!</v>
      </c>
      <c r="Z24" s="20" t="e">
        <f>AVERAGE(#REF!)</f>
        <v>#REF!</v>
      </c>
      <c r="AA24" s="20" t="e">
        <f>AVERAGE(#REF!)</f>
        <v>#REF!</v>
      </c>
      <c r="AB24" s="20" t="e">
        <f>AVERAGE(#REF!)</f>
        <v>#REF!</v>
      </c>
      <c r="AC24" s="20" t="e">
        <f>AVERAGE(#REF!)</f>
        <v>#REF!</v>
      </c>
      <c r="AD24" s="20" t="e">
        <f>AVERAGE(#REF!)</f>
        <v>#REF!</v>
      </c>
      <c r="AE24" s="20" t="e">
        <f>AVERAGE(#REF!)</f>
        <v>#REF!</v>
      </c>
      <c r="AF24" s="20" t="e">
        <f>AVERAGE(#REF!)</f>
        <v>#REF!</v>
      </c>
      <c r="AG24" s="20" t="e">
        <f>AVERAGE(#REF!)</f>
        <v>#REF!</v>
      </c>
      <c r="AH24" s="20" t="e">
        <f>AVERAGE(#REF!)</f>
        <v>#REF!</v>
      </c>
      <c r="AI24" s="20" t="e">
        <f>AVERAGE(#REF!)</f>
        <v>#REF!</v>
      </c>
      <c r="AJ24" s="20" t="e">
        <f>AVERAGE(#REF!)</f>
        <v>#REF!</v>
      </c>
      <c r="AK24" s="20" t="e">
        <f>AVERAGE(#REF!)</f>
        <v>#REF!</v>
      </c>
      <c r="AL24" s="20" t="e">
        <f>AVERAGE(#REF!)</f>
        <v>#REF!</v>
      </c>
      <c r="AM24" s="20" t="e">
        <f>AVERAGE(#REF!)</f>
        <v>#REF!</v>
      </c>
      <c r="AN24" s="20" t="e">
        <f>AVERAGE(#REF!)</f>
        <v>#REF!</v>
      </c>
      <c r="AO24" s="20" t="e">
        <f>AVERAGE(#REF!)</f>
        <v>#REF!</v>
      </c>
      <c r="AP24" s="20" t="e">
        <f>AVERAGE(#REF!)</f>
        <v>#REF!</v>
      </c>
      <c r="AQ24" s="20" t="e">
        <f>AVERAGE(#REF!)</f>
        <v>#REF!</v>
      </c>
      <c r="AR24" s="20" t="e">
        <f>AVERAGE(#REF!)</f>
        <v>#REF!</v>
      </c>
      <c r="AS24" s="20" t="e">
        <f>AVERAGE(#REF!)</f>
        <v>#REF!</v>
      </c>
      <c r="AT24" s="20" t="e">
        <f>AVERAGE(#REF!)</f>
        <v>#REF!</v>
      </c>
      <c r="AU24" s="20" t="e">
        <f>AVERAGE(#REF!)</f>
        <v>#REF!</v>
      </c>
      <c r="AV24" s="20" t="e">
        <f>AVERAGE(#REF!)</f>
        <v>#REF!</v>
      </c>
      <c r="AW24" s="1">
        <v>85.17</v>
      </c>
    </row>
    <row r="25" spans="1:49" ht="12.75" customHeight="1">
      <c r="A25" s="30" t="s">
        <v>58</v>
      </c>
      <c r="B25" s="20" t="e">
        <f>AVERAGE(#REF!)</f>
        <v>#REF!</v>
      </c>
      <c r="C25" s="20" t="e">
        <f>AVERAGE(#REF!)</f>
        <v>#REF!</v>
      </c>
      <c r="D25" s="20" t="e">
        <f>AVERAGE(#REF!)</f>
        <v>#REF!</v>
      </c>
      <c r="E25" s="20" t="e">
        <f>AVERAGE(#REF!)</f>
        <v>#REF!</v>
      </c>
      <c r="F25" s="20" t="e">
        <f>AVERAGE(#REF!)</f>
        <v>#REF!</v>
      </c>
      <c r="G25" s="20" t="e">
        <f>AVERAGE(#REF!)</f>
        <v>#REF!</v>
      </c>
      <c r="H25" s="20" t="e">
        <f>AVERAGE(#REF!)</f>
        <v>#REF!</v>
      </c>
      <c r="I25" s="20" t="e">
        <f>AVERAGE(#REF!)</f>
        <v>#REF!</v>
      </c>
      <c r="J25" s="20" t="e">
        <f>AVERAGE(#REF!)</f>
        <v>#REF!</v>
      </c>
      <c r="K25" s="20" t="e">
        <f>AVERAGE(#REF!)</f>
        <v>#REF!</v>
      </c>
      <c r="L25" s="20" t="e">
        <f>AVERAGE(#REF!)</f>
        <v>#REF!</v>
      </c>
      <c r="M25" s="20" t="e">
        <f>AVERAGE(#REF!)</f>
        <v>#REF!</v>
      </c>
      <c r="N25" s="20" t="e">
        <f>AVERAGE(#REF!)</f>
        <v>#REF!</v>
      </c>
      <c r="O25" s="20" t="e">
        <f>AVERAGE(#REF!)</f>
        <v>#REF!</v>
      </c>
      <c r="P25" s="20" t="e">
        <f>AVERAGE(#REF!)</f>
        <v>#REF!</v>
      </c>
      <c r="Q25" s="20" t="e">
        <f>AVERAGE(#REF!)</f>
        <v>#REF!</v>
      </c>
      <c r="R25" s="20" t="e">
        <f>AVERAGE(#REF!)</f>
        <v>#REF!</v>
      </c>
      <c r="S25" s="20" t="e">
        <f>AVERAGE(#REF!)</f>
        <v>#REF!</v>
      </c>
      <c r="T25" s="20" t="e">
        <f>AVERAGE(#REF!)</f>
        <v>#REF!</v>
      </c>
      <c r="U25" s="20" t="e">
        <f>AVERAGE(#REF!)</f>
        <v>#REF!</v>
      </c>
      <c r="V25" s="20" t="e">
        <f>AVERAGE(#REF!)</f>
        <v>#REF!</v>
      </c>
      <c r="W25" s="20" t="e">
        <f>AVERAGE(#REF!)</f>
        <v>#REF!</v>
      </c>
      <c r="X25" s="20" t="e">
        <f>AVERAGE(#REF!)</f>
        <v>#REF!</v>
      </c>
      <c r="Y25" s="20" t="e">
        <f>AVERAGE(#REF!)</f>
        <v>#REF!</v>
      </c>
      <c r="Z25" s="20" t="e">
        <f>AVERAGE(#REF!)</f>
        <v>#REF!</v>
      </c>
      <c r="AA25" s="20" t="e">
        <f>AVERAGE(#REF!)</f>
        <v>#REF!</v>
      </c>
      <c r="AB25" s="20" t="e">
        <f>AVERAGE(#REF!)</f>
        <v>#REF!</v>
      </c>
      <c r="AC25" s="20" t="e">
        <f>AVERAGE(#REF!)</f>
        <v>#REF!</v>
      </c>
      <c r="AD25" s="20" t="e">
        <f>AVERAGE(#REF!)</f>
        <v>#REF!</v>
      </c>
      <c r="AE25" s="20" t="e">
        <f>AVERAGE(#REF!)</f>
        <v>#REF!</v>
      </c>
      <c r="AF25" s="20" t="e">
        <f>AVERAGE(#REF!)</f>
        <v>#REF!</v>
      </c>
      <c r="AG25" s="20" t="e">
        <f>AVERAGE(#REF!)</f>
        <v>#REF!</v>
      </c>
      <c r="AH25" s="20" t="e">
        <f>AVERAGE(#REF!)</f>
        <v>#REF!</v>
      </c>
      <c r="AI25" s="20" t="e">
        <f>AVERAGE(#REF!)</f>
        <v>#REF!</v>
      </c>
      <c r="AJ25" s="20" t="e">
        <f>AVERAGE(#REF!)</f>
        <v>#REF!</v>
      </c>
      <c r="AK25" s="20" t="e">
        <f>AVERAGE(#REF!)</f>
        <v>#REF!</v>
      </c>
      <c r="AL25" s="20" t="e">
        <f>AVERAGE(#REF!)</f>
        <v>#REF!</v>
      </c>
      <c r="AM25" s="20" t="e">
        <f>AVERAGE(#REF!)</f>
        <v>#REF!</v>
      </c>
      <c r="AN25" s="20" t="e">
        <f>AVERAGE(#REF!)</f>
        <v>#REF!</v>
      </c>
      <c r="AO25" s="20" t="e">
        <f>AVERAGE(#REF!)</f>
        <v>#REF!</v>
      </c>
      <c r="AP25" s="20" t="e">
        <f>AVERAGE(#REF!)</f>
        <v>#REF!</v>
      </c>
      <c r="AQ25" s="20" t="e">
        <f>AVERAGE(#REF!)</f>
        <v>#REF!</v>
      </c>
      <c r="AR25" s="20" t="e">
        <f>AVERAGE(#REF!)</f>
        <v>#REF!</v>
      </c>
      <c r="AS25" s="20" t="e">
        <f>AVERAGE(#REF!)</f>
        <v>#REF!</v>
      </c>
      <c r="AT25" s="20" t="e">
        <f>AVERAGE(#REF!)</f>
        <v>#REF!</v>
      </c>
      <c r="AU25" s="20" t="e">
        <f>AVERAGE(#REF!)</f>
        <v>#REF!</v>
      </c>
      <c r="AV25" s="20" t="e">
        <f>AVERAGE(#REF!)</f>
        <v>#REF!</v>
      </c>
      <c r="AW25" s="1">
        <v>79.069999999999993</v>
      </c>
    </row>
    <row r="26" spans="1:49" ht="12.75" customHeight="1">
      <c r="A26" s="30" t="s">
        <v>59</v>
      </c>
      <c r="B26" s="20" t="e">
        <f>AVERAGE(#REF!)</f>
        <v>#REF!</v>
      </c>
      <c r="C26" s="20" t="e">
        <f>AVERAGE(#REF!)</f>
        <v>#REF!</v>
      </c>
      <c r="D26" s="20" t="e">
        <f>AVERAGE(#REF!)</f>
        <v>#REF!</v>
      </c>
      <c r="E26" s="20" t="e">
        <f>AVERAGE(#REF!)</f>
        <v>#REF!</v>
      </c>
      <c r="F26" s="20" t="e">
        <f>AVERAGE(#REF!)</f>
        <v>#REF!</v>
      </c>
      <c r="G26" s="20" t="e">
        <f>AVERAGE(#REF!)</f>
        <v>#REF!</v>
      </c>
      <c r="H26" s="20" t="e">
        <f>AVERAGE(#REF!)</f>
        <v>#REF!</v>
      </c>
      <c r="I26" s="20" t="e">
        <f>AVERAGE(#REF!)</f>
        <v>#REF!</v>
      </c>
      <c r="J26" s="20" t="e">
        <f>AVERAGE(#REF!)</f>
        <v>#REF!</v>
      </c>
      <c r="K26" s="20" t="e">
        <f>AVERAGE(#REF!)</f>
        <v>#REF!</v>
      </c>
      <c r="L26" s="20" t="e">
        <f>AVERAGE(#REF!)</f>
        <v>#REF!</v>
      </c>
      <c r="M26" s="20" t="e">
        <f>AVERAGE(#REF!)</f>
        <v>#REF!</v>
      </c>
      <c r="N26" s="20" t="e">
        <f>AVERAGE(#REF!)</f>
        <v>#REF!</v>
      </c>
      <c r="O26" s="20" t="e">
        <f>AVERAGE(#REF!)</f>
        <v>#REF!</v>
      </c>
      <c r="P26" s="20" t="e">
        <f>AVERAGE(#REF!)</f>
        <v>#REF!</v>
      </c>
      <c r="Q26" s="20" t="e">
        <f>AVERAGE(#REF!)</f>
        <v>#REF!</v>
      </c>
      <c r="R26" s="20" t="e">
        <f>AVERAGE(#REF!)</f>
        <v>#REF!</v>
      </c>
      <c r="S26" s="20" t="e">
        <f>AVERAGE(#REF!)</f>
        <v>#REF!</v>
      </c>
      <c r="T26" s="20" t="e">
        <f>AVERAGE(#REF!)</f>
        <v>#REF!</v>
      </c>
      <c r="U26" s="20" t="e">
        <f>AVERAGE(#REF!)</f>
        <v>#REF!</v>
      </c>
      <c r="V26" s="20" t="e">
        <f>AVERAGE(#REF!)</f>
        <v>#REF!</v>
      </c>
      <c r="W26" s="20" t="e">
        <f>AVERAGE(#REF!)</f>
        <v>#REF!</v>
      </c>
      <c r="X26" s="20" t="e">
        <f>AVERAGE(#REF!)</f>
        <v>#REF!</v>
      </c>
      <c r="Y26" s="20" t="e">
        <f>AVERAGE(#REF!)</f>
        <v>#REF!</v>
      </c>
      <c r="Z26" s="20" t="e">
        <f>AVERAGE(#REF!)</f>
        <v>#REF!</v>
      </c>
      <c r="AA26" s="20" t="e">
        <f>AVERAGE(#REF!)</f>
        <v>#REF!</v>
      </c>
      <c r="AB26" s="20" t="e">
        <f>AVERAGE(#REF!)</f>
        <v>#REF!</v>
      </c>
      <c r="AC26" s="20" t="e">
        <f>AVERAGE(#REF!)</f>
        <v>#REF!</v>
      </c>
      <c r="AD26" s="20" t="e">
        <f>AVERAGE(#REF!)</f>
        <v>#REF!</v>
      </c>
      <c r="AE26" s="20" t="e">
        <f>AVERAGE(#REF!)</f>
        <v>#REF!</v>
      </c>
      <c r="AF26" s="20" t="e">
        <f>AVERAGE(#REF!)</f>
        <v>#REF!</v>
      </c>
      <c r="AG26" s="20" t="e">
        <f>AVERAGE(#REF!)</f>
        <v>#REF!</v>
      </c>
      <c r="AH26" s="20" t="e">
        <f>AVERAGE(#REF!)</f>
        <v>#REF!</v>
      </c>
      <c r="AI26" s="20" t="e">
        <f>AVERAGE(#REF!)</f>
        <v>#REF!</v>
      </c>
      <c r="AJ26" s="20" t="e">
        <f>AVERAGE(#REF!)</f>
        <v>#REF!</v>
      </c>
      <c r="AK26" s="20" t="e">
        <f>AVERAGE(#REF!)</f>
        <v>#REF!</v>
      </c>
      <c r="AL26" s="20" t="e">
        <f>AVERAGE(#REF!)</f>
        <v>#REF!</v>
      </c>
      <c r="AM26" s="20" t="e">
        <f>AVERAGE(#REF!)</f>
        <v>#REF!</v>
      </c>
      <c r="AN26" s="20" t="e">
        <f>AVERAGE(#REF!)</f>
        <v>#REF!</v>
      </c>
      <c r="AO26" s="20" t="e">
        <f>AVERAGE(#REF!)</f>
        <v>#REF!</v>
      </c>
      <c r="AP26" s="20" t="e">
        <f>AVERAGE(#REF!)</f>
        <v>#REF!</v>
      </c>
      <c r="AQ26" s="20" t="e">
        <f>AVERAGE(#REF!)</f>
        <v>#REF!</v>
      </c>
      <c r="AR26" s="20" t="e">
        <f>AVERAGE(#REF!)</f>
        <v>#REF!</v>
      </c>
      <c r="AS26" s="20" t="e">
        <f>AVERAGE(#REF!)</f>
        <v>#REF!</v>
      </c>
      <c r="AT26" s="20" t="e">
        <f>AVERAGE(#REF!)</f>
        <v>#REF!</v>
      </c>
      <c r="AU26" s="20" t="e">
        <f>AVERAGE(#REF!)</f>
        <v>#REF!</v>
      </c>
      <c r="AV26" s="20" t="e">
        <f>AVERAGE(#REF!)</f>
        <v>#REF!</v>
      </c>
      <c r="AW26" s="1">
        <v>72.126666666666665</v>
      </c>
    </row>
    <row r="27" spans="1:49" ht="12.75" customHeight="1">
      <c r="A27" s="30" t="s">
        <v>60</v>
      </c>
      <c r="B27" s="20" t="e">
        <f>AVERAGE(#REF!)</f>
        <v>#REF!</v>
      </c>
      <c r="C27" s="20" t="e">
        <f>AVERAGE(#REF!)</f>
        <v>#REF!</v>
      </c>
      <c r="D27" s="20" t="e">
        <f>AVERAGE(#REF!)</f>
        <v>#REF!</v>
      </c>
      <c r="E27" s="20" t="e">
        <f>AVERAGE(#REF!)</f>
        <v>#REF!</v>
      </c>
      <c r="F27" s="20" t="e">
        <f>AVERAGE(#REF!)</f>
        <v>#REF!</v>
      </c>
      <c r="G27" s="20" t="e">
        <f>AVERAGE(#REF!)</f>
        <v>#REF!</v>
      </c>
      <c r="H27" s="20" t="e">
        <f>AVERAGE(#REF!)</f>
        <v>#REF!</v>
      </c>
      <c r="I27" s="20" t="e">
        <f>AVERAGE(#REF!)</f>
        <v>#REF!</v>
      </c>
      <c r="J27" s="20" t="e">
        <f>AVERAGE(#REF!)</f>
        <v>#REF!</v>
      </c>
      <c r="K27" s="20" t="e">
        <f>AVERAGE(#REF!)</f>
        <v>#REF!</v>
      </c>
      <c r="L27" s="20" t="e">
        <f>AVERAGE(#REF!)</f>
        <v>#REF!</v>
      </c>
      <c r="M27" s="20" t="e">
        <f>AVERAGE(#REF!)</f>
        <v>#REF!</v>
      </c>
      <c r="N27" s="20" t="e">
        <f>AVERAGE(#REF!)</f>
        <v>#REF!</v>
      </c>
      <c r="O27" s="20" t="e">
        <f>AVERAGE(#REF!)</f>
        <v>#REF!</v>
      </c>
      <c r="P27" s="20" t="e">
        <f>AVERAGE(#REF!)</f>
        <v>#REF!</v>
      </c>
      <c r="Q27" s="20" t="e">
        <f>AVERAGE(#REF!)</f>
        <v>#REF!</v>
      </c>
      <c r="R27" s="20" t="e">
        <f>AVERAGE(#REF!)</f>
        <v>#REF!</v>
      </c>
      <c r="S27" s="20" t="e">
        <f>AVERAGE(#REF!)</f>
        <v>#REF!</v>
      </c>
      <c r="T27" s="20" t="e">
        <f>AVERAGE(#REF!)</f>
        <v>#REF!</v>
      </c>
      <c r="U27" s="20" t="e">
        <f>AVERAGE(#REF!)</f>
        <v>#REF!</v>
      </c>
      <c r="V27" s="20" t="e">
        <f>AVERAGE(#REF!)</f>
        <v>#REF!</v>
      </c>
      <c r="W27" s="20" t="e">
        <f>AVERAGE(#REF!)</f>
        <v>#REF!</v>
      </c>
      <c r="X27" s="20" t="e">
        <f>AVERAGE(#REF!)</f>
        <v>#REF!</v>
      </c>
      <c r="Y27" s="20" t="e">
        <f>AVERAGE(#REF!)</f>
        <v>#REF!</v>
      </c>
      <c r="Z27" s="20" t="e">
        <f>AVERAGE(#REF!)</f>
        <v>#REF!</v>
      </c>
      <c r="AA27" s="20" t="e">
        <f>AVERAGE(#REF!)</f>
        <v>#REF!</v>
      </c>
      <c r="AB27" s="20" t="e">
        <f>AVERAGE(#REF!)</f>
        <v>#REF!</v>
      </c>
      <c r="AC27" s="20" t="e">
        <f>AVERAGE(#REF!)</f>
        <v>#REF!</v>
      </c>
      <c r="AD27" s="20" t="e">
        <f>AVERAGE(#REF!)</f>
        <v>#REF!</v>
      </c>
      <c r="AE27" s="20" t="e">
        <f>AVERAGE(#REF!)</f>
        <v>#REF!</v>
      </c>
      <c r="AF27" s="20" t="e">
        <f>AVERAGE(#REF!)</f>
        <v>#REF!</v>
      </c>
      <c r="AG27" s="20" t="e">
        <f>AVERAGE(#REF!)</f>
        <v>#REF!</v>
      </c>
      <c r="AH27" s="20" t="e">
        <f>AVERAGE(#REF!)</f>
        <v>#REF!</v>
      </c>
      <c r="AI27" s="20" t="e">
        <f>AVERAGE(#REF!)</f>
        <v>#REF!</v>
      </c>
      <c r="AJ27" s="20" t="e">
        <f>AVERAGE(#REF!)</f>
        <v>#REF!</v>
      </c>
      <c r="AK27" s="20" t="e">
        <f>AVERAGE(#REF!)</f>
        <v>#REF!</v>
      </c>
      <c r="AL27" s="20" t="e">
        <f>AVERAGE(#REF!)</f>
        <v>#REF!</v>
      </c>
      <c r="AM27" s="20" t="e">
        <f>AVERAGE(#REF!)</f>
        <v>#REF!</v>
      </c>
      <c r="AN27" s="20" t="e">
        <f>AVERAGE(#REF!)</f>
        <v>#REF!</v>
      </c>
      <c r="AO27" s="20" t="e">
        <f>AVERAGE(#REF!)</f>
        <v>#REF!</v>
      </c>
      <c r="AP27" s="20" t="e">
        <f>AVERAGE(#REF!)</f>
        <v>#REF!</v>
      </c>
      <c r="AQ27" s="20" t="e">
        <f>AVERAGE(#REF!)</f>
        <v>#REF!</v>
      </c>
      <c r="AR27" s="20" t="e">
        <f>AVERAGE(#REF!)</f>
        <v>#REF!</v>
      </c>
      <c r="AS27" s="20" t="e">
        <f>AVERAGE(#REF!)</f>
        <v>#REF!</v>
      </c>
      <c r="AT27" s="20" t="e">
        <f>AVERAGE(#REF!)</f>
        <v>#REF!</v>
      </c>
      <c r="AU27" s="20" t="e">
        <f>AVERAGE(#REF!)</f>
        <v>#REF!</v>
      </c>
      <c r="AV27" s="20" t="e">
        <f>AVERAGE(#REF!)</f>
        <v>#REF!</v>
      </c>
      <c r="AW27" s="1">
        <v>68.153333333333336</v>
      </c>
    </row>
    <row r="28" spans="1:49" ht="12.75" customHeight="1">
      <c r="A28" s="30" t="s">
        <v>61</v>
      </c>
      <c r="B28" s="20" t="e">
        <f>AVERAGE(#REF!)</f>
        <v>#REF!</v>
      </c>
      <c r="C28" s="20" t="e">
        <f>AVERAGE(#REF!)</f>
        <v>#REF!</v>
      </c>
      <c r="D28" s="20" t="e">
        <f>AVERAGE(#REF!)</f>
        <v>#REF!</v>
      </c>
      <c r="E28" s="20" t="e">
        <f>AVERAGE(#REF!)</f>
        <v>#REF!</v>
      </c>
      <c r="F28" s="20" t="e">
        <f>AVERAGE(#REF!)</f>
        <v>#REF!</v>
      </c>
      <c r="G28" s="20" t="e">
        <f>AVERAGE(#REF!)</f>
        <v>#REF!</v>
      </c>
      <c r="H28" s="20" t="e">
        <f>AVERAGE(#REF!)</f>
        <v>#REF!</v>
      </c>
      <c r="I28" s="20" t="e">
        <f>AVERAGE(#REF!)</f>
        <v>#REF!</v>
      </c>
      <c r="J28" s="20" t="e">
        <f>AVERAGE(#REF!)</f>
        <v>#REF!</v>
      </c>
      <c r="K28" s="20" t="e">
        <f>AVERAGE(#REF!)</f>
        <v>#REF!</v>
      </c>
      <c r="L28" s="20" t="e">
        <f>AVERAGE(#REF!)</f>
        <v>#REF!</v>
      </c>
      <c r="M28" s="20" t="e">
        <f>AVERAGE(#REF!)</f>
        <v>#REF!</v>
      </c>
      <c r="N28" s="20" t="e">
        <f>AVERAGE(#REF!)</f>
        <v>#REF!</v>
      </c>
      <c r="O28" s="20" t="e">
        <f>AVERAGE(#REF!)</f>
        <v>#REF!</v>
      </c>
      <c r="P28" s="20" t="e">
        <f>AVERAGE(#REF!)</f>
        <v>#REF!</v>
      </c>
      <c r="Q28" s="20" t="e">
        <f>AVERAGE(#REF!)</f>
        <v>#REF!</v>
      </c>
      <c r="R28" s="20" t="e">
        <f>AVERAGE(#REF!)</f>
        <v>#REF!</v>
      </c>
      <c r="S28" s="20" t="e">
        <f>AVERAGE(#REF!)</f>
        <v>#REF!</v>
      </c>
      <c r="T28" s="20" t="e">
        <f>AVERAGE(#REF!)</f>
        <v>#REF!</v>
      </c>
      <c r="U28" s="20" t="e">
        <f>AVERAGE(#REF!)</f>
        <v>#REF!</v>
      </c>
      <c r="V28" s="20" t="e">
        <f>AVERAGE(#REF!)</f>
        <v>#REF!</v>
      </c>
      <c r="W28" s="20" t="e">
        <f>AVERAGE(#REF!)</f>
        <v>#REF!</v>
      </c>
      <c r="X28" s="20" t="e">
        <f>AVERAGE(#REF!)</f>
        <v>#REF!</v>
      </c>
      <c r="Y28" s="20" t="e">
        <f>AVERAGE(#REF!)</f>
        <v>#REF!</v>
      </c>
      <c r="Z28" s="20" t="e">
        <f>AVERAGE(#REF!)</f>
        <v>#REF!</v>
      </c>
      <c r="AA28" s="20" t="e">
        <f>AVERAGE(#REF!)</f>
        <v>#REF!</v>
      </c>
      <c r="AB28" s="20" t="e">
        <f>AVERAGE(#REF!)</f>
        <v>#REF!</v>
      </c>
      <c r="AC28" s="20" t="e">
        <f>AVERAGE(#REF!)</f>
        <v>#REF!</v>
      </c>
      <c r="AD28" s="20" t="e">
        <f>AVERAGE(#REF!)</f>
        <v>#REF!</v>
      </c>
      <c r="AE28" s="20" t="e">
        <f>AVERAGE(#REF!)</f>
        <v>#REF!</v>
      </c>
      <c r="AF28" s="20" t="e">
        <f>AVERAGE(#REF!)</f>
        <v>#REF!</v>
      </c>
      <c r="AG28" s="20" t="e">
        <f>AVERAGE(#REF!)</f>
        <v>#REF!</v>
      </c>
      <c r="AH28" s="20" t="e">
        <f>AVERAGE(#REF!)</f>
        <v>#REF!</v>
      </c>
      <c r="AI28" s="20" t="e">
        <f>AVERAGE(#REF!)</f>
        <v>#REF!</v>
      </c>
      <c r="AJ28" s="20" t="e">
        <f>AVERAGE(#REF!)</f>
        <v>#REF!</v>
      </c>
      <c r="AK28" s="20" t="e">
        <f>AVERAGE(#REF!)</f>
        <v>#REF!</v>
      </c>
      <c r="AL28" s="20" t="e">
        <f>AVERAGE(#REF!)</f>
        <v>#REF!</v>
      </c>
      <c r="AM28" s="20" t="e">
        <f>AVERAGE(#REF!)</f>
        <v>#REF!</v>
      </c>
      <c r="AN28" s="20" t="e">
        <f>AVERAGE(#REF!)</f>
        <v>#REF!</v>
      </c>
      <c r="AO28" s="20" t="e">
        <f>AVERAGE(#REF!)</f>
        <v>#REF!</v>
      </c>
      <c r="AP28" s="20" t="e">
        <f>AVERAGE(#REF!)</f>
        <v>#REF!</v>
      </c>
      <c r="AQ28" s="20" t="e">
        <f>AVERAGE(#REF!)</f>
        <v>#REF!</v>
      </c>
      <c r="AR28" s="20" t="e">
        <f>AVERAGE(#REF!)</f>
        <v>#REF!</v>
      </c>
      <c r="AS28" s="20" t="e">
        <f>AVERAGE(#REF!)</f>
        <v>#REF!</v>
      </c>
      <c r="AT28" s="20" t="e">
        <f>AVERAGE(#REF!)</f>
        <v>#REF!</v>
      </c>
      <c r="AU28" s="20" t="e">
        <f>AVERAGE(#REF!)</f>
        <v>#REF!</v>
      </c>
      <c r="AV28" s="20" t="e">
        <f>AVERAGE(#REF!)</f>
        <v>#REF!</v>
      </c>
      <c r="AW28" s="1">
        <v>63.22</v>
      </c>
    </row>
    <row r="29" spans="1:49" ht="12.75" customHeight="1">
      <c r="A29" s="30" t="s">
        <v>62</v>
      </c>
      <c r="B29" s="20" t="e">
        <f>AVERAGE(#REF!)</f>
        <v>#REF!</v>
      </c>
      <c r="C29" s="20" t="e">
        <f>AVERAGE(#REF!)</f>
        <v>#REF!</v>
      </c>
      <c r="D29" s="20" t="e">
        <f>AVERAGE(#REF!)</f>
        <v>#REF!</v>
      </c>
      <c r="E29" s="20" t="e">
        <f>AVERAGE(#REF!)</f>
        <v>#REF!</v>
      </c>
      <c r="F29" s="20" t="e">
        <f>AVERAGE(#REF!)</f>
        <v>#REF!</v>
      </c>
      <c r="G29" s="20" t="e">
        <f>AVERAGE(#REF!)</f>
        <v>#REF!</v>
      </c>
      <c r="H29" s="20" t="e">
        <f>AVERAGE(#REF!)</f>
        <v>#REF!</v>
      </c>
      <c r="I29" s="20" t="e">
        <f>AVERAGE(#REF!)</f>
        <v>#REF!</v>
      </c>
      <c r="J29" s="20" t="e">
        <f>AVERAGE(#REF!)</f>
        <v>#REF!</v>
      </c>
      <c r="K29" s="20" t="e">
        <f>AVERAGE(#REF!)</f>
        <v>#REF!</v>
      </c>
      <c r="L29" s="20" t="e">
        <f>AVERAGE(#REF!)</f>
        <v>#REF!</v>
      </c>
      <c r="M29" s="20" t="e">
        <f>AVERAGE(#REF!)</f>
        <v>#REF!</v>
      </c>
      <c r="N29" s="20" t="e">
        <f>AVERAGE(#REF!)</f>
        <v>#REF!</v>
      </c>
      <c r="O29" s="20" t="e">
        <f>AVERAGE(#REF!)</f>
        <v>#REF!</v>
      </c>
      <c r="P29" s="20" t="e">
        <f>AVERAGE(#REF!)</f>
        <v>#REF!</v>
      </c>
      <c r="Q29" s="20" t="e">
        <f>AVERAGE(#REF!)</f>
        <v>#REF!</v>
      </c>
      <c r="R29" s="20" t="e">
        <f>AVERAGE(#REF!)</f>
        <v>#REF!</v>
      </c>
      <c r="S29" s="20" t="e">
        <f>AVERAGE(#REF!)</f>
        <v>#REF!</v>
      </c>
      <c r="T29" s="20" t="e">
        <f>AVERAGE(#REF!)</f>
        <v>#REF!</v>
      </c>
      <c r="U29" s="20" t="e">
        <f>AVERAGE(#REF!)</f>
        <v>#REF!</v>
      </c>
      <c r="V29" s="20" t="e">
        <f>AVERAGE(#REF!)</f>
        <v>#REF!</v>
      </c>
      <c r="W29" s="20" t="e">
        <f>AVERAGE(#REF!)</f>
        <v>#REF!</v>
      </c>
      <c r="X29" s="20" t="e">
        <f>AVERAGE(#REF!)</f>
        <v>#REF!</v>
      </c>
      <c r="Y29" s="20" t="e">
        <f>AVERAGE(#REF!)</f>
        <v>#REF!</v>
      </c>
      <c r="Z29" s="20" t="e">
        <f>AVERAGE(#REF!)</f>
        <v>#REF!</v>
      </c>
      <c r="AA29" s="20" t="e">
        <f>AVERAGE(#REF!)</f>
        <v>#REF!</v>
      </c>
      <c r="AB29" s="20" t="e">
        <f>AVERAGE(#REF!)</f>
        <v>#REF!</v>
      </c>
      <c r="AC29" s="20" t="e">
        <f>AVERAGE(#REF!)</f>
        <v>#REF!</v>
      </c>
      <c r="AD29" s="20" t="e">
        <f>AVERAGE(#REF!)</f>
        <v>#REF!</v>
      </c>
      <c r="AE29" s="20" t="e">
        <f>AVERAGE(#REF!)</f>
        <v>#REF!</v>
      </c>
      <c r="AF29" s="20" t="e">
        <f>AVERAGE(#REF!)</f>
        <v>#REF!</v>
      </c>
      <c r="AG29" s="20" t="e">
        <f>AVERAGE(#REF!)</f>
        <v>#REF!</v>
      </c>
      <c r="AH29" s="20" t="e">
        <f>AVERAGE(#REF!)</f>
        <v>#REF!</v>
      </c>
      <c r="AI29" s="20" t="e">
        <f>AVERAGE(#REF!)</f>
        <v>#REF!</v>
      </c>
      <c r="AJ29" s="20" t="e">
        <f>AVERAGE(#REF!)</f>
        <v>#REF!</v>
      </c>
      <c r="AK29" s="20" t="e">
        <f>AVERAGE(#REF!)</f>
        <v>#REF!</v>
      </c>
      <c r="AL29" s="20" t="e">
        <f>AVERAGE(#REF!)</f>
        <v>#REF!</v>
      </c>
      <c r="AM29" s="20" t="e">
        <f>AVERAGE(#REF!)</f>
        <v>#REF!</v>
      </c>
      <c r="AN29" s="20" t="e">
        <f>AVERAGE(#REF!)</f>
        <v>#REF!</v>
      </c>
      <c r="AO29" s="20" t="e">
        <f>AVERAGE(#REF!)</f>
        <v>#REF!</v>
      </c>
      <c r="AP29" s="20" t="e">
        <f>AVERAGE(#REF!)</f>
        <v>#REF!</v>
      </c>
      <c r="AQ29" s="20" t="e">
        <f>AVERAGE(#REF!)</f>
        <v>#REF!</v>
      </c>
      <c r="AR29" s="20" t="e">
        <f>AVERAGE(#REF!)</f>
        <v>#REF!</v>
      </c>
      <c r="AS29" s="20" t="e">
        <f>AVERAGE(#REF!)</f>
        <v>#REF!</v>
      </c>
      <c r="AT29" s="20" t="e">
        <f>AVERAGE(#REF!)</f>
        <v>#REF!</v>
      </c>
      <c r="AU29" s="20" t="e">
        <f>AVERAGE(#REF!)</f>
        <v>#REF!</v>
      </c>
      <c r="AV29" s="20" t="e">
        <f>AVERAGE(#REF!)</f>
        <v>#REF!</v>
      </c>
      <c r="AW29" s="1">
        <v>59.48</v>
      </c>
    </row>
    <row r="30" spans="1:49" ht="12.75" customHeight="1">
      <c r="A30" s="30" t="s">
        <v>63</v>
      </c>
      <c r="B30" s="20" t="e">
        <f>AVERAGE(#REF!)</f>
        <v>#REF!</v>
      </c>
      <c r="C30" s="20" t="e">
        <f>AVERAGE(#REF!)</f>
        <v>#REF!</v>
      </c>
      <c r="D30" s="20" t="e">
        <f>AVERAGE(#REF!)</f>
        <v>#REF!</v>
      </c>
      <c r="E30" s="20" t="e">
        <f>AVERAGE(#REF!)</f>
        <v>#REF!</v>
      </c>
      <c r="F30" s="20" t="e">
        <f>AVERAGE(#REF!)</f>
        <v>#REF!</v>
      </c>
      <c r="G30" s="20" t="e">
        <f>AVERAGE(#REF!)</f>
        <v>#REF!</v>
      </c>
      <c r="H30" s="20" t="e">
        <f>AVERAGE(#REF!)</f>
        <v>#REF!</v>
      </c>
      <c r="I30" s="20" t="e">
        <f>AVERAGE(#REF!)</f>
        <v>#REF!</v>
      </c>
      <c r="J30" s="20" t="e">
        <f>AVERAGE(#REF!)</f>
        <v>#REF!</v>
      </c>
      <c r="K30" s="20" t="e">
        <f>AVERAGE(#REF!)</f>
        <v>#REF!</v>
      </c>
      <c r="L30" s="20" t="e">
        <f>AVERAGE(#REF!)</f>
        <v>#REF!</v>
      </c>
      <c r="M30" s="20" t="e">
        <f>AVERAGE(#REF!)</f>
        <v>#REF!</v>
      </c>
      <c r="N30" s="20" t="e">
        <f>AVERAGE(#REF!)</f>
        <v>#REF!</v>
      </c>
      <c r="O30" s="20" t="e">
        <f>AVERAGE(#REF!)</f>
        <v>#REF!</v>
      </c>
      <c r="P30" s="20" t="e">
        <f>AVERAGE(#REF!)</f>
        <v>#REF!</v>
      </c>
      <c r="Q30" s="20" t="e">
        <f>AVERAGE(#REF!)</f>
        <v>#REF!</v>
      </c>
      <c r="R30" s="20" t="e">
        <f>AVERAGE(#REF!)</f>
        <v>#REF!</v>
      </c>
      <c r="S30" s="20" t="e">
        <f>AVERAGE(#REF!)</f>
        <v>#REF!</v>
      </c>
      <c r="T30" s="20" t="e">
        <f>AVERAGE(#REF!)</f>
        <v>#REF!</v>
      </c>
      <c r="U30" s="20" t="e">
        <f>AVERAGE(#REF!)</f>
        <v>#REF!</v>
      </c>
      <c r="V30" s="20" t="e">
        <f>AVERAGE(#REF!)</f>
        <v>#REF!</v>
      </c>
      <c r="W30" s="20" t="e">
        <f>AVERAGE(#REF!)</f>
        <v>#REF!</v>
      </c>
      <c r="X30" s="20" t="e">
        <f>AVERAGE(#REF!)</f>
        <v>#REF!</v>
      </c>
      <c r="Y30" s="20" t="e">
        <f>AVERAGE(#REF!)</f>
        <v>#REF!</v>
      </c>
      <c r="Z30" s="20" t="e">
        <f>AVERAGE(#REF!)</f>
        <v>#REF!</v>
      </c>
      <c r="AA30" s="20" t="e">
        <f>AVERAGE(#REF!)</f>
        <v>#REF!</v>
      </c>
      <c r="AB30" s="20" t="e">
        <f>AVERAGE(#REF!)</f>
        <v>#REF!</v>
      </c>
      <c r="AC30" s="20" t="e">
        <f>AVERAGE(#REF!)</f>
        <v>#REF!</v>
      </c>
      <c r="AD30" s="20" t="e">
        <f>AVERAGE(#REF!)</f>
        <v>#REF!</v>
      </c>
      <c r="AE30" s="20" t="e">
        <f>AVERAGE(#REF!)</f>
        <v>#REF!</v>
      </c>
      <c r="AF30" s="20" t="e">
        <f>AVERAGE(#REF!)</f>
        <v>#REF!</v>
      </c>
      <c r="AG30" s="20" t="e">
        <f>AVERAGE(#REF!)</f>
        <v>#REF!</v>
      </c>
      <c r="AH30" s="20" t="e">
        <f>AVERAGE(#REF!)</f>
        <v>#REF!</v>
      </c>
      <c r="AI30" s="20" t="e">
        <f>AVERAGE(#REF!)</f>
        <v>#REF!</v>
      </c>
      <c r="AJ30" s="20" t="e">
        <f>AVERAGE(#REF!)</f>
        <v>#REF!</v>
      </c>
      <c r="AK30" s="20" t="e">
        <f>AVERAGE(#REF!)</f>
        <v>#REF!</v>
      </c>
      <c r="AL30" s="20" t="e">
        <f>AVERAGE(#REF!)</f>
        <v>#REF!</v>
      </c>
      <c r="AM30" s="20" t="e">
        <f>AVERAGE(#REF!)</f>
        <v>#REF!</v>
      </c>
      <c r="AN30" s="20" t="e">
        <f>AVERAGE(#REF!)</f>
        <v>#REF!</v>
      </c>
      <c r="AO30" s="20" t="e">
        <f>AVERAGE(#REF!)</f>
        <v>#REF!</v>
      </c>
      <c r="AP30" s="20" t="e">
        <f>AVERAGE(#REF!)</f>
        <v>#REF!</v>
      </c>
      <c r="AQ30" s="20" t="e">
        <f>AVERAGE(#REF!)</f>
        <v>#REF!</v>
      </c>
      <c r="AR30" s="20" t="e">
        <f>AVERAGE(#REF!)</f>
        <v>#REF!</v>
      </c>
      <c r="AS30" s="20" t="e">
        <f>AVERAGE(#REF!)</f>
        <v>#REF!</v>
      </c>
      <c r="AT30" s="20" t="e">
        <f>AVERAGE(#REF!)</f>
        <v>#REF!</v>
      </c>
      <c r="AU30" s="20" t="e">
        <f>AVERAGE(#REF!)</f>
        <v>#REF!</v>
      </c>
      <c r="AV30" s="20" t="e">
        <f>AVERAGE(#REF!)</f>
        <v>#REF!</v>
      </c>
      <c r="AW30" s="1">
        <v>61.066666666666663</v>
      </c>
    </row>
    <row r="31" spans="1:49" ht="12.75" customHeight="1">
      <c r="A31" s="30" t="s">
        <v>64</v>
      </c>
      <c r="B31" s="20" t="e">
        <f>AVERAGE(#REF!)</f>
        <v>#REF!</v>
      </c>
      <c r="C31" s="20" t="e">
        <f>AVERAGE(#REF!)</f>
        <v>#REF!</v>
      </c>
      <c r="D31" s="20" t="e">
        <f>AVERAGE(#REF!)</f>
        <v>#REF!</v>
      </c>
      <c r="E31" s="20" t="e">
        <f>AVERAGE(#REF!)</f>
        <v>#REF!</v>
      </c>
      <c r="F31" s="20" t="e">
        <f>AVERAGE(#REF!)</f>
        <v>#REF!</v>
      </c>
      <c r="G31" s="20" t="e">
        <f>AVERAGE(#REF!)</f>
        <v>#REF!</v>
      </c>
      <c r="H31" s="20" t="e">
        <f>AVERAGE(#REF!)</f>
        <v>#REF!</v>
      </c>
      <c r="I31" s="20" t="e">
        <f>AVERAGE(#REF!)</f>
        <v>#REF!</v>
      </c>
      <c r="J31" s="20" t="e">
        <f>AVERAGE(#REF!)</f>
        <v>#REF!</v>
      </c>
      <c r="K31" s="20" t="e">
        <f>AVERAGE(#REF!)</f>
        <v>#REF!</v>
      </c>
      <c r="L31" s="20" t="e">
        <f>AVERAGE(#REF!)</f>
        <v>#REF!</v>
      </c>
      <c r="M31" s="20" t="e">
        <f>AVERAGE(#REF!)</f>
        <v>#REF!</v>
      </c>
      <c r="N31" s="20" t="e">
        <f>AVERAGE(#REF!)</f>
        <v>#REF!</v>
      </c>
      <c r="O31" s="20" t="e">
        <f>AVERAGE(#REF!)</f>
        <v>#REF!</v>
      </c>
      <c r="P31" s="20" t="e">
        <f>AVERAGE(#REF!)</f>
        <v>#REF!</v>
      </c>
      <c r="Q31" s="20" t="e">
        <f>AVERAGE(#REF!)</f>
        <v>#REF!</v>
      </c>
      <c r="R31" s="20" t="e">
        <f>AVERAGE(#REF!)</f>
        <v>#REF!</v>
      </c>
      <c r="S31" s="20" t="e">
        <f>AVERAGE(#REF!)</f>
        <v>#REF!</v>
      </c>
      <c r="T31" s="20" t="e">
        <f>AVERAGE(#REF!)</f>
        <v>#REF!</v>
      </c>
      <c r="U31" s="20" t="e">
        <f>AVERAGE(#REF!)</f>
        <v>#REF!</v>
      </c>
      <c r="V31" s="20" t="e">
        <f>AVERAGE(#REF!)</f>
        <v>#REF!</v>
      </c>
      <c r="W31" s="20" t="e">
        <f>AVERAGE(#REF!)</f>
        <v>#REF!</v>
      </c>
      <c r="X31" s="20" t="e">
        <f>AVERAGE(#REF!)</f>
        <v>#REF!</v>
      </c>
      <c r="Y31" s="20" t="e">
        <f>AVERAGE(#REF!)</f>
        <v>#REF!</v>
      </c>
      <c r="Z31" s="20" t="e">
        <f>AVERAGE(#REF!)</f>
        <v>#REF!</v>
      </c>
      <c r="AA31" s="20" t="e">
        <f>AVERAGE(#REF!)</f>
        <v>#REF!</v>
      </c>
      <c r="AB31" s="20" t="e">
        <f>AVERAGE(#REF!)</f>
        <v>#REF!</v>
      </c>
      <c r="AC31" s="20" t="e">
        <f>AVERAGE(#REF!)</f>
        <v>#REF!</v>
      </c>
      <c r="AD31" s="20" t="e">
        <f>AVERAGE(#REF!)</f>
        <v>#REF!</v>
      </c>
      <c r="AE31" s="20" t="e">
        <f>AVERAGE(#REF!)</f>
        <v>#REF!</v>
      </c>
      <c r="AF31" s="20" t="e">
        <f>AVERAGE(#REF!)</f>
        <v>#REF!</v>
      </c>
      <c r="AG31" s="20" t="e">
        <f>AVERAGE(#REF!)</f>
        <v>#REF!</v>
      </c>
      <c r="AH31" s="20" t="e">
        <f>AVERAGE(#REF!)</f>
        <v>#REF!</v>
      </c>
      <c r="AI31" s="20" t="e">
        <f>AVERAGE(#REF!)</f>
        <v>#REF!</v>
      </c>
      <c r="AJ31" s="20" t="e">
        <f>AVERAGE(#REF!)</f>
        <v>#REF!</v>
      </c>
      <c r="AK31" s="20" t="e">
        <f>AVERAGE(#REF!)</f>
        <v>#REF!</v>
      </c>
      <c r="AL31" s="20" t="e">
        <f>AVERAGE(#REF!)</f>
        <v>#REF!</v>
      </c>
      <c r="AM31" s="20" t="e">
        <f>AVERAGE(#REF!)</f>
        <v>#REF!</v>
      </c>
      <c r="AN31" s="20" t="e">
        <f>AVERAGE(#REF!)</f>
        <v>#REF!</v>
      </c>
      <c r="AO31" s="20" t="e">
        <f>AVERAGE(#REF!)</f>
        <v>#REF!</v>
      </c>
      <c r="AP31" s="20" t="e">
        <f>AVERAGE(#REF!)</f>
        <v>#REF!</v>
      </c>
      <c r="AQ31" s="20" t="e">
        <f>AVERAGE(#REF!)</f>
        <v>#REF!</v>
      </c>
      <c r="AR31" s="20" t="e">
        <f>AVERAGE(#REF!)</f>
        <v>#REF!</v>
      </c>
      <c r="AS31" s="20" t="e">
        <f>AVERAGE(#REF!)</f>
        <v>#REF!</v>
      </c>
      <c r="AT31" s="20" t="e">
        <f>AVERAGE(#REF!)</f>
        <v>#REF!</v>
      </c>
      <c r="AU31" s="20" t="e">
        <f>AVERAGE(#REF!)</f>
        <v>#REF!</v>
      </c>
      <c r="AV31" s="20" t="e">
        <f>AVERAGE(#REF!)</f>
        <v>#REF!</v>
      </c>
      <c r="AW31" s="1">
        <v>56.61686666666666</v>
      </c>
    </row>
    <row r="32" spans="1:49" ht="12.75" customHeight="1">
      <c r="A32" s="30" t="s">
        <v>65</v>
      </c>
      <c r="B32" s="20" t="e">
        <f>AVERAGE(#REF!)</f>
        <v>#REF!</v>
      </c>
      <c r="C32" s="20" t="e">
        <f>AVERAGE(#REF!)</f>
        <v>#REF!</v>
      </c>
      <c r="D32" s="20" t="e">
        <f>AVERAGE(#REF!)</f>
        <v>#REF!</v>
      </c>
      <c r="E32" s="20" t="e">
        <f>AVERAGE(#REF!)</f>
        <v>#REF!</v>
      </c>
      <c r="F32" s="20" t="e">
        <f>AVERAGE(#REF!)</f>
        <v>#REF!</v>
      </c>
      <c r="G32" s="20" t="e">
        <f>AVERAGE(#REF!)</f>
        <v>#REF!</v>
      </c>
      <c r="H32" s="20" t="e">
        <f>AVERAGE(#REF!)</f>
        <v>#REF!</v>
      </c>
      <c r="I32" s="20" t="e">
        <f>AVERAGE(#REF!)</f>
        <v>#REF!</v>
      </c>
      <c r="J32" s="20" t="e">
        <f>AVERAGE(#REF!)</f>
        <v>#REF!</v>
      </c>
      <c r="K32" s="20" t="e">
        <f>AVERAGE(#REF!)</f>
        <v>#REF!</v>
      </c>
      <c r="L32" s="20" t="e">
        <f>AVERAGE(#REF!)</f>
        <v>#REF!</v>
      </c>
      <c r="M32" s="20" t="e">
        <f>AVERAGE(#REF!)</f>
        <v>#REF!</v>
      </c>
      <c r="N32" s="20" t="e">
        <f>AVERAGE(#REF!)</f>
        <v>#REF!</v>
      </c>
      <c r="O32" s="20" t="e">
        <f>AVERAGE(#REF!)</f>
        <v>#REF!</v>
      </c>
      <c r="P32" s="20" t="e">
        <f>AVERAGE(#REF!)</f>
        <v>#REF!</v>
      </c>
      <c r="Q32" s="20" t="e">
        <f>AVERAGE(#REF!)</f>
        <v>#REF!</v>
      </c>
      <c r="R32" s="20" t="e">
        <f>AVERAGE(#REF!)</f>
        <v>#REF!</v>
      </c>
      <c r="S32" s="20" t="e">
        <f>AVERAGE(#REF!)</f>
        <v>#REF!</v>
      </c>
      <c r="T32" s="20" t="e">
        <f>AVERAGE(#REF!)</f>
        <v>#REF!</v>
      </c>
      <c r="U32" s="20" t="e">
        <f>AVERAGE(#REF!)</f>
        <v>#REF!</v>
      </c>
      <c r="V32" s="20" t="e">
        <f>AVERAGE(#REF!)</f>
        <v>#REF!</v>
      </c>
      <c r="W32" s="20" t="e">
        <f>AVERAGE(#REF!)</f>
        <v>#REF!</v>
      </c>
      <c r="X32" s="20" t="e">
        <f>AVERAGE(#REF!)</f>
        <v>#REF!</v>
      </c>
      <c r="Y32" s="20" t="e">
        <f>AVERAGE(#REF!)</f>
        <v>#REF!</v>
      </c>
      <c r="Z32" s="20" t="e">
        <f>AVERAGE(#REF!)</f>
        <v>#REF!</v>
      </c>
      <c r="AA32" s="20" t="e">
        <f>AVERAGE(#REF!)</f>
        <v>#REF!</v>
      </c>
      <c r="AB32" s="20" t="e">
        <f>AVERAGE(#REF!)</f>
        <v>#REF!</v>
      </c>
      <c r="AC32" s="20" t="e">
        <f>AVERAGE(#REF!)</f>
        <v>#REF!</v>
      </c>
      <c r="AD32" s="20" t="e">
        <f>AVERAGE(#REF!)</f>
        <v>#REF!</v>
      </c>
      <c r="AE32" s="20" t="e">
        <f>AVERAGE(#REF!)</f>
        <v>#REF!</v>
      </c>
      <c r="AF32" s="20" t="e">
        <f>AVERAGE(#REF!)</f>
        <v>#REF!</v>
      </c>
      <c r="AG32" s="20" t="e">
        <f>AVERAGE(#REF!)</f>
        <v>#REF!</v>
      </c>
      <c r="AH32" s="20" t="e">
        <f>AVERAGE(#REF!)</f>
        <v>#REF!</v>
      </c>
      <c r="AI32" s="20" t="e">
        <f>AVERAGE(#REF!)</f>
        <v>#REF!</v>
      </c>
      <c r="AJ32" s="20" t="e">
        <f>AVERAGE(#REF!)</f>
        <v>#REF!</v>
      </c>
      <c r="AK32" s="20" t="e">
        <f>AVERAGE(#REF!)</f>
        <v>#REF!</v>
      </c>
      <c r="AL32" s="20" t="e">
        <f>AVERAGE(#REF!)</f>
        <v>#REF!</v>
      </c>
      <c r="AM32" s="20" t="e">
        <f>AVERAGE(#REF!)</f>
        <v>#REF!</v>
      </c>
      <c r="AN32" s="20" t="e">
        <f>AVERAGE(#REF!)</f>
        <v>#REF!</v>
      </c>
      <c r="AO32" s="20" t="e">
        <f>AVERAGE(#REF!)</f>
        <v>#REF!</v>
      </c>
      <c r="AP32" s="20" t="e">
        <f>AVERAGE(#REF!)</f>
        <v>#REF!</v>
      </c>
      <c r="AQ32" s="20" t="e">
        <f>AVERAGE(#REF!)</f>
        <v>#REF!</v>
      </c>
      <c r="AR32" s="20" t="e">
        <f>AVERAGE(#REF!)</f>
        <v>#REF!</v>
      </c>
      <c r="AS32" s="20" t="e">
        <f>AVERAGE(#REF!)</f>
        <v>#REF!</v>
      </c>
      <c r="AT32" s="20" t="e">
        <f>AVERAGE(#REF!)</f>
        <v>#REF!</v>
      </c>
      <c r="AU32" s="20" t="e">
        <f>AVERAGE(#REF!)</f>
        <v>#REF!</v>
      </c>
      <c r="AV32" s="20" t="e">
        <f>AVERAGE(#REF!)</f>
        <v>#REF!</v>
      </c>
      <c r="AW32" s="1">
        <v>54.088716091954019</v>
      </c>
    </row>
    <row r="33" spans="1:49" ht="12.75" customHeight="1">
      <c r="A33" s="30" t="s">
        <v>66</v>
      </c>
      <c r="B33" s="20" t="e">
        <f>AVERAGE(#REF!)</f>
        <v>#REF!</v>
      </c>
      <c r="C33" s="20" t="e">
        <f>AVERAGE(#REF!)</f>
        <v>#REF!</v>
      </c>
      <c r="D33" s="20" t="e">
        <f>AVERAGE(#REF!)</f>
        <v>#REF!</v>
      </c>
      <c r="E33" s="20" t="e">
        <f>AVERAGE(#REF!)</f>
        <v>#REF!</v>
      </c>
      <c r="F33" s="20" t="e">
        <f>AVERAGE(#REF!)</f>
        <v>#REF!</v>
      </c>
      <c r="G33" s="20" t="e">
        <f>AVERAGE(#REF!)</f>
        <v>#REF!</v>
      </c>
      <c r="H33" s="20" t="e">
        <f>AVERAGE(#REF!)</f>
        <v>#REF!</v>
      </c>
      <c r="I33" s="20" t="e">
        <f>AVERAGE(#REF!)</f>
        <v>#REF!</v>
      </c>
      <c r="J33" s="20" t="e">
        <f>AVERAGE(#REF!)</f>
        <v>#REF!</v>
      </c>
      <c r="K33" s="20" t="e">
        <f>AVERAGE(#REF!)</f>
        <v>#REF!</v>
      </c>
      <c r="L33" s="20" t="e">
        <f>AVERAGE(#REF!)</f>
        <v>#REF!</v>
      </c>
      <c r="M33" s="20" t="e">
        <f>AVERAGE(#REF!)</f>
        <v>#REF!</v>
      </c>
      <c r="N33" s="20" t="e">
        <f>AVERAGE(#REF!)</f>
        <v>#REF!</v>
      </c>
      <c r="O33" s="20" t="e">
        <f>AVERAGE(#REF!)</f>
        <v>#REF!</v>
      </c>
      <c r="P33" s="20" t="e">
        <f>AVERAGE(#REF!)</f>
        <v>#REF!</v>
      </c>
      <c r="Q33" s="20" t="e">
        <f>AVERAGE(#REF!)</f>
        <v>#REF!</v>
      </c>
      <c r="R33" s="20" t="e">
        <f>AVERAGE(#REF!)</f>
        <v>#REF!</v>
      </c>
      <c r="S33" s="20" t="e">
        <f>AVERAGE(#REF!)</f>
        <v>#REF!</v>
      </c>
      <c r="T33" s="20" t="e">
        <f>AVERAGE(#REF!)</f>
        <v>#REF!</v>
      </c>
      <c r="U33" s="20" t="e">
        <f>AVERAGE(#REF!)</f>
        <v>#REF!</v>
      </c>
      <c r="V33" s="20" t="e">
        <f>AVERAGE(#REF!)</f>
        <v>#REF!</v>
      </c>
      <c r="W33" s="20" t="e">
        <f>AVERAGE(#REF!)</f>
        <v>#REF!</v>
      </c>
      <c r="X33" s="20" t="e">
        <f>AVERAGE(#REF!)</f>
        <v>#REF!</v>
      </c>
      <c r="Y33" s="20" t="e">
        <f>AVERAGE(#REF!)</f>
        <v>#REF!</v>
      </c>
      <c r="Z33" s="20" t="e">
        <f>AVERAGE(#REF!)</f>
        <v>#REF!</v>
      </c>
      <c r="AA33" s="20" t="e">
        <f>AVERAGE(#REF!)</f>
        <v>#REF!</v>
      </c>
      <c r="AB33" s="20" t="e">
        <f>AVERAGE(#REF!)</f>
        <v>#REF!</v>
      </c>
      <c r="AC33" s="20" t="e">
        <f>AVERAGE(#REF!)</f>
        <v>#REF!</v>
      </c>
      <c r="AD33" s="20" t="e">
        <f>AVERAGE(#REF!)</f>
        <v>#REF!</v>
      </c>
      <c r="AE33" s="20" t="e">
        <f>AVERAGE(#REF!)</f>
        <v>#REF!</v>
      </c>
      <c r="AF33" s="20" t="e">
        <f>AVERAGE(#REF!)</f>
        <v>#REF!</v>
      </c>
      <c r="AG33" s="20" t="e">
        <f>AVERAGE(#REF!)</f>
        <v>#REF!</v>
      </c>
      <c r="AH33" s="20" t="e">
        <f>AVERAGE(#REF!)</f>
        <v>#REF!</v>
      </c>
      <c r="AI33" s="20" t="e">
        <f>AVERAGE(#REF!)</f>
        <v>#REF!</v>
      </c>
      <c r="AJ33" s="20" t="e">
        <f>AVERAGE(#REF!)</f>
        <v>#REF!</v>
      </c>
      <c r="AK33" s="20" t="e">
        <f>AVERAGE(#REF!)</f>
        <v>#REF!</v>
      </c>
      <c r="AL33" s="20" t="e">
        <f>AVERAGE(#REF!)</f>
        <v>#REF!</v>
      </c>
      <c r="AM33" s="20" t="e">
        <f>AVERAGE(#REF!)</f>
        <v>#REF!</v>
      </c>
      <c r="AN33" s="20" t="e">
        <f>AVERAGE(#REF!)</f>
        <v>#REF!</v>
      </c>
      <c r="AO33" s="20" t="e">
        <f>AVERAGE(#REF!)</f>
        <v>#REF!</v>
      </c>
      <c r="AP33" s="20" t="e">
        <f>AVERAGE(#REF!)</f>
        <v>#REF!</v>
      </c>
      <c r="AQ33" s="20" t="e">
        <f>AVERAGE(#REF!)</f>
        <v>#REF!</v>
      </c>
      <c r="AR33" s="20" t="e">
        <f>AVERAGE(#REF!)</f>
        <v>#REF!</v>
      </c>
      <c r="AS33" s="20" t="e">
        <f>AVERAGE(#REF!)</f>
        <v>#REF!</v>
      </c>
      <c r="AT33" s="20" t="e">
        <f>AVERAGE(#REF!)</f>
        <v>#REF!</v>
      </c>
      <c r="AU33" s="20" t="e">
        <f>AVERAGE(#REF!)</f>
        <v>#REF!</v>
      </c>
      <c r="AV33" s="20" t="e">
        <f>AVERAGE(#REF!)</f>
        <v>#REF!</v>
      </c>
      <c r="AW33" s="1">
        <v>57.078516091954015</v>
      </c>
    </row>
    <row r="34" spans="1:49" ht="12.75" customHeight="1">
      <c r="A34" s="30" t="s">
        <v>67</v>
      </c>
      <c r="B34" s="20" t="e">
        <f>AVERAGE(#REF!)</f>
        <v>#REF!</v>
      </c>
      <c r="C34" s="20" t="e">
        <f>AVERAGE(#REF!)</f>
        <v>#REF!</v>
      </c>
      <c r="D34" s="20" t="e">
        <f>AVERAGE(#REF!)</f>
        <v>#REF!</v>
      </c>
      <c r="E34" s="20" t="e">
        <f>AVERAGE(#REF!)</f>
        <v>#REF!</v>
      </c>
      <c r="F34" s="20" t="e">
        <f>AVERAGE(#REF!)</f>
        <v>#REF!</v>
      </c>
      <c r="G34" s="20" t="e">
        <f>AVERAGE(#REF!)</f>
        <v>#REF!</v>
      </c>
      <c r="H34" s="20" t="e">
        <f>AVERAGE(#REF!)</f>
        <v>#REF!</v>
      </c>
      <c r="I34" s="20" t="e">
        <f>AVERAGE(#REF!)</f>
        <v>#REF!</v>
      </c>
      <c r="J34" s="20" t="e">
        <f>AVERAGE(#REF!)</f>
        <v>#REF!</v>
      </c>
      <c r="K34" s="20" t="e">
        <f>AVERAGE(#REF!)</f>
        <v>#REF!</v>
      </c>
      <c r="L34" s="20" t="e">
        <f>AVERAGE(#REF!)</f>
        <v>#REF!</v>
      </c>
      <c r="M34" s="20" t="e">
        <f>AVERAGE(#REF!)</f>
        <v>#REF!</v>
      </c>
      <c r="N34" s="20" t="e">
        <f>AVERAGE(#REF!)</f>
        <v>#REF!</v>
      </c>
      <c r="O34" s="20" t="e">
        <f>AVERAGE(#REF!)</f>
        <v>#REF!</v>
      </c>
      <c r="P34" s="20" t="e">
        <f>AVERAGE(#REF!)</f>
        <v>#REF!</v>
      </c>
      <c r="Q34" s="20" t="e">
        <f>AVERAGE(#REF!)</f>
        <v>#REF!</v>
      </c>
      <c r="R34" s="20" t="e">
        <f>AVERAGE(#REF!)</f>
        <v>#REF!</v>
      </c>
      <c r="S34" s="20" t="e">
        <f>AVERAGE(#REF!)</f>
        <v>#REF!</v>
      </c>
      <c r="T34" s="20" t="e">
        <f>AVERAGE(#REF!)</f>
        <v>#REF!</v>
      </c>
      <c r="U34" s="20" t="e">
        <f>AVERAGE(#REF!)</f>
        <v>#REF!</v>
      </c>
      <c r="V34" s="20" t="e">
        <f>AVERAGE(#REF!)</f>
        <v>#REF!</v>
      </c>
      <c r="W34" s="20" t="e">
        <f>AVERAGE(#REF!)</f>
        <v>#REF!</v>
      </c>
      <c r="X34" s="20" t="e">
        <f>AVERAGE(#REF!)</f>
        <v>#REF!</v>
      </c>
      <c r="Y34" s="20" t="e">
        <f>AVERAGE(#REF!)</f>
        <v>#REF!</v>
      </c>
      <c r="Z34" s="20" t="e">
        <f>AVERAGE(#REF!)</f>
        <v>#REF!</v>
      </c>
      <c r="AA34" s="20" t="e">
        <f>AVERAGE(#REF!)</f>
        <v>#REF!</v>
      </c>
      <c r="AB34" s="20" t="e">
        <f>AVERAGE(#REF!)</f>
        <v>#REF!</v>
      </c>
      <c r="AC34" s="20" t="e">
        <f>AVERAGE(#REF!)</f>
        <v>#REF!</v>
      </c>
      <c r="AD34" s="20" t="e">
        <f>AVERAGE(#REF!)</f>
        <v>#REF!</v>
      </c>
      <c r="AE34" s="20" t="e">
        <f>AVERAGE(#REF!)</f>
        <v>#REF!</v>
      </c>
      <c r="AF34" s="20" t="e">
        <f>AVERAGE(#REF!)</f>
        <v>#REF!</v>
      </c>
      <c r="AG34" s="20" t="e">
        <f>AVERAGE(#REF!)</f>
        <v>#REF!</v>
      </c>
      <c r="AH34" s="20" t="e">
        <f>AVERAGE(#REF!)</f>
        <v>#REF!</v>
      </c>
      <c r="AI34" s="20" t="e">
        <f>AVERAGE(#REF!)</f>
        <v>#REF!</v>
      </c>
      <c r="AJ34" s="20" t="e">
        <f>AVERAGE(#REF!)</f>
        <v>#REF!</v>
      </c>
      <c r="AK34" s="20" t="e">
        <f>AVERAGE(#REF!)</f>
        <v>#REF!</v>
      </c>
      <c r="AL34" s="20" t="e">
        <f>AVERAGE(#REF!)</f>
        <v>#REF!</v>
      </c>
      <c r="AM34" s="20" t="e">
        <f>AVERAGE(#REF!)</f>
        <v>#REF!</v>
      </c>
      <c r="AN34" s="20" t="e">
        <f>AVERAGE(#REF!)</f>
        <v>#REF!</v>
      </c>
      <c r="AO34" s="20" t="e">
        <f>AVERAGE(#REF!)</f>
        <v>#REF!</v>
      </c>
      <c r="AP34" s="20" t="e">
        <f>AVERAGE(#REF!)</f>
        <v>#REF!</v>
      </c>
      <c r="AQ34" s="20" t="e">
        <f>AVERAGE(#REF!)</f>
        <v>#REF!</v>
      </c>
      <c r="AR34" s="20" t="e">
        <f>AVERAGE(#REF!)</f>
        <v>#REF!</v>
      </c>
      <c r="AS34" s="20" t="e">
        <f>AVERAGE(#REF!)</f>
        <v>#REF!</v>
      </c>
      <c r="AT34" s="20" t="e">
        <f>AVERAGE(#REF!)</f>
        <v>#REF!</v>
      </c>
      <c r="AU34" s="20" t="e">
        <f>AVERAGE(#REF!)</f>
        <v>#REF!</v>
      </c>
      <c r="AV34" s="20" t="e">
        <f>AVERAGE(#REF!)</f>
        <v>#REF!</v>
      </c>
      <c r="AW34" s="1">
        <v>74.724609195402294</v>
      </c>
    </row>
    <row r="35" spans="1:49" ht="12.75" customHeight="1">
      <c r="A35" s="30" t="s">
        <v>68</v>
      </c>
      <c r="B35" s="20" t="e">
        <f>AVERAGE(#REF!)</f>
        <v>#REF!</v>
      </c>
      <c r="C35" s="20" t="e">
        <f>AVERAGE(#REF!)</f>
        <v>#REF!</v>
      </c>
      <c r="D35" s="20" t="e">
        <f>AVERAGE(#REF!)</f>
        <v>#REF!</v>
      </c>
      <c r="E35" s="20" t="e">
        <f>AVERAGE(#REF!)</f>
        <v>#REF!</v>
      </c>
      <c r="F35" s="20" t="e">
        <f>AVERAGE(#REF!)</f>
        <v>#REF!</v>
      </c>
      <c r="G35" s="20" t="e">
        <f>AVERAGE(#REF!)</f>
        <v>#REF!</v>
      </c>
      <c r="H35" s="20" t="e">
        <f>AVERAGE(#REF!)</f>
        <v>#REF!</v>
      </c>
      <c r="I35" s="20" t="e">
        <f>AVERAGE(#REF!)</f>
        <v>#REF!</v>
      </c>
      <c r="J35" s="20" t="e">
        <f>AVERAGE(#REF!)</f>
        <v>#REF!</v>
      </c>
      <c r="K35" s="20" t="e">
        <f>AVERAGE(#REF!)</f>
        <v>#REF!</v>
      </c>
      <c r="L35" s="20" t="e">
        <f>AVERAGE(#REF!)</f>
        <v>#REF!</v>
      </c>
      <c r="M35" s="20" t="e">
        <f>AVERAGE(#REF!)</f>
        <v>#REF!</v>
      </c>
      <c r="N35" s="20" t="e">
        <f>AVERAGE(#REF!)</f>
        <v>#REF!</v>
      </c>
      <c r="O35" s="20" t="e">
        <f>AVERAGE(#REF!)</f>
        <v>#REF!</v>
      </c>
      <c r="P35" s="20" t="e">
        <f>AVERAGE(#REF!)</f>
        <v>#REF!</v>
      </c>
      <c r="Q35" s="20" t="e">
        <f>AVERAGE(#REF!)</f>
        <v>#REF!</v>
      </c>
      <c r="R35" s="20" t="e">
        <f>AVERAGE(#REF!)</f>
        <v>#REF!</v>
      </c>
      <c r="S35" s="20" t="e">
        <f>AVERAGE(#REF!)</f>
        <v>#REF!</v>
      </c>
      <c r="T35" s="20" t="e">
        <f>AVERAGE(#REF!)</f>
        <v>#REF!</v>
      </c>
      <c r="U35" s="20" t="e">
        <f>AVERAGE(#REF!)</f>
        <v>#REF!</v>
      </c>
      <c r="V35" s="20" t="e">
        <f>AVERAGE(#REF!)</f>
        <v>#REF!</v>
      </c>
      <c r="W35" s="20" t="e">
        <f>AVERAGE(#REF!)</f>
        <v>#REF!</v>
      </c>
      <c r="X35" s="20" t="e">
        <f>AVERAGE(#REF!)</f>
        <v>#REF!</v>
      </c>
      <c r="Y35" s="20" t="e">
        <f>AVERAGE(#REF!)</f>
        <v>#REF!</v>
      </c>
      <c r="Z35" s="20" t="e">
        <f>AVERAGE(#REF!)</f>
        <v>#REF!</v>
      </c>
      <c r="AA35" s="20" t="e">
        <f>AVERAGE(#REF!)</f>
        <v>#REF!</v>
      </c>
      <c r="AB35" s="20" t="e">
        <f>AVERAGE(#REF!)</f>
        <v>#REF!</v>
      </c>
      <c r="AC35" s="20" t="e">
        <f>AVERAGE(#REF!)</f>
        <v>#REF!</v>
      </c>
      <c r="AD35" s="20" t="e">
        <f>AVERAGE(#REF!)</f>
        <v>#REF!</v>
      </c>
      <c r="AE35" s="20" t="e">
        <f>AVERAGE(#REF!)</f>
        <v>#REF!</v>
      </c>
      <c r="AF35" s="20" t="e">
        <f>AVERAGE(#REF!)</f>
        <v>#REF!</v>
      </c>
      <c r="AG35" s="20" t="e">
        <f>AVERAGE(#REF!)</f>
        <v>#REF!</v>
      </c>
      <c r="AH35" s="20" t="e">
        <f>AVERAGE(#REF!)</f>
        <v>#REF!</v>
      </c>
      <c r="AI35" s="20" t="e">
        <f>AVERAGE(#REF!)</f>
        <v>#REF!</v>
      </c>
      <c r="AJ35" s="20" t="e">
        <f>AVERAGE(#REF!)</f>
        <v>#REF!</v>
      </c>
      <c r="AK35" s="20" t="e">
        <f>AVERAGE(#REF!)</f>
        <v>#REF!</v>
      </c>
      <c r="AL35" s="20" t="e">
        <f>AVERAGE(#REF!)</f>
        <v>#REF!</v>
      </c>
      <c r="AM35" s="20" t="e">
        <f>AVERAGE(#REF!)</f>
        <v>#REF!</v>
      </c>
      <c r="AN35" s="20" t="e">
        <f>AVERAGE(#REF!)</f>
        <v>#REF!</v>
      </c>
      <c r="AO35" s="20" t="e">
        <f>AVERAGE(#REF!)</f>
        <v>#REF!</v>
      </c>
      <c r="AP35" s="20" t="e">
        <f>AVERAGE(#REF!)</f>
        <v>#REF!</v>
      </c>
      <c r="AQ35" s="20" t="e">
        <f>AVERAGE(#REF!)</f>
        <v>#REF!</v>
      </c>
      <c r="AR35" s="20" t="e">
        <f>AVERAGE(#REF!)</f>
        <v>#REF!</v>
      </c>
      <c r="AS35" s="20" t="e">
        <f>AVERAGE(#REF!)</f>
        <v>#REF!</v>
      </c>
      <c r="AT35" s="20" t="e">
        <f>AVERAGE(#REF!)</f>
        <v>#REF!</v>
      </c>
      <c r="AU35" s="20" t="e">
        <f>AVERAGE(#REF!)</f>
        <v>#REF!</v>
      </c>
      <c r="AV35" s="20" t="e">
        <f>AVERAGE(#REF!)</f>
        <v>#REF!</v>
      </c>
      <c r="AW35" s="1">
        <v>100.74</v>
      </c>
    </row>
    <row r="36" spans="1:49" ht="12.75" customHeight="1">
      <c r="A36" s="30" t="s">
        <v>69</v>
      </c>
      <c r="B36" s="32" t="e">
        <f>AVERAGE(#REF!)</f>
        <v>#REF!</v>
      </c>
      <c r="C36" s="46" t="e">
        <f>AVERAGE(#REF!)</f>
        <v>#REF!</v>
      </c>
      <c r="D36" s="46" t="e">
        <f>AVERAGE(#REF!)</f>
        <v>#REF!</v>
      </c>
      <c r="E36" s="46" t="e">
        <f>AVERAGE(#REF!)</f>
        <v>#REF!</v>
      </c>
      <c r="F36" s="46" t="e">
        <f>AVERAGE(#REF!)</f>
        <v>#REF!</v>
      </c>
      <c r="G36" s="46" t="e">
        <f>AVERAGE(#REF!)</f>
        <v>#REF!</v>
      </c>
      <c r="H36" s="46" t="e">
        <f>AVERAGE(#REF!)</f>
        <v>#REF!</v>
      </c>
      <c r="I36" s="46" t="e">
        <f>AVERAGE(#REF!)</f>
        <v>#REF!</v>
      </c>
      <c r="J36" s="46" t="e">
        <f>AVERAGE(#REF!)</f>
        <v>#REF!</v>
      </c>
      <c r="K36" s="46" t="e">
        <f>AVERAGE(#REF!)</f>
        <v>#REF!</v>
      </c>
      <c r="L36" s="46" t="e">
        <f>AVERAGE(#REF!)</f>
        <v>#REF!</v>
      </c>
      <c r="M36" s="46" t="e">
        <f>AVERAGE(#REF!)</f>
        <v>#REF!</v>
      </c>
      <c r="N36" s="46" t="e">
        <f>AVERAGE(#REF!)</f>
        <v>#REF!</v>
      </c>
      <c r="O36" s="46" t="e">
        <f>AVERAGE(#REF!)</f>
        <v>#REF!</v>
      </c>
      <c r="P36" s="46" t="e">
        <f>AVERAGE(#REF!)</f>
        <v>#REF!</v>
      </c>
      <c r="Q36" s="46" t="e">
        <f>AVERAGE(#REF!)</f>
        <v>#REF!</v>
      </c>
      <c r="R36" s="46" t="e">
        <f>AVERAGE(#REF!)</f>
        <v>#REF!</v>
      </c>
      <c r="S36" s="46" t="e">
        <f>AVERAGE(#REF!)</f>
        <v>#REF!</v>
      </c>
      <c r="T36" s="46" t="e">
        <f>AVERAGE(#REF!)</f>
        <v>#REF!</v>
      </c>
      <c r="U36" s="46" t="e">
        <f>AVERAGE(#REF!)</f>
        <v>#REF!</v>
      </c>
      <c r="V36" s="46" t="e">
        <f>AVERAGE(#REF!)</f>
        <v>#REF!</v>
      </c>
      <c r="W36" s="46" t="e">
        <f>AVERAGE(#REF!)</f>
        <v>#REF!</v>
      </c>
      <c r="X36" s="46" t="e">
        <f>AVERAGE(#REF!)</f>
        <v>#REF!</v>
      </c>
      <c r="Y36" s="46" t="e">
        <f>AVERAGE(#REF!)</f>
        <v>#REF!</v>
      </c>
      <c r="Z36" s="46" t="e">
        <f>AVERAGE(#REF!)</f>
        <v>#REF!</v>
      </c>
      <c r="AA36" s="46" t="e">
        <f>AVERAGE(#REF!)</f>
        <v>#REF!</v>
      </c>
      <c r="AB36" s="46" t="e">
        <f>AVERAGE(#REF!)</f>
        <v>#REF!</v>
      </c>
      <c r="AC36" s="46" t="e">
        <f>AVERAGE(#REF!)</f>
        <v>#REF!</v>
      </c>
      <c r="AD36" s="46" t="e">
        <f>AVERAGE(#REF!)</f>
        <v>#REF!</v>
      </c>
      <c r="AE36" s="46" t="e">
        <f>AVERAGE(#REF!)</f>
        <v>#REF!</v>
      </c>
      <c r="AF36" s="46" t="e">
        <f>AVERAGE(#REF!)</f>
        <v>#REF!</v>
      </c>
      <c r="AG36" s="46" t="e">
        <f>AVERAGE(#REF!)</f>
        <v>#REF!</v>
      </c>
      <c r="AH36" s="46" t="e">
        <f>AVERAGE(#REF!)</f>
        <v>#REF!</v>
      </c>
      <c r="AI36" s="46" t="e">
        <f>AVERAGE(#REF!)</f>
        <v>#REF!</v>
      </c>
      <c r="AJ36" s="46" t="e">
        <f>AVERAGE(#REF!)</f>
        <v>#REF!</v>
      </c>
      <c r="AK36" s="46" t="e">
        <f>AVERAGE(#REF!)</f>
        <v>#REF!</v>
      </c>
      <c r="AL36" s="46" t="e">
        <f>AVERAGE(#REF!)</f>
        <v>#REF!</v>
      </c>
      <c r="AM36" s="46" t="e">
        <f>AVERAGE(#REF!)</f>
        <v>#REF!</v>
      </c>
      <c r="AN36" s="46" t="e">
        <f>AVERAGE(#REF!)</f>
        <v>#REF!</v>
      </c>
      <c r="AO36" s="46" t="e">
        <f>AVERAGE(#REF!)</f>
        <v>#REF!</v>
      </c>
      <c r="AP36" s="46" t="e">
        <f>AVERAGE(#REF!)</f>
        <v>#REF!</v>
      </c>
      <c r="AQ36" s="46" t="e">
        <f>AVERAGE(#REF!)</f>
        <v>#REF!</v>
      </c>
      <c r="AR36" s="46" t="e">
        <f>AVERAGE(#REF!)</f>
        <v>#REF!</v>
      </c>
      <c r="AS36" s="46" t="e">
        <f>AVERAGE(#REF!)</f>
        <v>#REF!</v>
      </c>
      <c r="AT36" s="46" t="e">
        <f>AVERAGE(#REF!)</f>
        <v>#REF!</v>
      </c>
      <c r="AU36" s="46" t="e">
        <f>AVERAGE(#REF!)</f>
        <v>#REF!</v>
      </c>
      <c r="AV36" s="46" t="e">
        <f>AVERAGE(#REF!)</f>
        <v>#REF!</v>
      </c>
      <c r="AW36" s="1">
        <v>88.24666666666667</v>
      </c>
    </row>
    <row r="37" spans="1:49" ht="12.75" customHeight="1">
      <c r="A37" s="30" t="s">
        <v>70</v>
      </c>
      <c r="B37" s="46" t="e">
        <f>AVERAGE(#REF!)</f>
        <v>#REF!</v>
      </c>
      <c r="C37" s="46" t="e">
        <f>AVERAGE(#REF!)</f>
        <v>#REF!</v>
      </c>
      <c r="D37" s="46" t="e">
        <f>AVERAGE(#REF!)</f>
        <v>#REF!</v>
      </c>
      <c r="E37" s="46" t="e">
        <f>AVERAGE(#REF!)</f>
        <v>#REF!</v>
      </c>
      <c r="F37" s="46" t="e">
        <f>AVERAGE(#REF!)</f>
        <v>#REF!</v>
      </c>
      <c r="G37" s="46" t="e">
        <f>AVERAGE(#REF!)</f>
        <v>#REF!</v>
      </c>
      <c r="H37" s="46" t="e">
        <f>AVERAGE(#REF!)</f>
        <v>#REF!</v>
      </c>
      <c r="I37" s="46" t="e">
        <f>AVERAGE(#REF!)</f>
        <v>#REF!</v>
      </c>
      <c r="J37" s="46" t="e">
        <f>AVERAGE(#REF!)</f>
        <v>#REF!</v>
      </c>
      <c r="K37" s="46" t="e">
        <f>AVERAGE(#REF!)</f>
        <v>#REF!</v>
      </c>
      <c r="L37" s="46" t="e">
        <f>AVERAGE(#REF!)</f>
        <v>#REF!</v>
      </c>
      <c r="M37" s="46" t="e">
        <f>AVERAGE(#REF!)</f>
        <v>#REF!</v>
      </c>
      <c r="N37" s="46" t="e">
        <f>AVERAGE(#REF!)</f>
        <v>#REF!</v>
      </c>
      <c r="O37" s="46" t="e">
        <f>AVERAGE(#REF!)</f>
        <v>#REF!</v>
      </c>
      <c r="P37" s="46" t="e">
        <f>AVERAGE(#REF!)</f>
        <v>#REF!</v>
      </c>
      <c r="Q37" s="46" t="e">
        <f>AVERAGE(#REF!)</f>
        <v>#REF!</v>
      </c>
      <c r="R37" s="46" t="e">
        <f>AVERAGE(#REF!)</f>
        <v>#REF!</v>
      </c>
      <c r="S37" s="46" t="e">
        <f>AVERAGE(#REF!)</f>
        <v>#REF!</v>
      </c>
      <c r="T37" s="46" t="e">
        <f>AVERAGE(#REF!)</f>
        <v>#REF!</v>
      </c>
      <c r="U37" s="46" t="e">
        <f>AVERAGE(#REF!)</f>
        <v>#REF!</v>
      </c>
      <c r="V37" s="46" t="e">
        <f>AVERAGE(#REF!)</f>
        <v>#REF!</v>
      </c>
      <c r="W37" s="46" t="e">
        <f>AVERAGE(#REF!)</f>
        <v>#REF!</v>
      </c>
      <c r="X37" s="46" t="e">
        <f>AVERAGE(#REF!)</f>
        <v>#REF!</v>
      </c>
      <c r="Y37" s="46" t="e">
        <f>AVERAGE(#REF!)</f>
        <v>#REF!</v>
      </c>
      <c r="Z37" s="46" t="e">
        <f>AVERAGE(#REF!)</f>
        <v>#REF!</v>
      </c>
      <c r="AA37" s="46" t="e">
        <f>AVERAGE(#REF!)</f>
        <v>#REF!</v>
      </c>
      <c r="AB37" s="46" t="e">
        <f>AVERAGE(#REF!)</f>
        <v>#REF!</v>
      </c>
      <c r="AC37" s="46" t="e">
        <f>AVERAGE(#REF!)</f>
        <v>#REF!</v>
      </c>
      <c r="AD37" s="46" t="e">
        <f>AVERAGE(#REF!)</f>
        <v>#REF!</v>
      </c>
      <c r="AE37" s="46" t="e">
        <f>AVERAGE(#REF!)</f>
        <v>#REF!</v>
      </c>
      <c r="AF37" s="46" t="e">
        <f>AVERAGE(#REF!)</f>
        <v>#REF!</v>
      </c>
      <c r="AG37" s="46" t="e">
        <f>AVERAGE(#REF!)</f>
        <v>#REF!</v>
      </c>
      <c r="AH37" s="46" t="e">
        <f>AVERAGE(#REF!)</f>
        <v>#REF!</v>
      </c>
      <c r="AI37" s="46" t="e">
        <f>AVERAGE(#REF!)</f>
        <v>#REF!</v>
      </c>
      <c r="AJ37" s="46" t="e">
        <f>AVERAGE(#REF!)</f>
        <v>#REF!</v>
      </c>
      <c r="AK37" s="46" t="e">
        <f>AVERAGE(#REF!)</f>
        <v>#REF!</v>
      </c>
      <c r="AL37" s="46" t="e">
        <f>AVERAGE(#REF!)</f>
        <v>#REF!</v>
      </c>
      <c r="AM37" s="46" t="e">
        <f>AVERAGE(#REF!)</f>
        <v>#REF!</v>
      </c>
      <c r="AN37" s="46" t="e">
        <f>AVERAGE(#REF!)</f>
        <v>#REF!</v>
      </c>
      <c r="AO37" s="46" t="e">
        <f>AVERAGE(#REF!)</f>
        <v>#REF!</v>
      </c>
      <c r="AP37" s="46" t="e">
        <f>AVERAGE(#REF!)</f>
        <v>#REF!</v>
      </c>
      <c r="AQ37" s="46" t="e">
        <f>AVERAGE(#REF!)</f>
        <v>#REF!</v>
      </c>
      <c r="AR37" s="46" t="e">
        <f>AVERAGE(#REF!)</f>
        <v>#REF!</v>
      </c>
      <c r="AS37" s="46" t="e">
        <f>AVERAGE(#REF!)</f>
        <v>#REF!</v>
      </c>
      <c r="AT37" s="46" t="e">
        <f>AVERAGE(#REF!)</f>
        <v>#REF!</v>
      </c>
      <c r="AU37" s="46" t="e">
        <f>AVERAGE(#REF!)</f>
        <v>#REF!</v>
      </c>
      <c r="AV37" s="46" t="e">
        <f>AVERAGE(#REF!)</f>
        <v>#REF!</v>
      </c>
      <c r="AW37" s="45" t="e">
        <f>AVERAGE(Monthly!#REF!)</f>
        <v>#REF!</v>
      </c>
    </row>
    <row r="38" spans="1:49" ht="12.75" customHeight="1">
      <c r="A38" s="30" t="s">
        <v>71</v>
      </c>
      <c r="B38" s="46" t="e">
        <f>AVERAGE(#REF!)</f>
        <v>#REF!</v>
      </c>
      <c r="C38" s="46" t="e">
        <f>AVERAGE(#REF!)</f>
        <v>#REF!</v>
      </c>
      <c r="D38" s="46" t="e">
        <f>AVERAGE(#REF!)</f>
        <v>#REF!</v>
      </c>
      <c r="E38" s="46" t="e">
        <f>AVERAGE(#REF!)</f>
        <v>#REF!</v>
      </c>
      <c r="F38" s="46" t="e">
        <f>AVERAGE(#REF!)</f>
        <v>#REF!</v>
      </c>
      <c r="G38" s="46" t="e">
        <f>AVERAGE(#REF!)</f>
        <v>#REF!</v>
      </c>
      <c r="H38" s="46" t="e">
        <f>AVERAGE(#REF!)</f>
        <v>#REF!</v>
      </c>
      <c r="I38" s="46" t="e">
        <f>AVERAGE(#REF!)</f>
        <v>#REF!</v>
      </c>
      <c r="J38" s="46" t="e">
        <f>AVERAGE(#REF!)</f>
        <v>#REF!</v>
      </c>
      <c r="K38" s="46" t="e">
        <f>AVERAGE(#REF!)</f>
        <v>#REF!</v>
      </c>
      <c r="L38" s="46" t="e">
        <f>AVERAGE(#REF!)</f>
        <v>#REF!</v>
      </c>
      <c r="M38" s="46" t="e">
        <f>AVERAGE(#REF!)</f>
        <v>#REF!</v>
      </c>
      <c r="N38" s="46" t="e">
        <f>AVERAGE(#REF!)</f>
        <v>#REF!</v>
      </c>
      <c r="O38" s="46" t="e">
        <f>AVERAGE(#REF!)</f>
        <v>#REF!</v>
      </c>
      <c r="P38" s="46" t="e">
        <f>AVERAGE(#REF!)</f>
        <v>#REF!</v>
      </c>
      <c r="Q38" s="46" t="e">
        <f>AVERAGE(#REF!)</f>
        <v>#REF!</v>
      </c>
      <c r="R38" s="46" t="e">
        <f>AVERAGE(#REF!)</f>
        <v>#REF!</v>
      </c>
      <c r="S38" s="46" t="e">
        <f>AVERAGE(#REF!)</f>
        <v>#REF!</v>
      </c>
      <c r="T38" s="46" t="e">
        <f>AVERAGE(#REF!)</f>
        <v>#REF!</v>
      </c>
      <c r="U38" s="46" t="e">
        <f>AVERAGE(#REF!)</f>
        <v>#REF!</v>
      </c>
      <c r="V38" s="46" t="e">
        <f>AVERAGE(#REF!)</f>
        <v>#REF!</v>
      </c>
      <c r="W38" s="46" t="e">
        <f>AVERAGE(#REF!)</f>
        <v>#REF!</v>
      </c>
      <c r="X38" s="46" t="e">
        <f>AVERAGE(#REF!)</f>
        <v>#REF!</v>
      </c>
      <c r="Y38" s="46" t="e">
        <f>AVERAGE(#REF!)</f>
        <v>#REF!</v>
      </c>
      <c r="Z38" s="46" t="e">
        <f>AVERAGE(#REF!)</f>
        <v>#REF!</v>
      </c>
      <c r="AA38" s="46" t="e">
        <f>AVERAGE(#REF!)</f>
        <v>#REF!</v>
      </c>
      <c r="AB38" s="46" t="e">
        <f>AVERAGE(#REF!)</f>
        <v>#REF!</v>
      </c>
      <c r="AC38" s="46" t="e">
        <f>AVERAGE(#REF!)</f>
        <v>#REF!</v>
      </c>
      <c r="AD38" s="46" t="e">
        <f>AVERAGE(#REF!)</f>
        <v>#REF!</v>
      </c>
      <c r="AE38" s="46" t="e">
        <f>AVERAGE(#REF!)</f>
        <v>#REF!</v>
      </c>
      <c r="AF38" s="46" t="e">
        <f>AVERAGE(#REF!)</f>
        <v>#REF!</v>
      </c>
      <c r="AG38" s="46" t="e">
        <f>AVERAGE(#REF!)</f>
        <v>#REF!</v>
      </c>
      <c r="AH38" s="46" t="e">
        <f>AVERAGE(#REF!)</f>
        <v>#REF!</v>
      </c>
      <c r="AI38" s="46" t="e">
        <f>AVERAGE(#REF!)</f>
        <v>#REF!</v>
      </c>
      <c r="AJ38" s="46" t="e">
        <f>AVERAGE(#REF!)</f>
        <v>#REF!</v>
      </c>
      <c r="AK38" s="46" t="e">
        <f>AVERAGE(#REF!)</f>
        <v>#REF!</v>
      </c>
      <c r="AL38" s="46" t="e">
        <f>AVERAGE(#REF!)</f>
        <v>#REF!</v>
      </c>
      <c r="AM38" s="46" t="e">
        <f>AVERAGE(#REF!)</f>
        <v>#REF!</v>
      </c>
      <c r="AN38" s="46" t="e">
        <f>AVERAGE(#REF!)</f>
        <v>#REF!</v>
      </c>
      <c r="AO38" s="46" t="e">
        <f>AVERAGE(#REF!)</f>
        <v>#REF!</v>
      </c>
      <c r="AP38" s="46" t="e">
        <f>AVERAGE(#REF!)</f>
        <v>#REF!</v>
      </c>
      <c r="AQ38" s="46" t="e">
        <f>AVERAGE(#REF!)</f>
        <v>#REF!</v>
      </c>
      <c r="AR38" s="46" t="e">
        <f>AVERAGE(#REF!)</f>
        <v>#REF!</v>
      </c>
      <c r="AS38" s="46" t="e">
        <f>AVERAGE(#REF!)</f>
        <v>#REF!</v>
      </c>
      <c r="AT38" s="46" t="e">
        <f>AVERAGE(#REF!)</f>
        <v>#REF!</v>
      </c>
      <c r="AU38" s="46" t="e">
        <f>AVERAGE(#REF!)</f>
        <v>#REF!</v>
      </c>
      <c r="AV38" s="46" t="e">
        <f>AVERAGE(#REF!)</f>
        <v>#REF!</v>
      </c>
      <c r="AW38" s="45" t="e">
        <f>AVERAGE(Monthly!#REF!)</f>
        <v>#REF!</v>
      </c>
    </row>
    <row r="39" spans="1:49" ht="12.75" customHeight="1">
      <c r="A39" s="30" t="s">
        <v>72</v>
      </c>
      <c r="B39" s="46" t="e">
        <f>AVERAGE(#REF!)</f>
        <v>#REF!</v>
      </c>
      <c r="C39" s="46" t="e">
        <f>AVERAGE(#REF!)</f>
        <v>#REF!</v>
      </c>
      <c r="D39" s="46" t="e">
        <f>AVERAGE(#REF!)</f>
        <v>#REF!</v>
      </c>
      <c r="E39" s="46" t="e">
        <f>AVERAGE(#REF!)</f>
        <v>#REF!</v>
      </c>
      <c r="F39" s="46" t="e">
        <f>AVERAGE(#REF!)</f>
        <v>#REF!</v>
      </c>
      <c r="G39" s="46" t="e">
        <f>AVERAGE(#REF!)</f>
        <v>#REF!</v>
      </c>
      <c r="H39" s="46" t="e">
        <f>AVERAGE(#REF!)</f>
        <v>#REF!</v>
      </c>
      <c r="I39" s="46" t="e">
        <f>AVERAGE(#REF!)</f>
        <v>#REF!</v>
      </c>
      <c r="J39" s="46" t="e">
        <f>AVERAGE(#REF!)</f>
        <v>#REF!</v>
      </c>
      <c r="K39" s="46" t="e">
        <f>AVERAGE(#REF!)</f>
        <v>#REF!</v>
      </c>
      <c r="L39" s="46" t="e">
        <f>AVERAGE(#REF!)</f>
        <v>#REF!</v>
      </c>
      <c r="M39" s="46" t="e">
        <f>AVERAGE(#REF!)</f>
        <v>#REF!</v>
      </c>
      <c r="N39" s="46" t="e">
        <f>AVERAGE(#REF!)</f>
        <v>#REF!</v>
      </c>
      <c r="O39" s="46" t="e">
        <f>AVERAGE(#REF!)</f>
        <v>#REF!</v>
      </c>
      <c r="P39" s="46" t="e">
        <f>AVERAGE(#REF!)</f>
        <v>#REF!</v>
      </c>
      <c r="Q39" s="46" t="e">
        <f>AVERAGE(#REF!)</f>
        <v>#REF!</v>
      </c>
      <c r="R39" s="46" t="e">
        <f>AVERAGE(#REF!)</f>
        <v>#REF!</v>
      </c>
      <c r="S39" s="46" t="e">
        <f>AVERAGE(#REF!)</f>
        <v>#REF!</v>
      </c>
      <c r="T39" s="46" t="e">
        <f>AVERAGE(#REF!)</f>
        <v>#REF!</v>
      </c>
      <c r="U39" s="46" t="e">
        <f>AVERAGE(#REF!)</f>
        <v>#REF!</v>
      </c>
      <c r="V39" s="46" t="e">
        <f>AVERAGE(#REF!)</f>
        <v>#REF!</v>
      </c>
      <c r="W39" s="46" t="e">
        <f>AVERAGE(#REF!)</f>
        <v>#REF!</v>
      </c>
      <c r="X39" s="46" t="e">
        <f>AVERAGE(#REF!)</f>
        <v>#REF!</v>
      </c>
      <c r="Y39" s="46" t="e">
        <f>AVERAGE(#REF!)</f>
        <v>#REF!</v>
      </c>
      <c r="Z39" s="46" t="e">
        <f>AVERAGE(#REF!)</f>
        <v>#REF!</v>
      </c>
      <c r="AA39" s="46" t="e">
        <f>AVERAGE(#REF!)</f>
        <v>#REF!</v>
      </c>
      <c r="AB39" s="46" t="e">
        <f>AVERAGE(#REF!)</f>
        <v>#REF!</v>
      </c>
      <c r="AC39" s="46" t="e">
        <f>AVERAGE(#REF!)</f>
        <v>#REF!</v>
      </c>
      <c r="AD39" s="46" t="e">
        <f>AVERAGE(#REF!)</f>
        <v>#REF!</v>
      </c>
      <c r="AE39" s="46" t="e">
        <f>AVERAGE(#REF!)</f>
        <v>#REF!</v>
      </c>
      <c r="AF39" s="46" t="e">
        <f>AVERAGE(#REF!)</f>
        <v>#REF!</v>
      </c>
      <c r="AG39" s="46" t="e">
        <f>AVERAGE(#REF!)</f>
        <v>#REF!</v>
      </c>
      <c r="AH39" s="46" t="e">
        <f>AVERAGE(#REF!)</f>
        <v>#REF!</v>
      </c>
      <c r="AI39" s="46" t="e">
        <f>AVERAGE(#REF!)</f>
        <v>#REF!</v>
      </c>
      <c r="AJ39" s="46" t="e">
        <f>AVERAGE(#REF!)</f>
        <v>#REF!</v>
      </c>
      <c r="AK39" s="46" t="e">
        <f>AVERAGE(#REF!)</f>
        <v>#REF!</v>
      </c>
      <c r="AL39" s="46" t="e">
        <f>AVERAGE(#REF!)</f>
        <v>#REF!</v>
      </c>
      <c r="AM39" s="46" t="e">
        <f>AVERAGE(#REF!)</f>
        <v>#REF!</v>
      </c>
      <c r="AN39" s="46" t="e">
        <f>AVERAGE(#REF!)</f>
        <v>#REF!</v>
      </c>
      <c r="AO39" s="46" t="e">
        <f>AVERAGE(#REF!)</f>
        <v>#REF!</v>
      </c>
      <c r="AP39" s="46" t="e">
        <f>AVERAGE(#REF!)</f>
        <v>#REF!</v>
      </c>
      <c r="AQ39" s="46" t="e">
        <f>AVERAGE(#REF!)</f>
        <v>#REF!</v>
      </c>
      <c r="AR39" s="46" t="e">
        <f>AVERAGE(#REF!)</f>
        <v>#REF!</v>
      </c>
      <c r="AS39" s="46" t="e">
        <f>AVERAGE(#REF!)</f>
        <v>#REF!</v>
      </c>
      <c r="AT39" s="46" t="e">
        <f>AVERAGE(#REF!)</f>
        <v>#REF!</v>
      </c>
      <c r="AU39" s="46" t="e">
        <f>AVERAGE(#REF!)</f>
        <v>#REF!</v>
      </c>
      <c r="AV39" s="46" t="e">
        <f>AVERAGE(#REF!)</f>
        <v>#REF!</v>
      </c>
      <c r="AW39" s="45" t="e">
        <f>AVERAGE(Monthly!#REF!)</f>
        <v>#REF!</v>
      </c>
    </row>
    <row r="40" spans="1:49" ht="12.75" customHeight="1">
      <c r="A40" s="30" t="s">
        <v>73</v>
      </c>
      <c r="B40" s="46" t="e">
        <f>AVERAGE(#REF!)</f>
        <v>#REF!</v>
      </c>
      <c r="C40" s="46" t="e">
        <f>AVERAGE(#REF!)</f>
        <v>#REF!</v>
      </c>
      <c r="D40" s="46" t="e">
        <f>AVERAGE(#REF!)</f>
        <v>#REF!</v>
      </c>
      <c r="E40" s="46" t="e">
        <f>AVERAGE(#REF!)</f>
        <v>#REF!</v>
      </c>
      <c r="F40" s="46" t="e">
        <f>AVERAGE(#REF!)</f>
        <v>#REF!</v>
      </c>
      <c r="G40" s="46" t="e">
        <f>AVERAGE(#REF!)</f>
        <v>#REF!</v>
      </c>
      <c r="H40" s="46" t="e">
        <f>AVERAGE(#REF!)</f>
        <v>#REF!</v>
      </c>
      <c r="I40" s="46" t="e">
        <f>AVERAGE(#REF!)</f>
        <v>#REF!</v>
      </c>
      <c r="J40" s="46" t="e">
        <f>AVERAGE(#REF!)</f>
        <v>#REF!</v>
      </c>
      <c r="K40" s="46" t="e">
        <f>AVERAGE(#REF!)</f>
        <v>#REF!</v>
      </c>
      <c r="L40" s="46" t="e">
        <f>AVERAGE(#REF!)</f>
        <v>#REF!</v>
      </c>
      <c r="M40" s="46" t="e">
        <f>AVERAGE(#REF!)</f>
        <v>#REF!</v>
      </c>
      <c r="N40" s="46" t="e">
        <f>AVERAGE(#REF!)</f>
        <v>#REF!</v>
      </c>
      <c r="O40" s="46" t="e">
        <f>AVERAGE(#REF!)</f>
        <v>#REF!</v>
      </c>
      <c r="P40" s="46" t="e">
        <f>AVERAGE(#REF!)</f>
        <v>#REF!</v>
      </c>
      <c r="Q40" s="46" t="e">
        <f>AVERAGE(#REF!)</f>
        <v>#REF!</v>
      </c>
      <c r="R40" s="46" t="e">
        <f>AVERAGE(#REF!)</f>
        <v>#REF!</v>
      </c>
      <c r="S40" s="46" t="e">
        <f>AVERAGE(#REF!)</f>
        <v>#REF!</v>
      </c>
      <c r="T40" s="46" t="e">
        <f>AVERAGE(#REF!)</f>
        <v>#REF!</v>
      </c>
      <c r="U40" s="46" t="e">
        <f>AVERAGE(#REF!)</f>
        <v>#REF!</v>
      </c>
      <c r="V40" s="46" t="e">
        <f>AVERAGE(#REF!)</f>
        <v>#REF!</v>
      </c>
      <c r="W40" s="46" t="e">
        <f>AVERAGE(#REF!)</f>
        <v>#REF!</v>
      </c>
      <c r="X40" s="46" t="e">
        <f>AVERAGE(#REF!)</f>
        <v>#REF!</v>
      </c>
      <c r="Y40" s="46" t="e">
        <f>AVERAGE(#REF!)</f>
        <v>#REF!</v>
      </c>
      <c r="Z40" s="46" t="e">
        <f>AVERAGE(#REF!)</f>
        <v>#REF!</v>
      </c>
      <c r="AA40" s="46" t="e">
        <f>AVERAGE(#REF!)</f>
        <v>#REF!</v>
      </c>
      <c r="AB40" s="46" t="e">
        <f>AVERAGE(#REF!)</f>
        <v>#REF!</v>
      </c>
      <c r="AC40" s="46" t="e">
        <f>AVERAGE(#REF!)</f>
        <v>#REF!</v>
      </c>
      <c r="AD40" s="46" t="e">
        <f>AVERAGE(#REF!)</f>
        <v>#REF!</v>
      </c>
      <c r="AE40" s="46" t="e">
        <f>AVERAGE(#REF!)</f>
        <v>#REF!</v>
      </c>
      <c r="AF40" s="46" t="e">
        <f>AVERAGE(#REF!)</f>
        <v>#REF!</v>
      </c>
      <c r="AG40" s="46" t="e">
        <f>AVERAGE(#REF!)</f>
        <v>#REF!</v>
      </c>
      <c r="AH40" s="46" t="e">
        <f>AVERAGE(#REF!)</f>
        <v>#REF!</v>
      </c>
      <c r="AI40" s="46" t="e">
        <f>AVERAGE(#REF!)</f>
        <v>#REF!</v>
      </c>
      <c r="AJ40" s="46" t="e">
        <f>AVERAGE(#REF!)</f>
        <v>#REF!</v>
      </c>
      <c r="AK40" s="46" t="e">
        <f>AVERAGE(#REF!)</f>
        <v>#REF!</v>
      </c>
      <c r="AL40" s="46" t="e">
        <f>AVERAGE(#REF!)</f>
        <v>#REF!</v>
      </c>
      <c r="AM40" s="46" t="e">
        <f>AVERAGE(#REF!)</f>
        <v>#REF!</v>
      </c>
      <c r="AN40" s="46" t="e">
        <f>AVERAGE(#REF!)</f>
        <v>#REF!</v>
      </c>
      <c r="AO40" s="46" t="e">
        <f>AVERAGE(#REF!)</f>
        <v>#REF!</v>
      </c>
      <c r="AP40" s="46" t="e">
        <f>AVERAGE(#REF!)</f>
        <v>#REF!</v>
      </c>
      <c r="AQ40" s="46" t="e">
        <f>AVERAGE(#REF!)</f>
        <v>#REF!</v>
      </c>
      <c r="AR40" s="46" t="e">
        <f>AVERAGE(#REF!)</f>
        <v>#REF!</v>
      </c>
      <c r="AS40" s="46" t="e">
        <f>AVERAGE(#REF!)</f>
        <v>#REF!</v>
      </c>
      <c r="AT40" s="46" t="e">
        <f>AVERAGE(#REF!)</f>
        <v>#REF!</v>
      </c>
      <c r="AU40" s="46" t="e">
        <f>AVERAGE(#REF!)</f>
        <v>#REF!</v>
      </c>
      <c r="AV40" s="46" t="e">
        <f>AVERAGE(#REF!)</f>
        <v>#REF!</v>
      </c>
      <c r="AW40" s="45" t="e">
        <f>AVERAGE(Monthly!#REF!)</f>
        <v>#REF!</v>
      </c>
    </row>
    <row r="41" spans="1:49" ht="12.75" customHeight="1">
      <c r="A41" s="30" t="s">
        <v>74</v>
      </c>
      <c r="B41" s="46" t="e">
        <f>AVERAGE(#REF!)</f>
        <v>#REF!</v>
      </c>
      <c r="C41" s="46" t="e">
        <f>AVERAGE(#REF!)</f>
        <v>#REF!</v>
      </c>
      <c r="D41" s="46" t="e">
        <f>AVERAGE(#REF!)</f>
        <v>#REF!</v>
      </c>
      <c r="E41" s="46" t="e">
        <f>AVERAGE(#REF!)</f>
        <v>#REF!</v>
      </c>
      <c r="F41" s="46" t="e">
        <f>AVERAGE(#REF!)</f>
        <v>#REF!</v>
      </c>
      <c r="G41" s="46" t="e">
        <f>AVERAGE(#REF!)</f>
        <v>#REF!</v>
      </c>
      <c r="H41" s="46" t="e">
        <f>AVERAGE(#REF!)</f>
        <v>#REF!</v>
      </c>
      <c r="I41" s="46" t="e">
        <f>AVERAGE(#REF!)</f>
        <v>#REF!</v>
      </c>
      <c r="J41" s="46" t="e">
        <f>AVERAGE(#REF!)</f>
        <v>#REF!</v>
      </c>
      <c r="K41" s="46" t="e">
        <f>AVERAGE(#REF!)</f>
        <v>#REF!</v>
      </c>
      <c r="L41" s="46" t="e">
        <f>AVERAGE(#REF!)</f>
        <v>#REF!</v>
      </c>
      <c r="M41" s="46" t="e">
        <f>AVERAGE(#REF!)</f>
        <v>#REF!</v>
      </c>
      <c r="N41" s="46" t="e">
        <f>AVERAGE(#REF!)</f>
        <v>#REF!</v>
      </c>
      <c r="O41" s="46" t="e">
        <f>AVERAGE(#REF!)</f>
        <v>#REF!</v>
      </c>
      <c r="P41" s="46" t="e">
        <f>AVERAGE(#REF!)</f>
        <v>#REF!</v>
      </c>
      <c r="Q41" s="46" t="e">
        <f>AVERAGE(#REF!)</f>
        <v>#REF!</v>
      </c>
      <c r="R41" s="46" t="e">
        <f>AVERAGE(#REF!)</f>
        <v>#REF!</v>
      </c>
      <c r="S41" s="46" t="e">
        <f>AVERAGE(#REF!)</f>
        <v>#REF!</v>
      </c>
      <c r="T41" s="46" t="e">
        <f>AVERAGE(#REF!)</f>
        <v>#REF!</v>
      </c>
      <c r="U41" s="46" t="e">
        <f>AVERAGE(#REF!)</f>
        <v>#REF!</v>
      </c>
      <c r="V41" s="46" t="e">
        <f>AVERAGE(#REF!)</f>
        <v>#REF!</v>
      </c>
      <c r="W41" s="46" t="e">
        <f>AVERAGE(#REF!)</f>
        <v>#REF!</v>
      </c>
      <c r="X41" s="46" t="e">
        <f>AVERAGE(#REF!)</f>
        <v>#REF!</v>
      </c>
      <c r="Y41" s="46" t="e">
        <f>AVERAGE(#REF!)</f>
        <v>#REF!</v>
      </c>
      <c r="Z41" s="46" t="e">
        <f>AVERAGE(#REF!)</f>
        <v>#REF!</v>
      </c>
      <c r="AA41" s="46" t="e">
        <f>AVERAGE(#REF!)</f>
        <v>#REF!</v>
      </c>
      <c r="AB41" s="46" t="e">
        <f>AVERAGE(#REF!)</f>
        <v>#REF!</v>
      </c>
      <c r="AC41" s="46" t="e">
        <f>AVERAGE(#REF!)</f>
        <v>#REF!</v>
      </c>
      <c r="AD41" s="46" t="e">
        <f>AVERAGE(#REF!)</f>
        <v>#REF!</v>
      </c>
      <c r="AE41" s="46" t="e">
        <f>AVERAGE(#REF!)</f>
        <v>#REF!</v>
      </c>
      <c r="AF41" s="46" t="e">
        <f>AVERAGE(#REF!)</f>
        <v>#REF!</v>
      </c>
      <c r="AG41" s="46" t="e">
        <f>AVERAGE(#REF!)</f>
        <v>#REF!</v>
      </c>
      <c r="AH41" s="46" t="e">
        <f>AVERAGE(#REF!)</f>
        <v>#REF!</v>
      </c>
      <c r="AI41" s="46" t="e">
        <f>AVERAGE(#REF!)</f>
        <v>#REF!</v>
      </c>
      <c r="AJ41" s="46" t="e">
        <f>AVERAGE(#REF!)</f>
        <v>#REF!</v>
      </c>
      <c r="AK41" s="46" t="e">
        <f>AVERAGE(#REF!)</f>
        <v>#REF!</v>
      </c>
      <c r="AL41" s="46" t="e">
        <f>AVERAGE(#REF!)</f>
        <v>#REF!</v>
      </c>
      <c r="AM41" s="46" t="e">
        <f>AVERAGE(#REF!)</f>
        <v>#REF!</v>
      </c>
      <c r="AN41" s="46" t="e">
        <f>AVERAGE(#REF!)</f>
        <v>#REF!</v>
      </c>
      <c r="AO41" s="46" t="e">
        <f>AVERAGE(#REF!)</f>
        <v>#REF!</v>
      </c>
      <c r="AP41" s="46" t="e">
        <f>AVERAGE(#REF!)</f>
        <v>#REF!</v>
      </c>
      <c r="AQ41" s="46" t="e">
        <f>AVERAGE(#REF!)</f>
        <v>#REF!</v>
      </c>
      <c r="AR41" s="46" t="e">
        <f>AVERAGE(#REF!)</f>
        <v>#REF!</v>
      </c>
      <c r="AS41" s="46" t="e">
        <f>AVERAGE(#REF!)</f>
        <v>#REF!</v>
      </c>
      <c r="AT41" s="46" t="e">
        <f>AVERAGE(#REF!)</f>
        <v>#REF!</v>
      </c>
      <c r="AU41" s="46" t="e">
        <f>AVERAGE(#REF!)</f>
        <v>#REF!</v>
      </c>
      <c r="AV41" s="46" t="e">
        <f>AVERAGE(#REF!)</f>
        <v>#REF!</v>
      </c>
      <c r="AW41" s="45" t="e">
        <f>AVERAGE(Monthly!#REF!)</f>
        <v>#REF!</v>
      </c>
    </row>
    <row r="42" spans="1:49" ht="12.75" customHeight="1">
      <c r="A42" s="30" t="s">
        <v>75</v>
      </c>
      <c r="B42" s="46" t="e">
        <f>AVERAGE(#REF!)</f>
        <v>#REF!</v>
      </c>
      <c r="C42" s="46" t="e">
        <f>AVERAGE(#REF!)</f>
        <v>#REF!</v>
      </c>
      <c r="D42" s="46" t="e">
        <f>AVERAGE(#REF!)</f>
        <v>#REF!</v>
      </c>
      <c r="E42" s="46" t="e">
        <f>AVERAGE(#REF!)</f>
        <v>#REF!</v>
      </c>
      <c r="F42" s="46" t="e">
        <f>AVERAGE(#REF!)</f>
        <v>#REF!</v>
      </c>
      <c r="G42" s="46" t="e">
        <f>AVERAGE(#REF!)</f>
        <v>#REF!</v>
      </c>
      <c r="H42" s="46" t="e">
        <f>AVERAGE(#REF!)</f>
        <v>#REF!</v>
      </c>
      <c r="I42" s="46" t="e">
        <f>AVERAGE(#REF!)</f>
        <v>#REF!</v>
      </c>
      <c r="J42" s="46" t="e">
        <f>AVERAGE(#REF!)</f>
        <v>#REF!</v>
      </c>
      <c r="K42" s="46" t="e">
        <f>AVERAGE(#REF!)</f>
        <v>#REF!</v>
      </c>
      <c r="L42" s="46" t="e">
        <f>AVERAGE(#REF!)</f>
        <v>#REF!</v>
      </c>
      <c r="M42" s="46" t="e">
        <f>AVERAGE(#REF!)</f>
        <v>#REF!</v>
      </c>
      <c r="N42" s="46" t="e">
        <f>AVERAGE(#REF!)</f>
        <v>#REF!</v>
      </c>
      <c r="O42" s="46" t="e">
        <f>AVERAGE(#REF!)</f>
        <v>#REF!</v>
      </c>
      <c r="P42" s="46" t="e">
        <f>AVERAGE(#REF!)</f>
        <v>#REF!</v>
      </c>
      <c r="Q42" s="46" t="e">
        <f>AVERAGE(#REF!)</f>
        <v>#REF!</v>
      </c>
      <c r="R42" s="46" t="e">
        <f>AVERAGE(#REF!)</f>
        <v>#REF!</v>
      </c>
      <c r="S42" s="46" t="e">
        <f>AVERAGE(#REF!)</f>
        <v>#REF!</v>
      </c>
      <c r="T42" s="46" t="e">
        <f>AVERAGE(#REF!)</f>
        <v>#REF!</v>
      </c>
      <c r="U42" s="46" t="e">
        <f>AVERAGE(#REF!)</f>
        <v>#REF!</v>
      </c>
      <c r="V42" s="46" t="e">
        <f>AVERAGE(#REF!)</f>
        <v>#REF!</v>
      </c>
      <c r="W42" s="46" t="e">
        <f>AVERAGE(#REF!)</f>
        <v>#REF!</v>
      </c>
      <c r="X42" s="46" t="e">
        <f>AVERAGE(#REF!)</f>
        <v>#REF!</v>
      </c>
      <c r="Y42" s="46" t="e">
        <f>AVERAGE(#REF!)</f>
        <v>#REF!</v>
      </c>
      <c r="Z42" s="46" t="e">
        <f>AVERAGE(#REF!)</f>
        <v>#REF!</v>
      </c>
      <c r="AA42" s="46" t="e">
        <f>AVERAGE(#REF!)</f>
        <v>#REF!</v>
      </c>
      <c r="AB42" s="46" t="e">
        <f>AVERAGE(#REF!)</f>
        <v>#REF!</v>
      </c>
      <c r="AC42" s="46" t="e">
        <f>AVERAGE(#REF!)</f>
        <v>#REF!</v>
      </c>
      <c r="AD42" s="46" t="e">
        <f>AVERAGE(#REF!)</f>
        <v>#REF!</v>
      </c>
      <c r="AE42" s="46" t="e">
        <f>AVERAGE(#REF!)</f>
        <v>#REF!</v>
      </c>
      <c r="AF42" s="46" t="e">
        <f>AVERAGE(#REF!)</f>
        <v>#REF!</v>
      </c>
      <c r="AG42" s="46" t="e">
        <f>AVERAGE(#REF!)</f>
        <v>#REF!</v>
      </c>
      <c r="AH42" s="46" t="e">
        <f>AVERAGE(#REF!)</f>
        <v>#REF!</v>
      </c>
      <c r="AI42" s="46" t="e">
        <f>AVERAGE(#REF!)</f>
        <v>#REF!</v>
      </c>
      <c r="AJ42" s="46" t="e">
        <f>AVERAGE(#REF!)</f>
        <v>#REF!</v>
      </c>
      <c r="AK42" s="46" t="e">
        <f>AVERAGE(#REF!)</f>
        <v>#REF!</v>
      </c>
      <c r="AL42" s="46" t="e">
        <f>AVERAGE(#REF!)</f>
        <v>#REF!</v>
      </c>
      <c r="AM42" s="46" t="e">
        <f>AVERAGE(#REF!)</f>
        <v>#REF!</v>
      </c>
      <c r="AN42" s="46" t="e">
        <f>AVERAGE(#REF!)</f>
        <v>#REF!</v>
      </c>
      <c r="AO42" s="46" t="e">
        <f>AVERAGE(#REF!)</f>
        <v>#REF!</v>
      </c>
      <c r="AP42" s="46" t="e">
        <f>AVERAGE(#REF!)</f>
        <v>#REF!</v>
      </c>
      <c r="AQ42" s="46" t="e">
        <f>AVERAGE(#REF!)</f>
        <v>#REF!</v>
      </c>
      <c r="AR42" s="46" t="e">
        <f>AVERAGE(#REF!)</f>
        <v>#REF!</v>
      </c>
      <c r="AS42" s="46" t="e">
        <f>AVERAGE(#REF!)</f>
        <v>#REF!</v>
      </c>
      <c r="AT42" s="46" t="e">
        <f>AVERAGE(#REF!)</f>
        <v>#REF!</v>
      </c>
      <c r="AU42" s="46" t="e">
        <f>AVERAGE(#REF!)</f>
        <v>#REF!</v>
      </c>
      <c r="AV42" s="46" t="e">
        <f>AVERAGE(#REF!)</f>
        <v>#REF!</v>
      </c>
      <c r="AW42" s="46" t="e">
        <f>AVERAGE(#REF!)</f>
        <v>#REF!</v>
      </c>
    </row>
    <row r="43" spans="1:49" ht="12.75" customHeight="1">
      <c r="A43" s="30" t="s">
        <v>76</v>
      </c>
      <c r="B43" s="39"/>
      <c r="C43" s="39"/>
      <c r="D43" s="39"/>
      <c r="E43" s="32"/>
    </row>
    <row r="44" spans="1:49" ht="12.75" customHeight="1">
      <c r="A44" s="30" t="s">
        <v>77</v>
      </c>
      <c r="B44" s="39"/>
      <c r="C44" s="39"/>
      <c r="D44" s="39"/>
      <c r="E44" s="32"/>
    </row>
    <row r="45" spans="1:49" ht="12.75" customHeight="1">
      <c r="A45" s="30" t="s">
        <v>78</v>
      </c>
      <c r="B45" s="39"/>
      <c r="C45" s="39"/>
      <c r="D45" s="39"/>
      <c r="E45" s="32"/>
    </row>
    <row r="46" spans="1:49" ht="12.75" customHeight="1">
      <c r="A46" s="30" t="s">
        <v>79</v>
      </c>
      <c r="B46" s="39"/>
      <c r="C46" s="39"/>
      <c r="D46" s="39"/>
      <c r="E46" s="32"/>
    </row>
    <row r="47" spans="1:49" ht="12.75" customHeight="1">
      <c r="A47" s="30" t="s">
        <v>80</v>
      </c>
      <c r="B47" s="39"/>
      <c r="C47" s="39"/>
      <c r="D47" s="39"/>
      <c r="E47" s="32"/>
    </row>
    <row r="48" spans="1:49" ht="12.75" customHeight="1">
      <c r="A48" s="30" t="s">
        <v>81</v>
      </c>
      <c r="B48" s="39"/>
      <c r="C48" s="39"/>
      <c r="D48" s="39"/>
      <c r="E48" s="32"/>
    </row>
    <row r="49" spans="1:5" ht="12.75" customHeight="1">
      <c r="A49" s="30" t="s">
        <v>82</v>
      </c>
      <c r="B49" s="39"/>
      <c r="C49" s="39"/>
      <c r="D49" s="39"/>
      <c r="E49" s="32"/>
    </row>
    <row r="50" spans="1:5" ht="12.75" customHeight="1">
      <c r="A50" s="30" t="s">
        <v>83</v>
      </c>
      <c r="B50" s="39"/>
      <c r="C50" s="39"/>
      <c r="D50" s="39"/>
      <c r="E50" s="32"/>
    </row>
    <row r="51" spans="1:5" ht="12.75" customHeight="1">
      <c r="A51" s="30" t="s">
        <v>84</v>
      </c>
      <c r="B51" s="39"/>
      <c r="C51" s="39"/>
      <c r="D51" s="39"/>
      <c r="E51" s="32"/>
    </row>
    <row r="52" spans="1:5" ht="12.75" customHeight="1">
      <c r="A52" s="30"/>
      <c r="B52" s="39"/>
      <c r="C52" s="39"/>
      <c r="D52" s="39"/>
      <c r="E52" s="32"/>
    </row>
    <row r="53" spans="1:5" ht="12.75" customHeight="1">
      <c r="A53" s="30"/>
      <c r="B53" s="39"/>
      <c r="C53" s="39"/>
      <c r="D53" s="39"/>
      <c r="E53" s="32"/>
    </row>
    <row r="54" spans="1:5" ht="12.75" customHeight="1">
      <c r="A54" s="30"/>
      <c r="B54" s="39"/>
      <c r="C54" s="39"/>
      <c r="D54" s="39"/>
      <c r="E54" s="32"/>
    </row>
    <row r="55" spans="1:5" ht="12.75" customHeight="1">
      <c r="A55" s="30"/>
      <c r="B55" s="39"/>
      <c r="C55" s="39"/>
      <c r="D55" s="39"/>
      <c r="E55" s="32"/>
    </row>
    <row r="56" spans="1:5" ht="12.75" customHeight="1">
      <c r="A56" s="30"/>
      <c r="B56" s="39"/>
      <c r="C56" s="39"/>
      <c r="D56" s="39"/>
      <c r="E56" s="32"/>
    </row>
    <row r="57" spans="1:5" ht="12.75" customHeight="1">
      <c r="A57" s="30"/>
      <c r="B57" s="39"/>
      <c r="C57" s="39"/>
      <c r="D57" s="39"/>
      <c r="E57" s="32"/>
    </row>
    <row r="58" spans="1:5" ht="12.75" customHeight="1">
      <c r="A58" s="30"/>
      <c r="B58" s="39"/>
      <c r="C58" s="39"/>
      <c r="D58" s="39"/>
      <c r="E58" s="32"/>
    </row>
    <row r="59" spans="1:5" ht="12.75" customHeight="1">
      <c r="A59" s="30"/>
      <c r="B59" s="39"/>
      <c r="C59" s="39"/>
      <c r="D59" s="39"/>
      <c r="E59" s="32"/>
    </row>
    <row r="60" spans="1:5" ht="12.75" customHeight="1">
      <c r="A60" s="30"/>
      <c r="B60" s="39"/>
      <c r="C60" s="39"/>
      <c r="D60" s="39"/>
      <c r="E60" s="32"/>
    </row>
    <row r="61" spans="1:5" ht="12.75" customHeight="1">
      <c r="A61" s="30"/>
      <c r="B61" s="39"/>
      <c r="C61" s="39"/>
      <c r="D61" s="39"/>
      <c r="E61" s="32"/>
    </row>
    <row r="62" spans="1:5" ht="12.75" customHeight="1">
      <c r="A62" s="30"/>
      <c r="B62" s="39"/>
      <c r="C62" s="39"/>
      <c r="D62" s="39"/>
      <c r="E62" s="32"/>
    </row>
    <row r="63" spans="1:5" ht="12.75" customHeight="1">
      <c r="A63" s="30"/>
      <c r="B63" s="39"/>
      <c r="C63" s="39"/>
      <c r="D63" s="39"/>
      <c r="E63" s="32"/>
    </row>
    <row r="64" spans="1:5" ht="12.75" customHeight="1">
      <c r="A64" s="30"/>
      <c r="B64" s="39"/>
      <c r="C64" s="39"/>
      <c r="D64" s="39"/>
      <c r="E64" s="32"/>
    </row>
    <row r="65" spans="1:5" ht="12.75" customHeight="1">
      <c r="A65" s="30"/>
      <c r="B65" s="39"/>
      <c r="C65" s="39"/>
      <c r="D65" s="39"/>
      <c r="E65" s="32"/>
    </row>
    <row r="66" spans="1:5" ht="12.75" customHeight="1">
      <c r="A66" s="30"/>
      <c r="B66" s="39"/>
      <c r="C66" s="39"/>
      <c r="D66" s="39"/>
      <c r="E66" s="32"/>
    </row>
    <row r="67" spans="1:5" ht="12.75" customHeight="1">
      <c r="A67" s="30"/>
      <c r="B67" s="39"/>
      <c r="C67" s="39"/>
      <c r="D67" s="39"/>
      <c r="E67" s="32"/>
    </row>
    <row r="68" spans="1:5" ht="12.75" customHeight="1">
      <c r="A68" s="30"/>
      <c r="B68" s="39"/>
      <c r="C68" s="39"/>
      <c r="D68" s="39"/>
      <c r="E68" s="32"/>
    </row>
    <row r="69" spans="1:5" ht="12.75" customHeight="1">
      <c r="A69" s="30"/>
      <c r="B69" s="39"/>
      <c r="C69" s="39"/>
      <c r="D69" s="39"/>
      <c r="E69" s="32"/>
    </row>
    <row r="70" spans="1:5" ht="12.75" customHeight="1">
      <c r="A70" s="30"/>
      <c r="B70" s="39"/>
      <c r="C70" s="39"/>
      <c r="D70" s="39"/>
      <c r="E70" s="32"/>
    </row>
    <row r="71" spans="1:5" ht="12.75" customHeight="1">
      <c r="A71" s="30"/>
      <c r="B71" s="39"/>
      <c r="C71" s="39"/>
      <c r="D71" s="39"/>
      <c r="E71" s="32"/>
    </row>
    <row r="72" spans="1:5" ht="12.75" customHeight="1">
      <c r="A72" s="30"/>
      <c r="B72" s="39"/>
      <c r="C72" s="39"/>
      <c r="D72" s="39"/>
      <c r="E72" s="32"/>
    </row>
    <row r="73" spans="1:5" ht="12.75" customHeight="1">
      <c r="A73" s="30"/>
      <c r="B73" s="39"/>
      <c r="C73" s="39"/>
      <c r="D73" s="39"/>
      <c r="E73" s="32"/>
    </row>
    <row r="74" spans="1:5" ht="12.75" customHeight="1">
      <c r="A74" s="30"/>
      <c r="B74" s="39"/>
      <c r="C74" s="39"/>
      <c r="D74" s="39"/>
      <c r="E74" s="32"/>
    </row>
    <row r="75" spans="1:5" ht="12.75" customHeight="1">
      <c r="A75" s="30"/>
      <c r="B75" s="39"/>
      <c r="C75" s="39"/>
      <c r="D75" s="39"/>
      <c r="E75" s="32"/>
    </row>
    <row r="76" spans="1:5" ht="12.75" customHeight="1">
      <c r="A76" s="30"/>
      <c r="B76" s="39"/>
      <c r="C76" s="39"/>
      <c r="D76" s="39"/>
      <c r="E76" s="32"/>
    </row>
    <row r="77" spans="1:5" ht="12.75" customHeight="1">
      <c r="A77" s="30"/>
      <c r="B77" s="39"/>
      <c r="C77" s="39"/>
      <c r="D77" s="39"/>
      <c r="E77" s="32"/>
    </row>
    <row r="78" spans="1:5" ht="12.75" customHeight="1">
      <c r="A78" s="30"/>
      <c r="B78" s="39"/>
      <c r="C78" s="39"/>
      <c r="D78" s="39"/>
      <c r="E78" s="32"/>
    </row>
    <row r="79" spans="1:5" ht="12.75" customHeight="1">
      <c r="A79" s="30"/>
      <c r="B79" s="39"/>
      <c r="C79" s="39"/>
      <c r="D79" s="39"/>
      <c r="E79" s="32"/>
    </row>
    <row r="80" spans="1:5" ht="12.75" customHeight="1">
      <c r="A80" s="30"/>
      <c r="B80" s="39"/>
      <c r="C80" s="39"/>
      <c r="D80" s="39"/>
      <c r="E80" s="32"/>
    </row>
    <row r="81" spans="1:5" ht="12.75" customHeight="1">
      <c r="A81" s="30"/>
      <c r="B81" s="39"/>
      <c r="C81" s="39"/>
      <c r="D81" s="39"/>
      <c r="E81" s="32"/>
    </row>
    <row r="82" spans="1:5" ht="12.75" customHeight="1">
      <c r="A82" s="30"/>
      <c r="B82" s="39"/>
      <c r="C82" s="39"/>
      <c r="D82" s="39"/>
      <c r="E82" s="32"/>
    </row>
    <row r="83" spans="1:5" ht="12.75" customHeight="1">
      <c r="A83" s="30"/>
      <c r="B83" s="39"/>
      <c r="C83" s="39"/>
      <c r="D83" s="39"/>
      <c r="E83" s="32"/>
    </row>
    <row r="84" spans="1:5" ht="12.75" customHeight="1">
      <c r="A84" s="30"/>
      <c r="B84" s="39"/>
      <c r="C84" s="39"/>
      <c r="D84" s="39"/>
      <c r="E84" s="32"/>
    </row>
    <row r="85" spans="1:5" ht="12.75" customHeight="1">
      <c r="A85" s="30"/>
      <c r="B85" s="39"/>
      <c r="C85" s="39"/>
      <c r="D85" s="39"/>
      <c r="E85" s="32"/>
    </row>
    <row r="86" spans="1:5" ht="12.75" customHeight="1">
      <c r="A86" s="30"/>
      <c r="B86" s="39"/>
      <c r="C86" s="39"/>
      <c r="D86" s="39"/>
      <c r="E86" s="32"/>
    </row>
    <row r="87" spans="1:5" ht="12.75" customHeight="1">
      <c r="A87" s="30"/>
      <c r="B87" s="39"/>
      <c r="C87" s="39"/>
      <c r="D87" s="39"/>
      <c r="E87" s="32"/>
    </row>
    <row r="88" spans="1:5" ht="12.75" customHeight="1">
      <c r="A88" s="30"/>
      <c r="B88" s="39"/>
      <c r="C88" s="39"/>
      <c r="D88" s="39"/>
      <c r="E88" s="32"/>
    </row>
    <row r="89" spans="1:5" ht="12.75" customHeight="1">
      <c r="A89" s="30"/>
      <c r="B89" s="39"/>
      <c r="C89" s="39"/>
      <c r="D89" s="39"/>
      <c r="E89" s="32"/>
    </row>
    <row r="90" spans="1:5" ht="12.75" customHeight="1">
      <c r="A90" s="30"/>
      <c r="B90" s="39"/>
      <c r="C90" s="39"/>
      <c r="D90" s="39"/>
      <c r="E90" s="32"/>
    </row>
    <row r="91" spans="1:5" ht="12.75" customHeight="1">
      <c r="A91" s="30"/>
      <c r="B91" s="39"/>
      <c r="C91" s="39"/>
      <c r="D91" s="39"/>
      <c r="E91" s="32"/>
    </row>
    <row r="92" spans="1:5" ht="12.75" customHeight="1">
      <c r="A92" s="30"/>
      <c r="B92" s="39"/>
      <c r="C92" s="39"/>
      <c r="D92" s="39"/>
      <c r="E92" s="32"/>
    </row>
    <row r="93" spans="1:5" ht="12.75" customHeight="1">
      <c r="A93" s="30"/>
      <c r="B93" s="39"/>
      <c r="C93" s="39"/>
      <c r="D93" s="39"/>
      <c r="E93" s="32"/>
    </row>
    <row r="94" spans="1:5" ht="12.75" customHeight="1">
      <c r="A94" s="30"/>
      <c r="B94" s="39"/>
      <c r="C94" s="39"/>
      <c r="D94" s="39"/>
      <c r="E94" s="32"/>
    </row>
    <row r="95" spans="1:5" ht="12.75" customHeight="1">
      <c r="A95" s="30"/>
      <c r="B95" s="39"/>
      <c r="C95" s="39"/>
      <c r="D95" s="39"/>
      <c r="E95" s="32"/>
    </row>
    <row r="96" spans="1:5" ht="12.75" customHeight="1">
      <c r="A96" s="30"/>
      <c r="B96" s="39"/>
      <c r="C96" s="39"/>
      <c r="D96" s="39"/>
      <c r="E96" s="32"/>
    </row>
    <row r="97" spans="1:5" ht="12.75" customHeight="1">
      <c r="A97" s="30"/>
      <c r="B97" s="39"/>
      <c r="C97" s="39"/>
      <c r="D97" s="39"/>
      <c r="E97" s="32"/>
    </row>
    <row r="98" spans="1:5" ht="12.75" customHeight="1">
      <c r="A98" s="30"/>
      <c r="B98" s="39"/>
      <c r="C98" s="39"/>
      <c r="D98" s="39"/>
      <c r="E98" s="32"/>
    </row>
    <row r="99" spans="1:5" ht="12.75" customHeight="1">
      <c r="A99" s="30"/>
      <c r="B99" s="39"/>
      <c r="C99" s="39"/>
      <c r="D99" s="39"/>
      <c r="E99" s="32"/>
    </row>
    <row r="100" spans="1:5" ht="12.75" customHeight="1">
      <c r="A100" s="30"/>
      <c r="B100" s="39"/>
      <c r="C100" s="39"/>
      <c r="D100" s="39"/>
      <c r="E100" s="32"/>
    </row>
    <row r="101" spans="1:5" ht="12.75" customHeight="1">
      <c r="A101" s="30"/>
      <c r="B101" s="39"/>
      <c r="C101" s="39"/>
      <c r="D101" s="39"/>
      <c r="E101" s="32"/>
    </row>
    <row r="102" spans="1:5" ht="12.75" customHeight="1">
      <c r="A102" s="30"/>
      <c r="B102" s="39"/>
      <c r="C102" s="39"/>
      <c r="D102" s="39"/>
      <c r="E102" s="32"/>
    </row>
    <row r="103" spans="1:5" ht="12.75" customHeight="1">
      <c r="A103" s="30"/>
      <c r="B103" s="39"/>
      <c r="C103" s="39"/>
      <c r="D103" s="39"/>
      <c r="E103" s="32"/>
    </row>
    <row r="104" spans="1:5" ht="12.75" customHeight="1">
      <c r="A104" s="30"/>
      <c r="B104" s="39"/>
      <c r="C104" s="39"/>
      <c r="D104" s="39"/>
      <c r="E104" s="32"/>
    </row>
    <row r="105" spans="1:5" ht="12.75" customHeight="1">
      <c r="A105" s="30"/>
      <c r="B105" s="39"/>
      <c r="C105" s="39"/>
      <c r="D105" s="39"/>
      <c r="E105" s="32"/>
    </row>
    <row r="106" spans="1:5" ht="12.75" customHeight="1">
      <c r="A106" s="30"/>
      <c r="B106" s="39"/>
      <c r="C106" s="39"/>
      <c r="D106" s="39"/>
      <c r="E106" s="32"/>
    </row>
    <row r="107" spans="1:5" ht="12.75" customHeight="1">
      <c r="A107" s="30"/>
      <c r="B107" s="39"/>
      <c r="C107" s="39"/>
      <c r="D107" s="39"/>
      <c r="E107" s="32"/>
    </row>
    <row r="108" spans="1:5" ht="12.75" customHeight="1">
      <c r="A108" s="30"/>
      <c r="B108" s="39"/>
      <c r="C108" s="39"/>
      <c r="D108" s="39"/>
      <c r="E108" s="32"/>
    </row>
    <row r="109" spans="1:5" ht="12.75" customHeight="1">
      <c r="A109" s="30"/>
      <c r="B109" s="39"/>
      <c r="C109" s="39"/>
      <c r="D109" s="39"/>
      <c r="E109" s="32"/>
    </row>
    <row r="110" spans="1:5" ht="12.75" customHeight="1">
      <c r="A110" s="30"/>
      <c r="B110" s="39"/>
      <c r="C110" s="39"/>
      <c r="D110" s="39"/>
      <c r="E110" s="32"/>
    </row>
    <row r="111" spans="1:5" ht="12.75" customHeight="1">
      <c r="A111" s="30"/>
      <c r="B111" s="39"/>
      <c r="C111" s="39"/>
      <c r="D111" s="39"/>
      <c r="E111" s="32"/>
    </row>
    <row r="112" spans="1:5" ht="12.75" customHeight="1">
      <c r="A112" s="30"/>
      <c r="B112" s="39"/>
      <c r="C112" s="39"/>
      <c r="D112" s="39"/>
      <c r="E112" s="32"/>
    </row>
    <row r="113" spans="1:5" ht="12.75" customHeight="1">
      <c r="A113" s="30"/>
      <c r="B113" s="39"/>
      <c r="C113" s="39"/>
      <c r="D113" s="39"/>
      <c r="E113" s="32"/>
    </row>
    <row r="114" spans="1:5" ht="12.75" customHeight="1">
      <c r="A114" s="30"/>
      <c r="B114" s="39"/>
      <c r="C114" s="39"/>
      <c r="D114" s="39"/>
      <c r="E114" s="32"/>
    </row>
    <row r="115" spans="1:5" ht="12.75" customHeight="1">
      <c r="A115" s="30"/>
      <c r="B115" s="39"/>
      <c r="C115" s="39"/>
      <c r="D115" s="39"/>
      <c r="E115" s="32"/>
    </row>
    <row r="116" spans="1:5" ht="12.75" customHeight="1">
      <c r="A116" s="30"/>
      <c r="B116" s="39"/>
      <c r="C116" s="39"/>
      <c r="D116" s="39"/>
      <c r="E116" s="32"/>
    </row>
    <row r="117" spans="1:5" ht="12.75" customHeight="1">
      <c r="A117" s="30"/>
      <c r="B117" s="39"/>
      <c r="C117" s="39"/>
      <c r="D117" s="39"/>
      <c r="E117" s="32"/>
    </row>
    <row r="118" spans="1:5" ht="12.75" customHeight="1">
      <c r="A118" s="30"/>
      <c r="B118" s="39"/>
      <c r="C118" s="39"/>
      <c r="D118" s="39"/>
      <c r="E118" s="32"/>
    </row>
    <row r="119" spans="1:5" ht="12.75" customHeight="1">
      <c r="A119" s="30"/>
      <c r="B119" s="39"/>
      <c r="C119" s="39"/>
      <c r="D119" s="39"/>
      <c r="E119" s="32"/>
    </row>
    <row r="120" spans="1:5" ht="12.75" customHeight="1">
      <c r="A120" s="30"/>
      <c r="B120" s="39"/>
      <c r="C120" s="39"/>
      <c r="D120" s="39"/>
      <c r="E120" s="32"/>
    </row>
    <row r="121" spans="1:5" ht="12.75" customHeight="1">
      <c r="A121" s="30"/>
      <c r="B121" s="39"/>
      <c r="C121" s="39"/>
      <c r="D121" s="39"/>
      <c r="E121" s="32"/>
    </row>
    <row r="122" spans="1:5" ht="12.75" customHeight="1">
      <c r="A122" s="30"/>
      <c r="B122" s="39"/>
      <c r="C122" s="39"/>
      <c r="D122" s="39"/>
      <c r="E122" s="32"/>
    </row>
    <row r="123" spans="1:5" ht="12.75" customHeight="1">
      <c r="A123" s="30"/>
      <c r="B123" s="39"/>
      <c r="C123" s="39"/>
      <c r="D123" s="39"/>
      <c r="E123" s="32"/>
    </row>
    <row r="124" spans="1:5" ht="12.75" customHeight="1">
      <c r="A124" s="30"/>
      <c r="B124" s="39"/>
      <c r="C124" s="39"/>
      <c r="D124" s="39"/>
      <c r="E124" s="32"/>
    </row>
    <row r="125" spans="1:5" ht="12.75" customHeight="1">
      <c r="A125" s="30"/>
      <c r="B125" s="39"/>
      <c r="C125" s="39"/>
      <c r="D125" s="39"/>
      <c r="E125" s="32"/>
    </row>
    <row r="126" spans="1:5" ht="12.75" customHeight="1">
      <c r="A126" s="30"/>
      <c r="B126" s="39"/>
      <c r="C126" s="39"/>
      <c r="D126" s="39"/>
      <c r="E126" s="32"/>
    </row>
    <row r="127" spans="1:5" ht="12.75" customHeight="1">
      <c r="A127" s="30"/>
      <c r="B127" s="39"/>
      <c r="C127" s="39"/>
      <c r="D127" s="39"/>
      <c r="E127" s="32"/>
    </row>
    <row r="128" spans="1:5" ht="12.75" customHeight="1">
      <c r="A128" s="30"/>
      <c r="B128" s="39"/>
      <c r="C128" s="39"/>
      <c r="D128" s="39"/>
      <c r="E128" s="32"/>
    </row>
    <row r="129" spans="1:5" ht="12.75" customHeight="1">
      <c r="A129" s="30"/>
      <c r="B129" s="39"/>
      <c r="C129" s="39"/>
      <c r="D129" s="39"/>
      <c r="E129" s="32"/>
    </row>
    <row r="130" spans="1:5" ht="12.75" customHeight="1">
      <c r="A130" s="30"/>
      <c r="B130" s="39"/>
      <c r="C130" s="39"/>
      <c r="D130" s="39"/>
      <c r="E130" s="32"/>
    </row>
    <row r="131" spans="1:5" ht="12.75" customHeight="1">
      <c r="A131" s="30"/>
      <c r="B131" s="39"/>
      <c r="C131" s="39"/>
      <c r="D131" s="39"/>
      <c r="E131" s="32"/>
    </row>
    <row r="132" spans="1:5" ht="12.75" customHeight="1">
      <c r="A132" s="30"/>
      <c r="B132" s="39"/>
      <c r="C132" s="39"/>
      <c r="D132" s="39"/>
      <c r="E132" s="32"/>
    </row>
    <row r="133" spans="1:5" ht="12.75" customHeight="1">
      <c r="A133" s="30"/>
      <c r="B133" s="39"/>
      <c r="C133" s="39"/>
      <c r="D133" s="39"/>
      <c r="E133" s="32"/>
    </row>
    <row r="134" spans="1:5" ht="12.75" customHeight="1">
      <c r="A134" s="30"/>
      <c r="B134" s="39"/>
      <c r="C134" s="39"/>
      <c r="D134" s="39"/>
      <c r="E134" s="32"/>
    </row>
    <row r="135" spans="1:5" ht="12.75" customHeight="1">
      <c r="A135" s="30"/>
      <c r="B135" s="39"/>
      <c r="C135" s="39"/>
      <c r="D135" s="39"/>
      <c r="E135" s="32"/>
    </row>
    <row r="136" spans="1:5" ht="12.75" customHeight="1">
      <c r="A136" s="30"/>
      <c r="B136" s="39"/>
      <c r="C136" s="39"/>
      <c r="D136" s="39"/>
      <c r="E136" s="32"/>
    </row>
    <row r="137" spans="1:5" ht="12.75" customHeight="1">
      <c r="A137" s="30"/>
      <c r="B137" s="39"/>
      <c r="C137" s="39"/>
      <c r="D137" s="39"/>
      <c r="E137" s="32"/>
    </row>
    <row r="138" spans="1:5" ht="12.75" customHeight="1">
      <c r="A138" s="30"/>
      <c r="B138" s="39"/>
      <c r="C138" s="39"/>
      <c r="D138" s="39"/>
      <c r="E138" s="32"/>
    </row>
    <row r="139" spans="1:5" ht="12.75" customHeight="1">
      <c r="A139" s="30"/>
      <c r="B139" s="39"/>
      <c r="C139" s="39"/>
      <c r="D139" s="39"/>
      <c r="E139" s="32"/>
    </row>
    <row r="140" spans="1:5" ht="12.75" customHeight="1">
      <c r="A140" s="30"/>
      <c r="B140" s="39"/>
      <c r="C140" s="39"/>
      <c r="D140" s="39"/>
      <c r="E140" s="32"/>
    </row>
    <row r="141" spans="1:5" ht="12.75" customHeight="1">
      <c r="A141" s="30"/>
      <c r="B141" s="39"/>
      <c r="C141" s="39"/>
      <c r="D141" s="39"/>
      <c r="E141" s="32"/>
    </row>
    <row r="142" spans="1:5" ht="12.75" customHeight="1">
      <c r="A142" s="30"/>
      <c r="B142" s="39"/>
      <c r="C142" s="39"/>
      <c r="D142" s="39"/>
      <c r="E142" s="32"/>
    </row>
    <row r="143" spans="1:5" ht="12.75" customHeight="1">
      <c r="A143" s="30"/>
      <c r="B143" s="39"/>
      <c r="C143" s="39"/>
      <c r="D143" s="39"/>
      <c r="E143" s="32"/>
    </row>
    <row r="144" spans="1:5" ht="12.75" customHeight="1">
      <c r="A144" s="30"/>
      <c r="B144" s="39"/>
      <c r="C144" s="39"/>
      <c r="D144" s="39"/>
      <c r="E144" s="32"/>
    </row>
    <row r="145" spans="1:5" ht="12.75" customHeight="1">
      <c r="A145" s="30"/>
      <c r="B145" s="39"/>
      <c r="C145" s="39"/>
      <c r="D145" s="39"/>
      <c r="E145" s="32"/>
    </row>
    <row r="146" spans="1:5" ht="12.75" customHeight="1">
      <c r="A146" s="30"/>
      <c r="B146" s="39"/>
      <c r="C146" s="39"/>
      <c r="D146" s="39"/>
      <c r="E146" s="32"/>
    </row>
    <row r="147" spans="1:5" ht="12.75" customHeight="1">
      <c r="A147" s="30"/>
      <c r="B147" s="39"/>
      <c r="C147" s="39"/>
      <c r="D147" s="39"/>
      <c r="E147" s="32"/>
    </row>
    <row r="148" spans="1:5" ht="12.75" customHeight="1">
      <c r="A148" s="30"/>
      <c r="B148" s="39"/>
      <c r="C148" s="39"/>
      <c r="D148" s="39"/>
      <c r="E148" s="32"/>
    </row>
    <row r="149" spans="1:5" ht="12.75" customHeight="1">
      <c r="A149" s="30"/>
      <c r="B149" s="39"/>
      <c r="C149" s="39"/>
      <c r="D149" s="39"/>
      <c r="E149" s="32"/>
    </row>
    <row r="150" spans="1:5" ht="12.75" customHeight="1">
      <c r="A150" s="30"/>
      <c r="B150" s="39"/>
      <c r="C150" s="39"/>
      <c r="D150" s="39"/>
      <c r="E150" s="32"/>
    </row>
    <row r="151" spans="1:5" ht="12.75" customHeight="1">
      <c r="A151" s="30"/>
      <c r="B151" s="39"/>
      <c r="C151" s="39"/>
      <c r="D151" s="39"/>
      <c r="E151" s="32"/>
    </row>
    <row r="152" spans="1:5" ht="12.75" customHeight="1">
      <c r="A152" s="30"/>
      <c r="B152" s="39"/>
      <c r="C152" s="39"/>
      <c r="D152" s="39"/>
      <c r="E152" s="32"/>
    </row>
    <row r="153" spans="1:5" ht="12.75" customHeight="1">
      <c r="A153" s="30"/>
      <c r="B153" s="39"/>
      <c r="C153" s="39"/>
      <c r="D153" s="39"/>
      <c r="E153" s="32"/>
    </row>
    <row r="154" spans="1:5" ht="12.75" customHeight="1">
      <c r="A154" s="30"/>
      <c r="B154" s="39"/>
      <c r="C154" s="39"/>
      <c r="D154" s="39"/>
      <c r="E154" s="32"/>
    </row>
    <row r="155" spans="1:5" ht="12.75" customHeight="1">
      <c r="A155" s="30"/>
      <c r="B155" s="39"/>
      <c r="C155" s="39"/>
      <c r="D155" s="39"/>
      <c r="E155" s="32"/>
    </row>
    <row r="156" spans="1:5" ht="12.75" customHeight="1">
      <c r="A156" s="30"/>
      <c r="B156" s="39"/>
      <c r="C156" s="39"/>
      <c r="D156" s="39"/>
      <c r="E156" s="32"/>
    </row>
    <row r="157" spans="1:5" ht="12.75" customHeight="1">
      <c r="A157" s="30"/>
      <c r="B157" s="39"/>
      <c r="C157" s="39"/>
      <c r="D157" s="39"/>
      <c r="E157" s="32"/>
    </row>
    <row r="158" spans="1:5" ht="12.75" customHeight="1">
      <c r="A158" s="30"/>
      <c r="B158" s="39"/>
      <c r="C158" s="39"/>
      <c r="D158" s="39"/>
      <c r="E158" s="32"/>
    </row>
    <row r="159" spans="1:5" ht="12.75" customHeight="1">
      <c r="A159" s="30"/>
      <c r="B159" s="39"/>
      <c r="C159" s="39"/>
      <c r="D159" s="39"/>
      <c r="E159" s="32"/>
    </row>
    <row r="160" spans="1:5" ht="12.75" customHeight="1">
      <c r="A160" s="30"/>
      <c r="B160" s="39"/>
      <c r="C160" s="39"/>
      <c r="D160" s="39"/>
      <c r="E160" s="32"/>
    </row>
    <row r="161" spans="1:5" ht="12.75" customHeight="1">
      <c r="A161" s="30"/>
      <c r="B161" s="39"/>
      <c r="C161" s="39"/>
      <c r="D161" s="39"/>
      <c r="E161" s="32"/>
    </row>
    <row r="162" spans="1:5" ht="12.75" customHeight="1">
      <c r="A162" s="30"/>
      <c r="B162" s="39"/>
      <c r="C162" s="39"/>
      <c r="D162" s="39"/>
      <c r="E162" s="32"/>
    </row>
    <row r="163" spans="1:5" ht="12.75" customHeight="1">
      <c r="A163" s="30"/>
      <c r="B163" s="39"/>
      <c r="C163" s="39"/>
      <c r="D163" s="39"/>
      <c r="E163" s="32"/>
    </row>
    <row r="164" spans="1:5" ht="12.75" customHeight="1">
      <c r="A164" s="30"/>
      <c r="B164" s="39"/>
      <c r="C164" s="39"/>
      <c r="D164" s="39"/>
      <c r="E164" s="32"/>
    </row>
    <row r="165" spans="1:5" ht="12.75" customHeight="1">
      <c r="A165" s="30"/>
      <c r="B165" s="39"/>
      <c r="C165" s="39"/>
      <c r="D165" s="39"/>
      <c r="E165" s="32"/>
    </row>
    <row r="166" spans="1:5" ht="12.75" customHeight="1">
      <c r="A166" s="30"/>
      <c r="B166" s="39"/>
      <c r="C166" s="39"/>
      <c r="D166" s="39"/>
      <c r="E166" s="32"/>
    </row>
    <row r="167" spans="1:5" ht="12.75" customHeight="1">
      <c r="A167" s="30"/>
      <c r="B167" s="39"/>
      <c r="C167" s="39"/>
      <c r="D167" s="39"/>
      <c r="E167" s="32"/>
    </row>
    <row r="168" spans="1:5" ht="12.75" customHeight="1">
      <c r="A168" s="30"/>
      <c r="B168" s="39"/>
      <c r="C168" s="39"/>
      <c r="D168" s="39"/>
      <c r="E168" s="32"/>
    </row>
    <row r="169" spans="1:5" ht="12.75" customHeight="1">
      <c r="A169" s="30"/>
      <c r="B169" s="39"/>
      <c r="C169" s="39"/>
      <c r="D169" s="39"/>
      <c r="E169" s="32"/>
    </row>
    <row r="170" spans="1:5" ht="12.75" customHeight="1">
      <c r="A170" s="30"/>
      <c r="B170" s="39"/>
      <c r="C170" s="39"/>
      <c r="D170" s="39"/>
      <c r="E170" s="32"/>
    </row>
    <row r="171" spans="1:5" ht="12.75" customHeight="1">
      <c r="A171" s="30"/>
      <c r="B171" s="39"/>
      <c r="C171" s="39"/>
      <c r="D171" s="39"/>
      <c r="E171" s="32"/>
    </row>
    <row r="172" spans="1:5" ht="12.75" customHeight="1">
      <c r="A172" s="30"/>
      <c r="B172" s="39"/>
      <c r="C172" s="39"/>
      <c r="D172" s="39"/>
      <c r="E172" s="32"/>
    </row>
    <row r="173" spans="1:5" ht="12.75" customHeight="1">
      <c r="A173" s="30"/>
      <c r="B173" s="39"/>
      <c r="C173" s="39"/>
      <c r="D173" s="39"/>
      <c r="E173" s="32"/>
    </row>
    <row r="174" spans="1:5" ht="12.75" customHeight="1">
      <c r="A174" s="30"/>
      <c r="B174" s="39"/>
      <c r="C174" s="39"/>
      <c r="D174" s="39"/>
      <c r="E174" s="32"/>
    </row>
    <row r="175" spans="1:5" ht="12.75" customHeight="1">
      <c r="A175" s="30"/>
      <c r="B175" s="39"/>
      <c r="C175" s="39"/>
      <c r="D175" s="39"/>
      <c r="E175" s="32"/>
    </row>
    <row r="176" spans="1:5" ht="12.75" customHeight="1">
      <c r="A176" s="30"/>
      <c r="B176" s="39"/>
      <c r="C176" s="39"/>
      <c r="D176" s="39"/>
      <c r="E176" s="32"/>
    </row>
    <row r="177" spans="1:5" ht="12.75" customHeight="1">
      <c r="A177" s="30"/>
      <c r="B177" s="39"/>
      <c r="C177" s="39"/>
      <c r="D177" s="39"/>
      <c r="E177" s="32"/>
    </row>
    <row r="178" spans="1:5" ht="12.75" customHeight="1">
      <c r="A178" s="30"/>
      <c r="B178" s="39"/>
      <c r="C178" s="39"/>
      <c r="D178" s="39"/>
      <c r="E178" s="32"/>
    </row>
    <row r="179" spans="1:5" ht="12.75" customHeight="1">
      <c r="A179" s="30"/>
      <c r="B179" s="39"/>
      <c r="C179" s="39"/>
      <c r="D179" s="39"/>
      <c r="E179" s="32"/>
    </row>
    <row r="180" spans="1:5" ht="12.75" customHeight="1">
      <c r="A180" s="30"/>
      <c r="B180" s="39"/>
      <c r="C180" s="39"/>
      <c r="D180" s="39"/>
      <c r="E180" s="32"/>
    </row>
    <row r="181" spans="1:5" ht="12.75" customHeight="1">
      <c r="A181" s="30"/>
      <c r="B181" s="39"/>
      <c r="C181" s="39"/>
      <c r="D181" s="39"/>
      <c r="E181" s="32"/>
    </row>
    <row r="182" spans="1:5" ht="12.75" customHeight="1">
      <c r="A182" s="30"/>
      <c r="B182" s="39"/>
      <c r="C182" s="39"/>
      <c r="D182" s="39"/>
      <c r="E182" s="32"/>
    </row>
    <row r="183" spans="1:5" ht="12.75" customHeight="1">
      <c r="A183" s="30"/>
      <c r="B183" s="39"/>
      <c r="C183" s="39"/>
      <c r="D183" s="39"/>
      <c r="E183" s="32"/>
    </row>
    <row r="184" spans="1:5" ht="12.75" customHeight="1">
      <c r="A184" s="30"/>
      <c r="B184" s="39"/>
      <c r="C184" s="39"/>
      <c r="D184" s="39"/>
      <c r="E184" s="32"/>
    </row>
    <row r="185" spans="1:5" ht="12.75" customHeight="1">
      <c r="A185" s="30"/>
      <c r="B185" s="39"/>
      <c r="C185" s="39"/>
      <c r="D185" s="39"/>
      <c r="E185" s="32"/>
    </row>
    <row r="186" spans="1:5" ht="12.75" customHeight="1">
      <c r="A186" s="30"/>
      <c r="B186" s="39"/>
      <c r="C186" s="39"/>
      <c r="D186" s="39"/>
      <c r="E186" s="32"/>
    </row>
    <row r="187" spans="1:5" ht="12.75" customHeight="1">
      <c r="A187" s="30"/>
      <c r="B187" s="39"/>
      <c r="C187" s="39"/>
      <c r="D187" s="39"/>
      <c r="E187" s="32"/>
    </row>
    <row r="188" spans="1:5" ht="12.75" customHeight="1">
      <c r="A188" s="30"/>
      <c r="B188" s="39"/>
      <c r="C188" s="39"/>
      <c r="D188" s="39"/>
      <c r="E188" s="32"/>
    </row>
    <row r="189" spans="1:5" ht="12.75" customHeight="1">
      <c r="A189" s="30"/>
      <c r="B189" s="39"/>
      <c r="C189" s="39"/>
      <c r="D189" s="39"/>
      <c r="E189" s="32"/>
    </row>
    <row r="190" spans="1:5" ht="12.75" customHeight="1">
      <c r="A190" s="30"/>
      <c r="B190" s="39"/>
      <c r="C190" s="39"/>
      <c r="D190" s="39"/>
      <c r="E190" s="32"/>
    </row>
    <row r="191" spans="1:5" ht="12.75" customHeight="1">
      <c r="A191" s="30"/>
      <c r="B191" s="39"/>
      <c r="C191" s="39"/>
      <c r="D191" s="39"/>
      <c r="E191" s="32"/>
    </row>
    <row r="192" spans="1:5" ht="12.75" customHeight="1">
      <c r="A192" s="30"/>
      <c r="B192" s="39"/>
      <c r="C192" s="39"/>
      <c r="D192" s="39"/>
      <c r="E192" s="32"/>
    </row>
    <row r="193" spans="1:5" ht="12.75" customHeight="1">
      <c r="A193" s="30"/>
      <c r="B193" s="39"/>
      <c r="C193" s="39"/>
      <c r="D193" s="39"/>
      <c r="E193" s="32"/>
    </row>
    <row r="194" spans="1:5" ht="12.75" customHeight="1">
      <c r="A194" s="30"/>
      <c r="B194" s="39"/>
      <c r="C194" s="39"/>
      <c r="D194" s="39"/>
      <c r="E194" s="32"/>
    </row>
    <row r="195" spans="1:5" ht="12.75" customHeight="1">
      <c r="A195" s="30"/>
      <c r="B195" s="39"/>
      <c r="C195" s="39"/>
      <c r="D195" s="39"/>
      <c r="E195" s="32"/>
    </row>
    <row r="196" spans="1:5" ht="12.75" customHeight="1">
      <c r="A196" s="30"/>
      <c r="B196" s="39"/>
      <c r="C196" s="39"/>
      <c r="D196" s="39"/>
      <c r="E196" s="32"/>
    </row>
    <row r="197" spans="1:5" ht="12.75" customHeight="1">
      <c r="A197" s="30"/>
      <c r="B197" s="39"/>
      <c r="C197" s="39"/>
      <c r="D197" s="39"/>
      <c r="E197" s="32"/>
    </row>
    <row r="198" spans="1:5" ht="12.75" customHeight="1">
      <c r="A198" s="30"/>
      <c r="B198" s="39"/>
      <c r="C198" s="39"/>
      <c r="D198" s="39"/>
      <c r="E198" s="32"/>
    </row>
    <row r="199" spans="1:5" ht="12.75" customHeight="1">
      <c r="A199" s="30"/>
      <c r="B199" s="39"/>
      <c r="C199" s="39"/>
      <c r="D199" s="39"/>
      <c r="E199" s="32"/>
    </row>
    <row r="200" spans="1:5" ht="12.75" customHeight="1">
      <c r="A200" s="30"/>
      <c r="B200" s="39"/>
      <c r="C200" s="39"/>
      <c r="D200" s="39"/>
      <c r="E200" s="32"/>
    </row>
    <row r="201" spans="1:5" ht="12.75" customHeight="1">
      <c r="A201" s="30"/>
      <c r="B201" s="39"/>
      <c r="C201" s="39"/>
      <c r="D201" s="39"/>
      <c r="E201" s="32"/>
    </row>
    <row r="202" spans="1:5" ht="12.75" customHeight="1">
      <c r="A202" s="30"/>
      <c r="B202" s="39"/>
      <c r="C202" s="39"/>
      <c r="D202" s="39"/>
      <c r="E202" s="32"/>
    </row>
    <row r="203" spans="1:5" ht="12.75" customHeight="1">
      <c r="A203" s="30"/>
      <c r="B203" s="39"/>
      <c r="C203" s="39"/>
      <c r="D203" s="39"/>
      <c r="E203" s="32"/>
    </row>
    <row r="204" spans="1:5" ht="12.75" customHeight="1">
      <c r="A204" s="30"/>
      <c r="B204" s="39"/>
      <c r="C204" s="39"/>
      <c r="D204" s="39"/>
      <c r="E204" s="32"/>
    </row>
    <row r="205" spans="1:5" ht="12.75" customHeight="1">
      <c r="A205" s="30"/>
      <c r="B205" s="39"/>
      <c r="C205" s="39"/>
      <c r="D205" s="39"/>
      <c r="E205" s="32"/>
    </row>
    <row r="206" spans="1:5" ht="12.75" customHeight="1">
      <c r="A206" s="30"/>
      <c r="B206" s="39"/>
      <c r="C206" s="39"/>
      <c r="D206" s="39"/>
      <c r="E206" s="32"/>
    </row>
    <row r="207" spans="1:5" ht="12.75" customHeight="1">
      <c r="A207" s="30"/>
      <c r="B207" s="39"/>
      <c r="C207" s="39"/>
      <c r="D207" s="39"/>
      <c r="E207" s="32"/>
    </row>
    <row r="208" spans="1:5" ht="12.75" customHeight="1">
      <c r="A208" s="30"/>
      <c r="B208" s="39"/>
      <c r="C208" s="39"/>
      <c r="D208" s="39"/>
      <c r="E208" s="32"/>
    </row>
    <row r="209" spans="1:5" ht="12.75" customHeight="1">
      <c r="A209" s="30"/>
      <c r="B209" s="39"/>
      <c r="C209" s="39"/>
      <c r="D209" s="39"/>
      <c r="E209" s="32"/>
    </row>
    <row r="210" spans="1:5" ht="12.75" customHeight="1">
      <c r="A210" s="30"/>
      <c r="B210" s="39"/>
      <c r="C210" s="39"/>
      <c r="D210" s="39"/>
      <c r="E210" s="32"/>
    </row>
    <row r="211" spans="1:5" ht="12.75" customHeight="1">
      <c r="A211" s="30"/>
      <c r="B211" s="39"/>
      <c r="C211" s="39"/>
      <c r="D211" s="39"/>
      <c r="E211" s="32"/>
    </row>
    <row r="212" spans="1:5" ht="12.75" customHeight="1">
      <c r="A212" s="30"/>
      <c r="B212" s="39"/>
      <c r="C212" s="39"/>
      <c r="D212" s="39"/>
      <c r="E212" s="32"/>
    </row>
    <row r="213" spans="1:5" ht="12.75" customHeight="1">
      <c r="A213" s="30"/>
      <c r="B213" s="39"/>
      <c r="C213" s="39"/>
      <c r="D213" s="39"/>
      <c r="E213" s="32"/>
    </row>
    <row r="214" spans="1:5" ht="12.75" customHeight="1">
      <c r="A214" s="30"/>
      <c r="B214" s="39"/>
      <c r="C214" s="39"/>
      <c r="D214" s="39"/>
      <c r="E214" s="32"/>
    </row>
    <row r="215" spans="1:5" ht="12.75" customHeight="1">
      <c r="A215" s="30"/>
      <c r="B215" s="39"/>
      <c r="C215" s="39"/>
      <c r="D215" s="39"/>
      <c r="E215" s="32"/>
    </row>
    <row r="216" spans="1:5" ht="12.75" customHeight="1">
      <c r="A216" s="30"/>
      <c r="B216" s="39"/>
      <c r="C216" s="39"/>
      <c r="D216" s="39"/>
      <c r="E216" s="32"/>
    </row>
    <row r="217" spans="1:5" ht="12.75" customHeight="1">
      <c r="A217" s="30"/>
      <c r="B217" s="39"/>
      <c r="C217" s="39"/>
      <c r="D217" s="39"/>
      <c r="E217" s="32"/>
    </row>
    <row r="218" spans="1:5" ht="12.75" customHeight="1">
      <c r="A218" s="30"/>
      <c r="B218" s="39"/>
      <c r="C218" s="39"/>
      <c r="D218" s="39"/>
      <c r="E218" s="32"/>
    </row>
    <row r="219" spans="1:5" ht="12.75" customHeight="1">
      <c r="A219" s="30"/>
      <c r="B219" s="39"/>
      <c r="C219" s="39"/>
      <c r="D219" s="39"/>
      <c r="E219" s="32"/>
    </row>
    <row r="220" spans="1:5" ht="12.75" customHeight="1">
      <c r="A220" s="30"/>
      <c r="B220" s="39"/>
      <c r="C220" s="39"/>
      <c r="D220" s="39"/>
      <c r="E220" s="32"/>
    </row>
    <row r="221" spans="1:5" ht="12.75" customHeight="1">
      <c r="A221" s="30"/>
      <c r="B221" s="39"/>
      <c r="C221" s="39"/>
      <c r="D221" s="39"/>
      <c r="E221" s="32"/>
    </row>
    <row r="222" spans="1:5" ht="12.75" customHeight="1">
      <c r="A222" s="30"/>
      <c r="B222" s="39"/>
      <c r="C222" s="39"/>
      <c r="D222" s="39"/>
      <c r="E222" s="32"/>
    </row>
    <row r="223" spans="1:5" ht="12.75" customHeight="1">
      <c r="A223" s="30"/>
      <c r="B223" s="39"/>
      <c r="C223" s="39"/>
      <c r="D223" s="39"/>
      <c r="E223" s="32"/>
    </row>
    <row r="224" spans="1:5" ht="12.75" customHeight="1">
      <c r="A224" s="30"/>
      <c r="B224" s="39"/>
      <c r="C224" s="39"/>
      <c r="D224" s="39"/>
      <c r="E224" s="32"/>
    </row>
    <row r="225" spans="1:5" ht="12.75" customHeight="1">
      <c r="A225" s="30"/>
      <c r="B225" s="39"/>
      <c r="C225" s="39"/>
      <c r="D225" s="39"/>
      <c r="E225" s="32"/>
    </row>
    <row r="226" spans="1:5" ht="12.75" customHeight="1">
      <c r="A226" s="30"/>
      <c r="B226" s="39"/>
      <c r="C226" s="39"/>
      <c r="D226" s="39"/>
      <c r="E226" s="32"/>
    </row>
    <row r="227" spans="1:5" ht="12.75" customHeight="1">
      <c r="A227" s="30"/>
      <c r="B227" s="39"/>
      <c r="C227" s="39"/>
      <c r="D227" s="39"/>
      <c r="E227" s="32"/>
    </row>
    <row r="228" spans="1:5" ht="12.75" customHeight="1">
      <c r="A228" s="30"/>
      <c r="B228" s="39"/>
      <c r="C228" s="39"/>
      <c r="D228" s="39"/>
      <c r="E228" s="32"/>
    </row>
    <row r="229" spans="1:5" ht="12.75" customHeight="1">
      <c r="A229" s="30"/>
      <c r="B229" s="39"/>
      <c r="C229" s="39"/>
      <c r="D229" s="39"/>
      <c r="E229" s="32"/>
    </row>
    <row r="230" spans="1:5" ht="12.75" customHeight="1">
      <c r="A230" s="30"/>
      <c r="B230" s="39"/>
      <c r="C230" s="39"/>
      <c r="D230" s="39"/>
      <c r="E230" s="32"/>
    </row>
    <row r="231" spans="1:5" ht="12.75" customHeight="1">
      <c r="A231" s="30"/>
      <c r="B231" s="39"/>
      <c r="C231" s="39"/>
      <c r="D231" s="39"/>
      <c r="E231" s="32"/>
    </row>
    <row r="232" spans="1:5" ht="12.75" customHeight="1">
      <c r="A232" s="30"/>
      <c r="B232" s="39"/>
      <c r="C232" s="39"/>
      <c r="D232" s="39"/>
      <c r="E232" s="32"/>
    </row>
    <row r="233" spans="1:5" ht="12.75" customHeight="1">
      <c r="A233" s="30"/>
      <c r="B233" s="39"/>
      <c r="C233" s="39"/>
      <c r="D233" s="39"/>
      <c r="E233" s="32"/>
    </row>
    <row r="234" spans="1:5" ht="12.75" customHeight="1">
      <c r="A234" s="30"/>
      <c r="B234" s="39"/>
      <c r="C234" s="39"/>
      <c r="D234" s="39"/>
      <c r="E234" s="32"/>
    </row>
    <row r="235" spans="1:5" ht="12.75" customHeight="1">
      <c r="A235" s="30"/>
      <c r="B235" s="39"/>
      <c r="C235" s="39"/>
      <c r="D235" s="39"/>
      <c r="E235" s="32"/>
    </row>
    <row r="236" spans="1:5" ht="12.75" customHeight="1">
      <c r="A236" s="30"/>
      <c r="B236" s="39"/>
      <c r="C236" s="39"/>
      <c r="D236" s="39"/>
      <c r="E236" s="32"/>
    </row>
    <row r="237" spans="1:5" ht="12.75" customHeight="1">
      <c r="A237" s="30"/>
      <c r="B237" s="39"/>
      <c r="C237" s="39"/>
      <c r="D237" s="39"/>
      <c r="E237" s="32"/>
    </row>
    <row r="238" spans="1:5" ht="12.75" customHeight="1">
      <c r="A238" s="30"/>
      <c r="B238" s="39"/>
      <c r="C238" s="39"/>
      <c r="D238" s="39"/>
      <c r="E238" s="32"/>
    </row>
    <row r="239" spans="1:5" ht="12.75" customHeight="1">
      <c r="A239" s="30"/>
      <c r="B239" s="39"/>
      <c r="C239" s="39"/>
      <c r="D239" s="39"/>
      <c r="E239" s="32"/>
    </row>
    <row r="240" spans="1:5" ht="12.75" customHeight="1">
      <c r="A240" s="30"/>
      <c r="B240" s="39"/>
      <c r="C240" s="39"/>
      <c r="D240" s="39"/>
      <c r="E240" s="32"/>
    </row>
    <row r="241" spans="1:5" ht="12.75" customHeight="1">
      <c r="A241" s="30"/>
      <c r="B241" s="39"/>
      <c r="C241" s="39"/>
      <c r="D241" s="39"/>
      <c r="E241" s="32"/>
    </row>
    <row r="242" spans="1:5" ht="12.75" customHeight="1">
      <c r="A242" s="30"/>
      <c r="B242" s="39"/>
      <c r="C242" s="39"/>
      <c r="D242" s="39"/>
      <c r="E242" s="32"/>
    </row>
    <row r="243" spans="1:5" ht="12.75" customHeight="1">
      <c r="A243" s="30"/>
      <c r="B243" s="39"/>
      <c r="C243" s="39"/>
      <c r="D243" s="39"/>
      <c r="E243" s="32"/>
    </row>
    <row r="244" spans="1:5" ht="12.75" customHeight="1">
      <c r="A244" s="30"/>
      <c r="B244" s="39"/>
      <c r="C244" s="39"/>
      <c r="D244" s="39"/>
      <c r="E244" s="32"/>
    </row>
    <row r="245" spans="1:5" ht="12.75" customHeight="1">
      <c r="A245" s="30"/>
      <c r="B245" s="39"/>
      <c r="C245" s="39"/>
      <c r="D245" s="39"/>
      <c r="E245" s="32"/>
    </row>
    <row r="246" spans="1:5" ht="12.75" customHeight="1">
      <c r="A246" s="30"/>
      <c r="B246" s="39"/>
      <c r="C246" s="39"/>
      <c r="D246" s="39"/>
      <c r="E246" s="32"/>
    </row>
    <row r="247" spans="1:5" ht="12.75" customHeight="1">
      <c r="A247" s="30"/>
      <c r="B247" s="39"/>
      <c r="C247" s="39"/>
      <c r="D247" s="39"/>
      <c r="E247" s="32"/>
    </row>
    <row r="248" spans="1:5" ht="12.75" customHeight="1">
      <c r="A248" s="30"/>
      <c r="B248" s="39"/>
      <c r="C248" s="39"/>
      <c r="D248" s="39"/>
      <c r="E248" s="32"/>
    </row>
    <row r="249" spans="1:5" ht="12.75" customHeight="1">
      <c r="A249" s="30"/>
      <c r="B249" s="39"/>
      <c r="C249" s="39"/>
      <c r="D249" s="39"/>
      <c r="E249" s="32"/>
    </row>
    <row r="250" spans="1:5" ht="12.75" customHeight="1">
      <c r="A250" s="30"/>
      <c r="B250" s="39"/>
      <c r="C250" s="39"/>
      <c r="D250" s="39"/>
      <c r="E250" s="32"/>
    </row>
    <row r="251" spans="1:5" ht="12.75" customHeight="1">
      <c r="A251" s="30"/>
      <c r="B251" s="39"/>
      <c r="C251" s="39"/>
      <c r="D251" s="39"/>
      <c r="E251" s="32"/>
    </row>
    <row r="252" spans="1:5" ht="12.75" customHeight="1">
      <c r="A252" s="30"/>
      <c r="B252" s="39"/>
      <c r="C252" s="39"/>
      <c r="D252" s="39"/>
      <c r="E252" s="32"/>
    </row>
    <row r="253" spans="1:5" ht="12.75" customHeight="1">
      <c r="A253" s="30"/>
      <c r="B253" s="39"/>
      <c r="C253" s="39"/>
      <c r="D253" s="39"/>
      <c r="E253" s="32"/>
    </row>
    <row r="254" spans="1:5" ht="12.75" customHeight="1">
      <c r="A254" s="30"/>
      <c r="B254" s="39"/>
      <c r="C254" s="39"/>
      <c r="D254" s="39"/>
      <c r="E254" s="32"/>
    </row>
    <row r="255" spans="1:5" ht="12.75" customHeight="1">
      <c r="A255" s="30"/>
      <c r="B255" s="39"/>
      <c r="C255" s="39"/>
      <c r="D255" s="39"/>
      <c r="E255" s="32"/>
    </row>
    <row r="256" spans="1:5" ht="12.75" customHeight="1">
      <c r="A256" s="30"/>
      <c r="B256" s="39"/>
      <c r="C256" s="39"/>
      <c r="D256" s="39"/>
      <c r="E256" s="32"/>
    </row>
    <row r="257" spans="1:5" ht="12.75" customHeight="1">
      <c r="A257" s="30"/>
      <c r="B257" s="39"/>
      <c r="C257" s="39"/>
      <c r="D257" s="39"/>
      <c r="E257" s="32"/>
    </row>
    <row r="258" spans="1:5" ht="12.75" customHeight="1">
      <c r="A258" s="30"/>
      <c r="B258" s="39"/>
      <c r="C258" s="39"/>
      <c r="D258" s="39"/>
      <c r="E258" s="32"/>
    </row>
    <row r="259" spans="1:5" ht="12.75" customHeight="1">
      <c r="A259" s="30"/>
      <c r="B259" s="39"/>
      <c r="C259" s="39"/>
      <c r="D259" s="39"/>
      <c r="E259" s="32"/>
    </row>
    <row r="260" spans="1:5" ht="12.75" customHeight="1">
      <c r="A260" s="30"/>
      <c r="B260" s="39"/>
      <c r="C260" s="39"/>
      <c r="D260" s="39"/>
      <c r="E260" s="32"/>
    </row>
    <row r="261" spans="1:5" ht="12.75" customHeight="1">
      <c r="A261" s="30"/>
      <c r="B261" s="39"/>
      <c r="C261" s="39"/>
      <c r="D261" s="39"/>
      <c r="E261" s="32"/>
    </row>
    <row r="262" spans="1:5" ht="12.75" customHeight="1">
      <c r="A262" s="30"/>
      <c r="B262" s="39"/>
      <c r="C262" s="39"/>
      <c r="D262" s="39"/>
      <c r="E262" s="32"/>
    </row>
    <row r="263" spans="1:5" ht="12.75" customHeight="1">
      <c r="A263" s="30"/>
      <c r="B263" s="39"/>
      <c r="C263" s="39"/>
      <c r="D263" s="39"/>
      <c r="E263" s="32"/>
    </row>
    <row r="264" spans="1:5" ht="12.75" customHeight="1">
      <c r="A264" s="30"/>
      <c r="B264" s="39"/>
      <c r="C264" s="39"/>
      <c r="D264" s="39"/>
      <c r="E264" s="32"/>
    </row>
    <row r="265" spans="1:5" ht="12.75" customHeight="1">
      <c r="A265" s="30"/>
      <c r="B265" s="39"/>
      <c r="C265" s="39"/>
      <c r="D265" s="39"/>
      <c r="E265" s="32"/>
    </row>
    <row r="266" spans="1:5" ht="12.75" customHeight="1">
      <c r="A266" s="30"/>
      <c r="B266" s="39"/>
      <c r="C266" s="39"/>
      <c r="D266" s="39"/>
      <c r="E266" s="32"/>
    </row>
    <row r="267" spans="1:5" ht="12.75" customHeight="1">
      <c r="A267" s="30"/>
      <c r="B267" s="39"/>
      <c r="C267" s="39"/>
      <c r="D267" s="39"/>
      <c r="E267" s="32"/>
    </row>
    <row r="268" spans="1:5" ht="12.75" customHeight="1">
      <c r="A268" s="30"/>
      <c r="B268" s="39"/>
      <c r="C268" s="39"/>
      <c r="D268" s="39"/>
      <c r="E268" s="32"/>
    </row>
    <row r="269" spans="1:5" ht="12.75" customHeight="1">
      <c r="A269" s="30"/>
      <c r="B269" s="39"/>
      <c r="C269" s="39"/>
      <c r="D269" s="39"/>
      <c r="E269" s="32"/>
    </row>
    <row r="270" spans="1:5" ht="12.75" customHeight="1">
      <c r="A270" s="30"/>
      <c r="B270" s="39"/>
      <c r="C270" s="39"/>
      <c r="D270" s="39"/>
      <c r="E270" s="32"/>
    </row>
    <row r="271" spans="1:5" ht="12.75" customHeight="1">
      <c r="A271" s="30"/>
      <c r="B271" s="39"/>
      <c r="C271" s="39"/>
      <c r="D271" s="39"/>
      <c r="E271" s="32"/>
    </row>
    <row r="272" spans="1:5" ht="12.75" customHeight="1">
      <c r="A272" s="30"/>
      <c r="B272" s="39"/>
      <c r="C272" s="39"/>
      <c r="D272" s="39"/>
      <c r="E272" s="32"/>
    </row>
    <row r="273" spans="1:5" ht="12.75" customHeight="1">
      <c r="A273" s="30"/>
      <c r="B273" s="39"/>
      <c r="C273" s="39"/>
      <c r="D273" s="39"/>
      <c r="E273" s="32"/>
    </row>
    <row r="274" spans="1:5" ht="12.75" customHeight="1">
      <c r="A274" s="30"/>
      <c r="B274" s="39"/>
      <c r="C274" s="39"/>
      <c r="D274" s="39"/>
      <c r="E274" s="32"/>
    </row>
    <row r="275" spans="1:5" ht="12.75" customHeight="1">
      <c r="A275" s="30"/>
      <c r="B275" s="39"/>
      <c r="C275" s="39"/>
      <c r="D275" s="39"/>
      <c r="E275" s="32"/>
    </row>
    <row r="276" spans="1:5" ht="12.75" customHeight="1">
      <c r="A276" s="30"/>
      <c r="B276" s="39"/>
      <c r="C276" s="39"/>
      <c r="D276" s="39"/>
      <c r="E276" s="32"/>
    </row>
    <row r="277" spans="1:5" ht="12.75" customHeight="1">
      <c r="A277" s="30"/>
      <c r="B277" s="39"/>
      <c r="C277" s="39"/>
      <c r="D277" s="39"/>
      <c r="E277" s="32"/>
    </row>
    <row r="278" spans="1:5" ht="12.75" customHeight="1">
      <c r="A278" s="30"/>
      <c r="B278" s="39"/>
      <c r="C278" s="39"/>
      <c r="D278" s="39"/>
      <c r="E278" s="32"/>
    </row>
    <row r="279" spans="1:5" ht="12.75" customHeight="1">
      <c r="A279" s="30"/>
      <c r="B279" s="39"/>
      <c r="C279" s="39"/>
      <c r="D279" s="39"/>
      <c r="E279" s="32"/>
    </row>
    <row r="280" spans="1:5" ht="12.75" customHeight="1">
      <c r="A280" s="30"/>
      <c r="B280" s="39"/>
      <c r="C280" s="39"/>
      <c r="D280" s="39"/>
      <c r="E280" s="32"/>
    </row>
    <row r="281" spans="1:5" ht="12.75" customHeight="1">
      <c r="A281" s="30"/>
      <c r="B281" s="39"/>
      <c r="C281" s="39"/>
      <c r="D281" s="39"/>
      <c r="E281" s="32"/>
    </row>
    <row r="282" spans="1:5" ht="12.75" customHeight="1">
      <c r="A282" s="30"/>
      <c r="B282" s="39"/>
      <c r="C282" s="39"/>
      <c r="D282" s="39"/>
      <c r="E282" s="32"/>
    </row>
    <row r="283" spans="1:5" ht="12.75" customHeight="1">
      <c r="A283" s="30"/>
      <c r="B283" s="39"/>
      <c r="C283" s="39"/>
      <c r="D283" s="39"/>
      <c r="E283" s="32"/>
    </row>
    <row r="284" spans="1:5" ht="12.75" customHeight="1">
      <c r="A284" s="30"/>
      <c r="B284" s="39"/>
      <c r="C284" s="39"/>
      <c r="D284" s="39"/>
      <c r="E284" s="32"/>
    </row>
    <row r="285" spans="1:5" ht="12.75" customHeight="1">
      <c r="A285" s="30"/>
      <c r="B285" s="39"/>
      <c r="C285" s="39"/>
      <c r="D285" s="39"/>
      <c r="E285" s="32"/>
    </row>
    <row r="286" spans="1:5" ht="12.75" customHeight="1">
      <c r="A286" s="30"/>
      <c r="B286" s="39"/>
      <c r="C286" s="39"/>
      <c r="D286" s="39"/>
      <c r="E286" s="32"/>
    </row>
    <row r="287" spans="1:5" ht="12.75" customHeight="1">
      <c r="A287" s="30"/>
      <c r="B287" s="39"/>
      <c r="C287" s="39"/>
      <c r="D287" s="39"/>
      <c r="E287" s="32"/>
    </row>
    <row r="288" spans="1:5" ht="12.75" customHeight="1">
      <c r="A288" s="30"/>
      <c r="B288" s="39"/>
      <c r="C288" s="39"/>
      <c r="D288" s="39"/>
      <c r="E288" s="32"/>
    </row>
    <row r="289" spans="1:5" ht="12.75" customHeight="1">
      <c r="A289" s="30"/>
      <c r="B289" s="39"/>
      <c r="C289" s="39"/>
      <c r="D289" s="39"/>
      <c r="E289" s="32"/>
    </row>
    <row r="290" spans="1:5" ht="12.75" customHeight="1">
      <c r="A290" s="30"/>
      <c r="B290" s="39"/>
      <c r="C290" s="39"/>
      <c r="D290" s="39"/>
      <c r="E290" s="32"/>
    </row>
    <row r="291" spans="1:5" ht="12.75" customHeight="1">
      <c r="A291" s="30"/>
      <c r="B291" s="39"/>
      <c r="C291" s="39"/>
      <c r="D291" s="39"/>
      <c r="E291" s="32"/>
    </row>
    <row r="292" spans="1:5" ht="12.75" customHeight="1">
      <c r="A292" s="30"/>
      <c r="B292" s="39"/>
      <c r="C292" s="39"/>
      <c r="D292" s="39"/>
      <c r="E292" s="32"/>
    </row>
    <row r="293" spans="1:5" ht="12.75" customHeight="1">
      <c r="A293" s="30"/>
      <c r="B293" s="39"/>
      <c r="C293" s="39"/>
      <c r="D293" s="39"/>
      <c r="E293" s="32"/>
    </row>
    <row r="294" spans="1:5" ht="12.75" customHeight="1">
      <c r="A294" s="30"/>
      <c r="B294" s="39"/>
      <c r="C294" s="39"/>
      <c r="D294" s="39"/>
      <c r="E294" s="32"/>
    </row>
    <row r="295" spans="1:5" ht="12.75" customHeight="1">
      <c r="A295" s="30"/>
      <c r="B295" s="39"/>
      <c r="C295" s="39"/>
      <c r="D295" s="39"/>
      <c r="E295" s="32"/>
    </row>
    <row r="296" spans="1:5" ht="12.75" customHeight="1">
      <c r="A296" s="30"/>
      <c r="B296" s="39"/>
      <c r="C296" s="39"/>
      <c r="D296" s="39"/>
      <c r="E296" s="32"/>
    </row>
    <row r="297" spans="1:5" ht="12.75" customHeight="1">
      <c r="A297" s="30"/>
      <c r="B297" s="39"/>
      <c r="C297" s="39"/>
      <c r="D297" s="39"/>
      <c r="E297" s="32"/>
    </row>
    <row r="298" spans="1:5" ht="12.75" customHeight="1">
      <c r="A298" s="30"/>
      <c r="B298" s="39"/>
      <c r="C298" s="39"/>
      <c r="D298" s="39"/>
      <c r="E298" s="32"/>
    </row>
    <row r="299" spans="1:5" ht="12.75" customHeight="1">
      <c r="A299" s="30"/>
      <c r="B299" s="39"/>
      <c r="C299" s="39"/>
      <c r="D299" s="39"/>
      <c r="E299" s="32"/>
    </row>
    <row r="300" spans="1:5" ht="12.75" customHeight="1">
      <c r="A300" s="30"/>
      <c r="B300" s="39"/>
      <c r="C300" s="39"/>
      <c r="D300" s="39"/>
      <c r="E300" s="32"/>
    </row>
    <row r="301" spans="1:5" ht="12.75" customHeight="1">
      <c r="A301" s="30"/>
      <c r="B301" s="39"/>
      <c r="C301" s="39"/>
      <c r="D301" s="39"/>
      <c r="E301" s="32"/>
    </row>
    <row r="302" spans="1:5" ht="12.75" customHeight="1">
      <c r="A302" s="30"/>
      <c r="B302" s="39"/>
      <c r="C302" s="39"/>
      <c r="D302" s="39"/>
      <c r="E302" s="32"/>
    </row>
    <row r="303" spans="1:5" ht="12.75" customHeight="1">
      <c r="A303" s="30"/>
      <c r="B303" s="39"/>
      <c r="C303" s="39"/>
      <c r="D303" s="39"/>
      <c r="E303" s="32"/>
    </row>
    <row r="304" spans="1:5" ht="12.75" customHeight="1">
      <c r="A304" s="30"/>
      <c r="B304" s="39"/>
      <c r="C304" s="39"/>
      <c r="D304" s="39"/>
      <c r="E304" s="32"/>
    </row>
    <row r="305" spans="1:5" ht="12.75" customHeight="1">
      <c r="A305" s="30"/>
      <c r="B305" s="39"/>
      <c r="C305" s="39"/>
      <c r="D305" s="39"/>
      <c r="E305" s="32"/>
    </row>
    <row r="306" spans="1:5" ht="12.75" customHeight="1">
      <c r="A306" s="30"/>
      <c r="B306" s="39"/>
      <c r="C306" s="39"/>
      <c r="D306" s="39"/>
      <c r="E306" s="32"/>
    </row>
    <row r="307" spans="1:5" ht="12.75" customHeight="1">
      <c r="A307" s="30"/>
      <c r="B307" s="39"/>
      <c r="C307" s="39"/>
      <c r="D307" s="39"/>
      <c r="E307" s="32"/>
    </row>
    <row r="308" spans="1:5" ht="12.75" customHeight="1">
      <c r="A308" s="30"/>
      <c r="B308" s="39"/>
      <c r="C308" s="39"/>
      <c r="D308" s="39"/>
      <c r="E308" s="32"/>
    </row>
    <row r="309" spans="1:5" ht="12.75" customHeight="1">
      <c r="A309" s="30"/>
      <c r="B309" s="39"/>
      <c r="C309" s="39"/>
      <c r="D309" s="39"/>
      <c r="E309" s="32"/>
    </row>
    <row r="310" spans="1:5" ht="12.75" customHeight="1">
      <c r="A310" s="30"/>
      <c r="B310" s="39"/>
      <c r="C310" s="39"/>
      <c r="D310" s="39"/>
      <c r="E310" s="32"/>
    </row>
    <row r="311" spans="1:5" ht="12.75" customHeight="1">
      <c r="A311" s="30"/>
      <c r="B311" s="39"/>
      <c r="C311" s="39"/>
      <c r="D311" s="39"/>
      <c r="E311" s="32"/>
    </row>
    <row r="312" spans="1:5" ht="12.75" customHeight="1">
      <c r="A312" s="30"/>
      <c r="B312" s="39"/>
      <c r="C312" s="39"/>
      <c r="D312" s="39"/>
      <c r="E312" s="32"/>
    </row>
    <row r="313" spans="1:5" ht="12.75" customHeight="1">
      <c r="A313" s="30"/>
      <c r="B313" s="39"/>
      <c r="C313" s="39"/>
      <c r="D313" s="39"/>
      <c r="E313" s="32"/>
    </row>
    <row r="314" spans="1:5" ht="12.75" customHeight="1">
      <c r="A314" s="30"/>
      <c r="B314" s="39"/>
      <c r="C314" s="39"/>
      <c r="D314" s="39"/>
      <c r="E314" s="32"/>
    </row>
    <row r="315" spans="1:5" ht="12.75" customHeight="1">
      <c r="A315" s="30"/>
      <c r="B315" s="39"/>
      <c r="C315" s="39"/>
      <c r="D315" s="39"/>
      <c r="E315" s="32"/>
    </row>
    <row r="316" spans="1:5" ht="12.75" customHeight="1">
      <c r="A316" s="30"/>
      <c r="B316" s="39"/>
      <c r="C316" s="39"/>
      <c r="D316" s="39"/>
      <c r="E316" s="32"/>
    </row>
    <row r="317" spans="1:5" ht="12.75" customHeight="1">
      <c r="A317" s="30"/>
      <c r="B317" s="39"/>
      <c r="C317" s="39"/>
      <c r="D317" s="39"/>
      <c r="E317" s="32"/>
    </row>
    <row r="318" spans="1:5" ht="12.75" customHeight="1">
      <c r="A318" s="30"/>
      <c r="B318" s="39"/>
      <c r="C318" s="39"/>
      <c r="D318" s="39"/>
      <c r="E318" s="32"/>
    </row>
    <row r="319" spans="1:5" ht="12.75" customHeight="1">
      <c r="A319" s="30"/>
      <c r="B319" s="39"/>
      <c r="C319" s="39"/>
      <c r="D319" s="39"/>
      <c r="E319" s="32"/>
    </row>
    <row r="320" spans="1:5" ht="12.75" customHeight="1">
      <c r="A320" s="30"/>
      <c r="B320" s="39"/>
      <c r="C320" s="39"/>
      <c r="D320" s="39"/>
      <c r="E320" s="32"/>
    </row>
    <row r="321" spans="1:5" ht="12.75" customHeight="1">
      <c r="A321" s="30"/>
      <c r="B321" s="39"/>
      <c r="C321" s="39"/>
      <c r="D321" s="39"/>
      <c r="E321" s="32"/>
    </row>
    <row r="322" spans="1:5" ht="12.75" customHeight="1">
      <c r="A322" s="30"/>
      <c r="B322" s="39"/>
      <c r="C322" s="39"/>
      <c r="D322" s="39"/>
      <c r="E322" s="32"/>
    </row>
    <row r="323" spans="1:5" ht="12.75" customHeight="1">
      <c r="A323" s="30"/>
      <c r="B323" s="39"/>
      <c r="C323" s="39"/>
      <c r="D323" s="39"/>
      <c r="E323" s="32"/>
    </row>
    <row r="324" spans="1:5" ht="12.75" customHeight="1">
      <c r="A324" s="30"/>
      <c r="B324" s="39"/>
      <c r="C324" s="39"/>
      <c r="D324" s="39"/>
      <c r="E324" s="32"/>
    </row>
    <row r="325" spans="1:5" ht="12.75" customHeight="1">
      <c r="A325" s="30"/>
      <c r="B325" s="39"/>
      <c r="C325" s="39"/>
      <c r="D325" s="39"/>
      <c r="E325" s="32"/>
    </row>
    <row r="326" spans="1:5" ht="12.75" customHeight="1">
      <c r="A326" s="30"/>
      <c r="B326" s="39"/>
      <c r="C326" s="39"/>
      <c r="D326" s="39"/>
      <c r="E326" s="32"/>
    </row>
    <row r="327" spans="1:5" ht="12.75" customHeight="1">
      <c r="A327" s="30"/>
      <c r="B327" s="39"/>
      <c r="C327" s="39"/>
      <c r="D327" s="39"/>
      <c r="E327" s="32"/>
    </row>
    <row r="328" spans="1:5" ht="12.75" customHeight="1">
      <c r="A328" s="30"/>
      <c r="B328" s="39"/>
      <c r="C328" s="39"/>
      <c r="D328" s="39"/>
      <c r="E328" s="32"/>
    </row>
    <row r="329" spans="1:5" ht="12.75" customHeight="1">
      <c r="A329" s="30"/>
      <c r="B329" s="39"/>
      <c r="C329" s="39"/>
      <c r="D329" s="39"/>
      <c r="E329" s="32"/>
    </row>
    <row r="330" spans="1:5" ht="12.75" customHeight="1">
      <c r="A330" s="30"/>
      <c r="B330" s="39"/>
      <c r="C330" s="39"/>
      <c r="D330" s="39"/>
      <c r="E330" s="32"/>
    </row>
    <row r="331" spans="1:5" ht="12.75" customHeight="1">
      <c r="A331" s="30"/>
      <c r="B331" s="39"/>
      <c r="C331" s="39"/>
      <c r="D331" s="39"/>
      <c r="E331" s="32"/>
    </row>
    <row r="332" spans="1:5" ht="12.75" customHeight="1">
      <c r="A332" s="30"/>
      <c r="B332" s="39"/>
      <c r="C332" s="39"/>
      <c r="D332" s="39"/>
      <c r="E332" s="32"/>
    </row>
    <row r="333" spans="1:5" ht="12.75" customHeight="1">
      <c r="A333" s="30"/>
      <c r="B333" s="39"/>
      <c r="C333" s="39"/>
      <c r="D333" s="39"/>
      <c r="E333" s="32"/>
    </row>
    <row r="334" spans="1:5" ht="12.75" customHeight="1">
      <c r="A334" s="30"/>
      <c r="B334" s="39"/>
      <c r="C334" s="39"/>
      <c r="D334" s="39"/>
      <c r="E334" s="32"/>
    </row>
    <row r="335" spans="1:5" ht="12.75" customHeight="1">
      <c r="A335" s="30"/>
      <c r="B335" s="39"/>
      <c r="C335" s="39"/>
      <c r="D335" s="39"/>
      <c r="E335" s="32"/>
    </row>
    <row r="336" spans="1:5" ht="12.75" customHeight="1">
      <c r="A336" s="30"/>
      <c r="B336" s="39"/>
      <c r="C336" s="39"/>
      <c r="D336" s="39"/>
      <c r="E336" s="32"/>
    </row>
    <row r="337" spans="1:5" ht="12.75" customHeight="1">
      <c r="A337" s="30"/>
      <c r="B337" s="39"/>
      <c r="C337" s="39"/>
      <c r="D337" s="39"/>
      <c r="E337" s="32"/>
    </row>
    <row r="338" spans="1:5" ht="12.75" customHeight="1">
      <c r="A338" s="30"/>
      <c r="B338" s="39"/>
      <c r="C338" s="39"/>
      <c r="D338" s="39"/>
      <c r="E338" s="32"/>
    </row>
    <row r="339" spans="1:5" ht="12.75" customHeight="1">
      <c r="A339" s="30"/>
      <c r="B339" s="39"/>
      <c r="C339" s="39"/>
      <c r="D339" s="39"/>
      <c r="E339" s="32"/>
    </row>
    <row r="340" spans="1:5" ht="12.75" customHeight="1">
      <c r="A340" s="30"/>
      <c r="B340" s="39"/>
      <c r="C340" s="39"/>
      <c r="D340" s="39"/>
      <c r="E340" s="32"/>
    </row>
    <row r="341" spans="1:5" ht="12.75" customHeight="1">
      <c r="A341" s="30"/>
      <c r="B341" s="39"/>
      <c r="C341" s="39"/>
      <c r="D341" s="39"/>
      <c r="E341" s="32"/>
    </row>
    <row r="342" spans="1:5" ht="12.75" customHeight="1">
      <c r="A342" s="30"/>
      <c r="B342" s="39"/>
      <c r="C342" s="39"/>
      <c r="D342" s="39"/>
      <c r="E342" s="32"/>
    </row>
    <row r="343" spans="1:5" ht="12.75" customHeight="1">
      <c r="A343" s="30"/>
      <c r="B343" s="39"/>
      <c r="C343" s="39"/>
      <c r="D343" s="39"/>
      <c r="E343" s="32"/>
    </row>
    <row r="344" spans="1:5" ht="12.75" customHeight="1">
      <c r="A344" s="30"/>
      <c r="B344" s="39"/>
      <c r="C344" s="39"/>
      <c r="D344" s="39"/>
      <c r="E344" s="32"/>
    </row>
    <row r="345" spans="1:5" ht="12.75" customHeight="1">
      <c r="A345" s="30"/>
      <c r="B345" s="39"/>
      <c r="C345" s="39"/>
      <c r="D345" s="39"/>
      <c r="E345" s="32"/>
    </row>
    <row r="346" spans="1:5" ht="12.75" customHeight="1">
      <c r="A346" s="30"/>
      <c r="B346" s="39"/>
      <c r="C346" s="39"/>
      <c r="D346" s="39"/>
      <c r="E346" s="32"/>
    </row>
    <row r="347" spans="1:5" ht="12.75" customHeight="1">
      <c r="A347" s="30"/>
      <c r="B347" s="39"/>
      <c r="C347" s="39"/>
      <c r="D347" s="39"/>
      <c r="E347" s="32"/>
    </row>
    <row r="348" spans="1:5" ht="12.75" customHeight="1">
      <c r="A348" s="30"/>
      <c r="B348" s="39"/>
      <c r="C348" s="39"/>
      <c r="D348" s="39"/>
      <c r="E348" s="32"/>
    </row>
    <row r="349" spans="1:5" ht="12.75" customHeight="1">
      <c r="A349" s="30"/>
      <c r="B349" s="39"/>
      <c r="C349" s="39"/>
      <c r="D349" s="39"/>
      <c r="E349" s="32"/>
    </row>
    <row r="350" spans="1:5" ht="12.75" customHeight="1">
      <c r="A350" s="30"/>
      <c r="B350" s="39"/>
      <c r="C350" s="39"/>
      <c r="D350" s="39"/>
      <c r="E350" s="32"/>
    </row>
    <row r="351" spans="1:5" ht="12.75" customHeight="1">
      <c r="A351" s="30"/>
      <c r="B351" s="39"/>
      <c r="C351" s="39"/>
      <c r="D351" s="39"/>
      <c r="E351" s="32"/>
    </row>
    <row r="352" spans="1:5" ht="12.75" customHeight="1">
      <c r="A352" s="30"/>
      <c r="B352" s="39"/>
      <c r="C352" s="39"/>
      <c r="D352" s="39"/>
      <c r="E352" s="32"/>
    </row>
    <row r="353" spans="1:5" ht="12.75" customHeight="1">
      <c r="A353" s="30"/>
      <c r="B353" s="39"/>
      <c r="C353" s="39"/>
      <c r="D353" s="39"/>
      <c r="E353" s="32"/>
    </row>
    <row r="354" spans="1:5" ht="12.75" customHeight="1">
      <c r="A354" s="30"/>
      <c r="B354" s="39"/>
      <c r="C354" s="39"/>
      <c r="D354" s="39"/>
      <c r="E354" s="32"/>
    </row>
    <row r="355" spans="1:5" ht="12.75" customHeight="1">
      <c r="A355" s="30"/>
      <c r="B355" s="39"/>
      <c r="C355" s="39"/>
      <c r="D355" s="39"/>
      <c r="E355" s="32"/>
    </row>
    <row r="356" spans="1:5" ht="12.75" customHeight="1">
      <c r="A356" s="30"/>
      <c r="B356" s="39"/>
      <c r="C356" s="39"/>
      <c r="D356" s="39"/>
      <c r="E356" s="32"/>
    </row>
    <row r="357" spans="1:5" ht="12.75" customHeight="1">
      <c r="A357" s="30"/>
      <c r="B357" s="39"/>
      <c r="C357" s="39"/>
      <c r="D357" s="39"/>
      <c r="E357" s="32"/>
    </row>
    <row r="358" spans="1:5" ht="12.75" customHeight="1">
      <c r="A358" s="30"/>
      <c r="B358" s="39"/>
      <c r="C358" s="39"/>
      <c r="D358" s="39"/>
      <c r="E358" s="32"/>
    </row>
    <row r="359" spans="1:5" ht="12.75" customHeight="1">
      <c r="A359" s="30"/>
      <c r="B359" s="39"/>
      <c r="C359" s="39"/>
      <c r="D359" s="39"/>
      <c r="E359" s="32"/>
    </row>
    <row r="360" spans="1:5" ht="12.75" customHeight="1">
      <c r="A360" s="30"/>
      <c r="B360" s="39"/>
      <c r="C360" s="39"/>
      <c r="D360" s="39"/>
      <c r="E360" s="32"/>
    </row>
    <row r="361" spans="1:5" ht="12.75" customHeight="1">
      <c r="A361" s="30"/>
      <c r="B361" s="39"/>
      <c r="C361" s="39"/>
      <c r="D361" s="39"/>
      <c r="E361" s="32"/>
    </row>
    <row r="362" spans="1:5" ht="12.75" customHeight="1">
      <c r="A362" s="30"/>
      <c r="B362" s="39"/>
      <c r="C362" s="39"/>
      <c r="D362" s="39"/>
      <c r="E362" s="32"/>
    </row>
    <row r="363" spans="1:5" ht="12.75" customHeight="1">
      <c r="A363" s="30"/>
      <c r="B363" s="39"/>
      <c r="C363" s="39"/>
      <c r="D363" s="39"/>
      <c r="E363" s="32"/>
    </row>
    <row r="364" spans="1:5" ht="12.75" customHeight="1">
      <c r="A364" s="30"/>
      <c r="B364" s="39"/>
      <c r="C364" s="39"/>
      <c r="D364" s="39"/>
      <c r="E364" s="32"/>
    </row>
    <row r="365" spans="1:5" ht="12.75" customHeight="1">
      <c r="A365" s="30"/>
      <c r="B365" s="39"/>
      <c r="C365" s="39"/>
      <c r="D365" s="39"/>
      <c r="E365" s="32"/>
    </row>
    <row r="366" spans="1:5" ht="12.75" customHeight="1">
      <c r="A366" s="30"/>
      <c r="B366" s="39"/>
      <c r="C366" s="39"/>
      <c r="D366" s="39"/>
      <c r="E366" s="32"/>
    </row>
    <row r="367" spans="1:5" ht="12.75" customHeight="1">
      <c r="A367" s="30"/>
      <c r="B367" s="39"/>
      <c r="C367" s="39"/>
      <c r="D367" s="39"/>
      <c r="E367" s="32"/>
    </row>
    <row r="368" spans="1:5" ht="12.75" customHeight="1">
      <c r="A368" s="30"/>
      <c r="B368" s="39"/>
      <c r="C368" s="39"/>
      <c r="D368" s="39"/>
      <c r="E368" s="32"/>
    </row>
    <row r="369" spans="1:5" ht="12.75" customHeight="1">
      <c r="A369" s="30"/>
      <c r="B369" s="39"/>
      <c r="C369" s="39"/>
      <c r="D369" s="39"/>
      <c r="E369" s="32"/>
    </row>
    <row r="370" spans="1:5" ht="12.75" customHeight="1">
      <c r="A370" s="30"/>
      <c r="B370" s="39"/>
      <c r="C370" s="39"/>
      <c r="D370" s="39"/>
      <c r="E370" s="32"/>
    </row>
    <row r="371" spans="1:5" ht="12.75" customHeight="1">
      <c r="A371" s="30"/>
      <c r="B371" s="39"/>
      <c r="C371" s="39"/>
      <c r="D371" s="39"/>
      <c r="E371" s="32"/>
    </row>
    <row r="372" spans="1:5" ht="12.75" customHeight="1">
      <c r="A372" s="30"/>
      <c r="B372" s="39"/>
      <c r="C372" s="39"/>
      <c r="D372" s="39"/>
      <c r="E372" s="32"/>
    </row>
    <row r="373" spans="1:5" ht="12.75" customHeight="1">
      <c r="A373" s="30"/>
      <c r="B373" s="39"/>
      <c r="C373" s="39"/>
      <c r="D373" s="39"/>
      <c r="E373" s="32"/>
    </row>
    <row r="374" spans="1:5" ht="12.75" customHeight="1">
      <c r="A374" s="30"/>
      <c r="B374" s="39"/>
      <c r="C374" s="39"/>
      <c r="D374" s="39"/>
      <c r="E374" s="32"/>
    </row>
    <row r="375" spans="1:5" ht="12.75" customHeight="1">
      <c r="A375" s="30"/>
      <c r="B375" s="39"/>
      <c r="C375" s="39"/>
      <c r="D375" s="39"/>
      <c r="E375" s="32"/>
    </row>
    <row r="376" spans="1:5" ht="12.75" customHeight="1">
      <c r="A376" s="30"/>
      <c r="B376" s="39"/>
      <c r="C376" s="39"/>
      <c r="D376" s="39"/>
      <c r="E376" s="32"/>
    </row>
    <row r="377" spans="1:5" ht="12.75" customHeight="1">
      <c r="A377" s="30"/>
      <c r="B377" s="39"/>
      <c r="C377" s="39"/>
      <c r="D377" s="39"/>
      <c r="E377" s="32"/>
    </row>
    <row r="378" spans="1:5" ht="12.75" customHeight="1">
      <c r="A378" s="30"/>
      <c r="B378" s="39"/>
      <c r="C378" s="39"/>
      <c r="D378" s="39"/>
      <c r="E378" s="32"/>
    </row>
    <row r="379" spans="1:5" ht="12.75" customHeight="1">
      <c r="A379" s="30"/>
      <c r="B379" s="39"/>
      <c r="C379" s="39"/>
      <c r="D379" s="39"/>
      <c r="E379" s="32"/>
    </row>
    <row r="380" spans="1:5" ht="12.75" customHeight="1">
      <c r="A380" s="30"/>
      <c r="B380" s="39"/>
      <c r="C380" s="39"/>
      <c r="D380" s="39"/>
      <c r="E380" s="32"/>
    </row>
    <row r="381" spans="1:5" ht="12.75" customHeight="1">
      <c r="A381" s="30"/>
      <c r="B381" s="39"/>
      <c r="C381" s="39"/>
      <c r="D381" s="39"/>
      <c r="E381" s="32"/>
    </row>
    <row r="382" spans="1:5" ht="12.75" customHeight="1">
      <c r="A382" s="30"/>
      <c r="B382" s="39"/>
      <c r="C382" s="39"/>
      <c r="D382" s="39"/>
      <c r="E382" s="32"/>
    </row>
    <row r="383" spans="1:5" ht="12.75" customHeight="1">
      <c r="A383" s="30"/>
      <c r="B383" s="39"/>
      <c r="C383" s="39"/>
      <c r="D383" s="39"/>
      <c r="E383" s="32"/>
    </row>
    <row r="384" spans="1:5" ht="12.75" customHeight="1">
      <c r="A384" s="30"/>
      <c r="B384" s="39"/>
      <c r="C384" s="39"/>
      <c r="D384" s="39"/>
      <c r="E384" s="32"/>
    </row>
    <row r="385" spans="1:5" ht="12.75" customHeight="1">
      <c r="A385" s="30"/>
      <c r="B385" s="39"/>
      <c r="C385" s="39"/>
      <c r="D385" s="39"/>
      <c r="E385" s="32"/>
    </row>
    <row r="386" spans="1:5" ht="12.75" customHeight="1">
      <c r="A386" s="30"/>
      <c r="B386" s="39"/>
      <c r="C386" s="39"/>
      <c r="D386" s="39"/>
      <c r="E386" s="32"/>
    </row>
    <row r="387" spans="1:5" ht="12.75" customHeight="1">
      <c r="A387" s="30"/>
      <c r="B387" s="39"/>
      <c r="C387" s="39"/>
      <c r="D387" s="39"/>
      <c r="E387" s="32"/>
    </row>
    <row r="388" spans="1:5" ht="12.75" customHeight="1">
      <c r="A388" s="30"/>
      <c r="B388" s="39"/>
      <c r="C388" s="39"/>
      <c r="D388" s="39"/>
      <c r="E388" s="32"/>
    </row>
    <row r="389" spans="1:5" ht="12.75" customHeight="1">
      <c r="A389" s="30"/>
      <c r="B389" s="39"/>
      <c r="C389" s="39"/>
      <c r="D389" s="39"/>
      <c r="E389" s="32"/>
    </row>
    <row r="390" spans="1:5" ht="12.75" customHeight="1">
      <c r="A390" s="30"/>
      <c r="B390" s="39"/>
      <c r="C390" s="39"/>
      <c r="D390" s="39"/>
      <c r="E390" s="32"/>
    </row>
    <row r="391" spans="1:5" ht="12.75" customHeight="1">
      <c r="A391" s="30"/>
      <c r="B391" s="39"/>
      <c r="C391" s="39"/>
      <c r="D391" s="39"/>
      <c r="E391" s="32"/>
    </row>
    <row r="392" spans="1:5" ht="12.75" customHeight="1">
      <c r="A392" s="30"/>
      <c r="B392" s="39"/>
      <c r="C392" s="39"/>
      <c r="D392" s="39"/>
      <c r="E392" s="32"/>
    </row>
    <row r="393" spans="1:5" ht="12.75" customHeight="1">
      <c r="A393" s="30"/>
      <c r="B393" s="39"/>
      <c r="C393" s="39"/>
      <c r="D393" s="39"/>
      <c r="E393" s="32"/>
    </row>
    <row r="394" spans="1:5" ht="12.75" customHeight="1">
      <c r="A394" s="30"/>
      <c r="B394" s="39"/>
      <c r="C394" s="39"/>
      <c r="D394" s="39"/>
      <c r="E394" s="32"/>
    </row>
    <row r="395" spans="1:5" ht="12.75" customHeight="1">
      <c r="A395" s="30"/>
      <c r="B395" s="39"/>
      <c r="C395" s="39"/>
      <c r="D395" s="39"/>
      <c r="E395" s="32"/>
    </row>
    <row r="396" spans="1:5" ht="12.75" customHeight="1">
      <c r="A396" s="30"/>
      <c r="B396" s="39"/>
      <c r="C396" s="39"/>
      <c r="D396" s="39"/>
      <c r="E396" s="32"/>
    </row>
    <row r="397" spans="1:5" ht="12.75" customHeight="1">
      <c r="A397" s="30"/>
      <c r="B397" s="39"/>
      <c r="C397" s="39"/>
      <c r="D397" s="39"/>
      <c r="E397" s="32"/>
    </row>
    <row r="398" spans="1:5" ht="12.75" customHeight="1">
      <c r="A398" s="30"/>
      <c r="B398" s="39"/>
      <c r="C398" s="39"/>
      <c r="D398" s="39"/>
      <c r="E398" s="32"/>
    </row>
    <row r="399" spans="1:5" ht="12.75" customHeight="1">
      <c r="A399" s="30"/>
      <c r="B399" s="39"/>
      <c r="C399" s="39"/>
      <c r="D399" s="39"/>
      <c r="E399" s="32"/>
    </row>
    <row r="400" spans="1:5" ht="12.75" customHeight="1">
      <c r="A400" s="30"/>
      <c r="B400" s="39"/>
      <c r="C400" s="39"/>
      <c r="D400" s="39"/>
      <c r="E400" s="32"/>
    </row>
    <row r="401" spans="1:5" ht="12.75" customHeight="1">
      <c r="A401" s="30"/>
      <c r="B401" s="39"/>
      <c r="C401" s="39"/>
      <c r="D401" s="39"/>
      <c r="E401" s="32"/>
    </row>
    <row r="402" spans="1:5" ht="12.75" customHeight="1">
      <c r="A402" s="30"/>
      <c r="B402" s="39"/>
      <c r="C402" s="39"/>
      <c r="D402" s="39"/>
      <c r="E402" s="32"/>
    </row>
    <row r="403" spans="1:5" ht="12.75" customHeight="1">
      <c r="A403" s="30"/>
      <c r="B403" s="39"/>
      <c r="C403" s="39"/>
      <c r="D403" s="39"/>
      <c r="E403" s="32"/>
    </row>
    <row r="404" spans="1:5" ht="12.75" customHeight="1">
      <c r="A404" s="30"/>
      <c r="B404" s="39"/>
      <c r="C404" s="39"/>
      <c r="D404" s="39"/>
      <c r="E404" s="32"/>
    </row>
    <row r="405" spans="1:5" ht="12.75" customHeight="1">
      <c r="A405" s="30"/>
      <c r="B405" s="39"/>
      <c r="C405" s="39"/>
      <c r="D405" s="39"/>
      <c r="E405" s="32"/>
    </row>
    <row r="406" spans="1:5" ht="12.75" customHeight="1">
      <c r="A406" s="30"/>
      <c r="B406" s="39"/>
      <c r="C406" s="39"/>
      <c r="D406" s="39"/>
      <c r="E406" s="32"/>
    </row>
    <row r="407" spans="1:5" ht="12.75" customHeight="1">
      <c r="A407" s="30"/>
      <c r="B407" s="39"/>
      <c r="C407" s="39"/>
      <c r="D407" s="39"/>
      <c r="E407" s="32"/>
    </row>
    <row r="408" spans="1:5" ht="12.75" customHeight="1">
      <c r="A408" s="30"/>
      <c r="B408" s="39"/>
      <c r="C408" s="39"/>
      <c r="D408" s="39"/>
      <c r="E408" s="32"/>
    </row>
    <row r="409" spans="1:5" ht="12.75" customHeight="1">
      <c r="A409" s="30"/>
      <c r="B409" s="39"/>
      <c r="C409" s="39"/>
      <c r="D409" s="39"/>
      <c r="E409" s="32"/>
    </row>
    <row r="410" spans="1:5" ht="12.75" customHeight="1">
      <c r="A410" s="30"/>
      <c r="B410" s="39"/>
      <c r="C410" s="39"/>
      <c r="D410" s="39"/>
      <c r="E410" s="32"/>
    </row>
    <row r="411" spans="1:5" ht="12.75" customHeight="1">
      <c r="A411" s="30"/>
      <c r="B411" s="39"/>
      <c r="C411" s="39"/>
      <c r="D411" s="39"/>
      <c r="E411" s="32"/>
    </row>
    <row r="412" spans="1:5" ht="12.75" customHeight="1">
      <c r="A412" s="30"/>
      <c r="B412" s="39"/>
      <c r="C412" s="39"/>
      <c r="D412" s="39"/>
      <c r="E412" s="32"/>
    </row>
    <row r="413" spans="1:5" ht="12.75" customHeight="1">
      <c r="A413" s="30"/>
      <c r="B413" s="39"/>
      <c r="C413" s="39"/>
      <c r="D413" s="39"/>
      <c r="E413" s="32"/>
    </row>
    <row r="414" spans="1:5" ht="12.75" customHeight="1">
      <c r="A414" s="30"/>
      <c r="B414" s="39"/>
      <c r="C414" s="39"/>
      <c r="D414" s="39"/>
      <c r="E414" s="32"/>
    </row>
    <row r="415" spans="1:5" ht="12.75" customHeight="1">
      <c r="A415" s="30"/>
      <c r="B415" s="39"/>
      <c r="C415" s="39"/>
      <c r="D415" s="39"/>
      <c r="E415" s="32"/>
    </row>
    <row r="416" spans="1:5" ht="12.75" customHeight="1">
      <c r="A416" s="30"/>
      <c r="B416" s="39"/>
      <c r="C416" s="39"/>
      <c r="D416" s="39"/>
      <c r="E416" s="32"/>
    </row>
    <row r="417" spans="1:5" ht="12.75" customHeight="1">
      <c r="A417" s="30"/>
      <c r="B417" s="39"/>
      <c r="C417" s="39"/>
      <c r="D417" s="39"/>
      <c r="E417" s="32"/>
    </row>
    <row r="418" spans="1:5" ht="12.75" customHeight="1">
      <c r="A418" s="30"/>
      <c r="B418" s="39"/>
      <c r="C418" s="39"/>
      <c r="D418" s="39"/>
      <c r="E418" s="32"/>
    </row>
    <row r="419" spans="1:5" ht="12.75" customHeight="1">
      <c r="A419" s="30"/>
      <c r="B419" s="39"/>
      <c r="C419" s="39"/>
      <c r="D419" s="39"/>
      <c r="E419" s="32"/>
    </row>
    <row r="420" spans="1:5" ht="12.75" customHeight="1">
      <c r="A420" s="30"/>
      <c r="B420" s="39"/>
      <c r="C420" s="39"/>
      <c r="D420" s="39"/>
      <c r="E420" s="32"/>
    </row>
    <row r="421" spans="1:5" ht="12.75" customHeight="1">
      <c r="A421" s="30"/>
      <c r="B421" s="39"/>
      <c r="C421" s="39"/>
      <c r="D421" s="39"/>
      <c r="E421" s="32"/>
    </row>
    <row r="422" spans="1:5" ht="12.75" customHeight="1">
      <c r="A422" s="30"/>
      <c r="B422" s="39"/>
      <c r="C422" s="39"/>
      <c r="D422" s="39"/>
      <c r="E422" s="32"/>
    </row>
    <row r="423" spans="1:5" ht="12.75" customHeight="1">
      <c r="A423" s="30"/>
      <c r="B423" s="39"/>
      <c r="C423" s="39"/>
      <c r="D423" s="39"/>
      <c r="E423" s="32"/>
    </row>
    <row r="424" spans="1:5" ht="12.75" customHeight="1">
      <c r="A424" s="30"/>
      <c r="B424" s="39"/>
      <c r="C424" s="39"/>
      <c r="D424" s="39"/>
      <c r="E424" s="32"/>
    </row>
    <row r="425" spans="1:5" ht="12.75" customHeight="1">
      <c r="A425" s="30"/>
      <c r="B425" s="39"/>
      <c r="C425" s="39"/>
      <c r="D425" s="39"/>
      <c r="E425" s="32"/>
    </row>
    <row r="426" spans="1:5" ht="12.75" customHeight="1">
      <c r="A426" s="30"/>
      <c r="B426" s="39"/>
      <c r="C426" s="39"/>
      <c r="D426" s="39"/>
      <c r="E426" s="32"/>
    </row>
    <row r="427" spans="1:5" ht="12.75" customHeight="1">
      <c r="A427" s="30"/>
      <c r="B427" s="39"/>
      <c r="C427" s="39"/>
      <c r="D427" s="39"/>
      <c r="E427" s="32"/>
    </row>
    <row r="428" spans="1:5" ht="12.75" customHeight="1">
      <c r="A428" s="30"/>
      <c r="B428" s="39"/>
      <c r="C428" s="39"/>
      <c r="D428" s="39"/>
      <c r="E428" s="32"/>
    </row>
    <row r="429" spans="1:5" ht="12.75" customHeight="1">
      <c r="A429" s="30"/>
      <c r="B429" s="39"/>
      <c r="C429" s="39"/>
      <c r="D429" s="39"/>
      <c r="E429" s="32"/>
    </row>
    <row r="430" spans="1:5" ht="12.75" customHeight="1">
      <c r="A430" s="30"/>
      <c r="B430" s="39"/>
      <c r="C430" s="39"/>
      <c r="D430" s="39"/>
      <c r="E430" s="32"/>
    </row>
    <row r="431" spans="1:5" ht="12.75" customHeight="1">
      <c r="A431" s="30"/>
      <c r="B431" s="39"/>
      <c r="C431" s="39"/>
      <c r="D431" s="39"/>
      <c r="E431" s="32"/>
    </row>
    <row r="432" spans="1:5" ht="12.75" customHeight="1">
      <c r="A432" s="30"/>
      <c r="B432" s="39"/>
      <c r="C432" s="39"/>
      <c r="D432" s="39"/>
      <c r="E432" s="32"/>
    </row>
    <row r="433" spans="1:5" ht="12.75" customHeight="1">
      <c r="A433" s="30"/>
      <c r="B433" s="39"/>
      <c r="C433" s="39"/>
      <c r="D433" s="39"/>
      <c r="E433" s="32"/>
    </row>
    <row r="434" spans="1:5" ht="12.75" customHeight="1">
      <c r="A434" s="30"/>
      <c r="B434" s="39"/>
      <c r="C434" s="39"/>
      <c r="D434" s="39"/>
      <c r="E434" s="32"/>
    </row>
    <row r="435" spans="1:5" ht="12.75" customHeight="1">
      <c r="A435" s="30"/>
      <c r="B435" s="39"/>
      <c r="C435" s="39"/>
      <c r="D435" s="39"/>
      <c r="E435" s="32"/>
    </row>
    <row r="436" spans="1:5" ht="12.75" customHeight="1">
      <c r="A436" s="30"/>
      <c r="B436" s="39"/>
      <c r="C436" s="39"/>
      <c r="D436" s="39"/>
      <c r="E436" s="32"/>
    </row>
    <row r="437" spans="1:5" ht="12.75" customHeight="1">
      <c r="A437" s="30"/>
      <c r="B437" s="39"/>
      <c r="C437" s="39"/>
      <c r="D437" s="39"/>
      <c r="E437" s="32"/>
    </row>
    <row r="438" spans="1:5" ht="12.75" customHeight="1">
      <c r="A438" s="30"/>
      <c r="B438" s="39"/>
      <c r="C438" s="39"/>
      <c r="D438" s="39"/>
      <c r="E438" s="32"/>
    </row>
    <row r="439" spans="1:5" ht="12.75" customHeight="1">
      <c r="A439" s="30"/>
      <c r="B439" s="39"/>
      <c r="C439" s="39"/>
      <c r="D439" s="39"/>
      <c r="E439" s="32"/>
    </row>
    <row r="440" spans="1:5" ht="12.75" customHeight="1">
      <c r="A440" s="30"/>
      <c r="B440" s="39"/>
      <c r="C440" s="39"/>
      <c r="D440" s="39"/>
      <c r="E440" s="32"/>
    </row>
    <row r="441" spans="1:5" ht="12.75" customHeight="1">
      <c r="A441" s="30"/>
      <c r="B441" s="39"/>
      <c r="C441" s="39"/>
      <c r="D441" s="39"/>
      <c r="E441" s="32"/>
    </row>
    <row r="442" spans="1:5" ht="12.75" customHeight="1">
      <c r="A442" s="30"/>
      <c r="B442" s="39"/>
      <c r="C442" s="39"/>
      <c r="D442" s="39"/>
      <c r="E442" s="32"/>
    </row>
    <row r="443" spans="1:5" ht="12.75" customHeight="1">
      <c r="A443" s="30"/>
      <c r="B443" s="39"/>
      <c r="C443" s="39"/>
      <c r="D443" s="39"/>
      <c r="E443" s="32"/>
    </row>
    <row r="444" spans="1:5" ht="12.75" customHeight="1">
      <c r="A444" s="30"/>
      <c r="B444" s="39"/>
      <c r="C444" s="39"/>
      <c r="D444" s="39"/>
      <c r="E444" s="32"/>
    </row>
    <row r="445" spans="1:5" ht="12.75" customHeight="1">
      <c r="A445" s="30"/>
      <c r="B445" s="39"/>
      <c r="C445" s="39"/>
      <c r="D445" s="39"/>
      <c r="E445" s="32"/>
    </row>
    <row r="446" spans="1:5" ht="12.75" customHeight="1">
      <c r="A446" s="30"/>
      <c r="B446" s="39"/>
      <c r="C446" s="39"/>
      <c r="D446" s="39"/>
      <c r="E446" s="32"/>
    </row>
    <row r="447" spans="1:5" ht="12.75" customHeight="1">
      <c r="A447" s="30"/>
      <c r="B447" s="39"/>
      <c r="C447" s="39"/>
      <c r="D447" s="39"/>
      <c r="E447" s="32"/>
    </row>
    <row r="448" spans="1:5" ht="12.75" customHeight="1">
      <c r="A448" s="30"/>
      <c r="B448" s="39"/>
      <c r="C448" s="39"/>
      <c r="D448" s="39"/>
      <c r="E448" s="32"/>
    </row>
    <row r="449" spans="1:5" ht="12.75" customHeight="1">
      <c r="A449" s="30"/>
      <c r="B449" s="39"/>
      <c r="C449" s="39"/>
      <c r="D449" s="39"/>
      <c r="E449" s="32"/>
    </row>
    <row r="450" spans="1:5" ht="12.75" customHeight="1">
      <c r="A450" s="30"/>
      <c r="B450" s="39"/>
      <c r="C450" s="39"/>
      <c r="D450" s="39"/>
      <c r="E450" s="32"/>
    </row>
    <row r="451" spans="1:5" ht="12.75" customHeight="1">
      <c r="A451" s="30"/>
      <c r="B451" s="39"/>
      <c r="C451" s="39"/>
      <c r="D451" s="39"/>
      <c r="E451" s="32"/>
    </row>
    <row r="452" spans="1:5" ht="12.75" customHeight="1">
      <c r="A452" s="30"/>
      <c r="B452" s="39"/>
      <c r="C452" s="39"/>
      <c r="D452" s="39"/>
      <c r="E452" s="32"/>
    </row>
    <row r="453" spans="1:5" ht="12.75" customHeight="1">
      <c r="A453" s="30"/>
      <c r="B453" s="39"/>
      <c r="C453" s="39"/>
      <c r="D453" s="39"/>
      <c r="E453" s="32"/>
    </row>
    <row r="454" spans="1:5" ht="12.75" customHeight="1">
      <c r="A454" s="30"/>
      <c r="B454" s="39"/>
      <c r="C454" s="39"/>
      <c r="D454" s="39"/>
      <c r="E454" s="32"/>
    </row>
    <row r="455" spans="1:5" ht="12.75" customHeight="1">
      <c r="A455" s="30"/>
      <c r="B455" s="39"/>
      <c r="C455" s="39"/>
      <c r="D455" s="39"/>
      <c r="E455" s="32"/>
    </row>
    <row r="456" spans="1:5" ht="12.75" customHeight="1">
      <c r="A456" s="30"/>
      <c r="B456" s="39"/>
      <c r="C456" s="39"/>
      <c r="D456" s="39"/>
      <c r="E456" s="32"/>
    </row>
    <row r="457" spans="1:5" ht="12.75" customHeight="1">
      <c r="A457" s="30"/>
      <c r="B457" s="39"/>
      <c r="C457" s="39"/>
      <c r="D457" s="39"/>
      <c r="E457" s="32"/>
    </row>
    <row r="458" spans="1:5" ht="12.75" customHeight="1">
      <c r="A458" s="30"/>
      <c r="B458" s="39"/>
      <c r="C458" s="39"/>
      <c r="D458" s="39"/>
      <c r="E458" s="32"/>
    </row>
    <row r="459" spans="1:5" ht="12.75" customHeight="1">
      <c r="A459" s="30"/>
      <c r="B459" s="39"/>
      <c r="C459" s="39"/>
      <c r="D459" s="39"/>
      <c r="E459" s="32"/>
    </row>
    <row r="460" spans="1:5" ht="12.75" customHeight="1">
      <c r="A460" s="30"/>
      <c r="B460" s="39"/>
      <c r="C460" s="39"/>
      <c r="D460" s="39"/>
      <c r="E460" s="32"/>
    </row>
    <row r="461" spans="1:5" ht="12.75" customHeight="1">
      <c r="A461" s="30"/>
      <c r="B461" s="39"/>
      <c r="C461" s="39"/>
      <c r="D461" s="39"/>
      <c r="E461" s="32"/>
    </row>
    <row r="462" spans="1:5" ht="12.75" customHeight="1">
      <c r="A462" s="30"/>
      <c r="B462" s="39"/>
      <c r="C462" s="39"/>
      <c r="D462" s="39"/>
      <c r="E462" s="32"/>
    </row>
    <row r="463" spans="1:5" ht="12.75" customHeight="1">
      <c r="A463" s="30"/>
      <c r="B463" s="39"/>
      <c r="C463" s="39"/>
      <c r="D463" s="39"/>
      <c r="E463" s="32"/>
    </row>
    <row r="464" spans="1:5" ht="12.75" customHeight="1">
      <c r="A464" s="30"/>
      <c r="B464" s="39"/>
      <c r="C464" s="39"/>
      <c r="D464" s="39"/>
      <c r="E464" s="32"/>
    </row>
    <row r="465" spans="1:5" ht="12.75" customHeight="1">
      <c r="A465" s="30"/>
      <c r="B465" s="39"/>
      <c r="C465" s="39"/>
      <c r="D465" s="39"/>
      <c r="E465" s="32"/>
    </row>
    <row r="466" spans="1:5" ht="12.75" customHeight="1">
      <c r="A466" s="30"/>
      <c r="B466" s="39"/>
      <c r="C466" s="39"/>
      <c r="D466" s="39"/>
      <c r="E466" s="32"/>
    </row>
    <row r="467" spans="1:5" ht="12.75" customHeight="1">
      <c r="A467" s="30"/>
      <c r="B467" s="39"/>
      <c r="C467" s="39"/>
      <c r="D467" s="39"/>
      <c r="E467" s="32"/>
    </row>
    <row r="468" spans="1:5" ht="12.75" customHeight="1">
      <c r="A468" s="30"/>
      <c r="B468" s="39"/>
      <c r="C468" s="39"/>
      <c r="D468" s="39"/>
      <c r="E468" s="32"/>
    </row>
    <row r="469" spans="1:5" ht="12.75" customHeight="1">
      <c r="A469" s="30"/>
      <c r="B469" s="39"/>
      <c r="C469" s="39"/>
      <c r="D469" s="39"/>
      <c r="E469" s="32"/>
    </row>
    <row r="470" spans="1:5" ht="12.75" customHeight="1">
      <c r="A470" s="30"/>
      <c r="B470" s="39"/>
      <c r="C470" s="39"/>
      <c r="D470" s="39"/>
      <c r="E470" s="32"/>
    </row>
    <row r="471" spans="1:5" ht="12.75" customHeight="1">
      <c r="A471" s="30"/>
      <c r="B471" s="39"/>
      <c r="C471" s="39"/>
      <c r="D471" s="39"/>
      <c r="E471" s="32"/>
    </row>
    <row r="472" spans="1:5" ht="12.75" customHeight="1">
      <c r="A472" s="30"/>
      <c r="B472" s="39"/>
      <c r="C472" s="39"/>
      <c r="D472" s="39"/>
      <c r="E472" s="32"/>
    </row>
    <row r="473" spans="1:5" ht="12.75" customHeight="1">
      <c r="A473" s="30"/>
      <c r="B473" s="39"/>
      <c r="C473" s="39"/>
      <c r="D473" s="39"/>
      <c r="E473" s="32"/>
    </row>
    <row r="474" spans="1:5" ht="12.75" customHeight="1">
      <c r="A474" s="30"/>
      <c r="B474" s="39"/>
      <c r="C474" s="39"/>
      <c r="D474" s="39"/>
      <c r="E474" s="32"/>
    </row>
    <row r="475" spans="1:5" ht="12.75" customHeight="1">
      <c r="A475" s="30"/>
      <c r="B475" s="39"/>
      <c r="C475" s="39"/>
      <c r="D475" s="39"/>
      <c r="E475" s="32"/>
    </row>
    <row r="476" spans="1:5" ht="12.75" customHeight="1">
      <c r="A476" s="30"/>
      <c r="B476" s="39"/>
      <c r="C476" s="39"/>
      <c r="D476" s="39"/>
      <c r="E476" s="32"/>
    </row>
    <row r="477" spans="1:5" ht="12.75" customHeight="1">
      <c r="A477" s="30"/>
      <c r="B477" s="39"/>
      <c r="C477" s="39"/>
      <c r="D477" s="39"/>
      <c r="E477" s="32"/>
    </row>
    <row r="478" spans="1:5" ht="12.75" customHeight="1">
      <c r="A478" s="30"/>
      <c r="B478" s="39"/>
      <c r="C478" s="39"/>
      <c r="D478" s="39"/>
      <c r="E478" s="32"/>
    </row>
    <row r="479" spans="1:5" ht="12.75" customHeight="1">
      <c r="A479" s="30"/>
      <c r="B479" s="39"/>
      <c r="C479" s="39"/>
      <c r="D479" s="39"/>
      <c r="E479" s="32"/>
    </row>
    <row r="480" spans="1:5" ht="12.75" customHeight="1">
      <c r="A480" s="30"/>
      <c r="B480" s="39"/>
      <c r="C480" s="39"/>
      <c r="D480" s="39"/>
      <c r="E480" s="32"/>
    </row>
    <row r="481" spans="1:5" ht="12.75" customHeight="1">
      <c r="A481" s="30"/>
      <c r="B481" s="39"/>
      <c r="C481" s="39"/>
      <c r="D481" s="39"/>
      <c r="E481" s="32"/>
    </row>
    <row r="482" spans="1:5" ht="12.75" customHeight="1">
      <c r="A482" s="30"/>
      <c r="B482" s="39"/>
      <c r="C482" s="39"/>
      <c r="D482" s="39"/>
      <c r="E482" s="32"/>
    </row>
    <row r="483" spans="1:5" ht="12.75" customHeight="1">
      <c r="A483" s="30"/>
      <c r="B483" s="39"/>
      <c r="C483" s="39"/>
      <c r="D483" s="39"/>
      <c r="E483" s="32"/>
    </row>
    <row r="484" spans="1:5" ht="12.75" customHeight="1">
      <c r="A484" s="30"/>
      <c r="B484" s="39"/>
      <c r="C484" s="39"/>
      <c r="D484" s="39"/>
      <c r="E484" s="32"/>
    </row>
    <row r="485" spans="1:5" ht="12.75" customHeight="1">
      <c r="A485" s="30"/>
      <c r="B485" s="39"/>
      <c r="C485" s="39"/>
      <c r="D485" s="39"/>
      <c r="E485" s="32"/>
    </row>
    <row r="486" spans="1:5" ht="12.75" customHeight="1">
      <c r="A486" s="30"/>
      <c r="B486" s="39"/>
      <c r="C486" s="39"/>
      <c r="D486" s="39"/>
      <c r="E486" s="32"/>
    </row>
    <row r="487" spans="1:5" ht="12.75" customHeight="1">
      <c r="A487" s="30"/>
      <c r="B487" s="39"/>
      <c r="C487" s="39"/>
      <c r="D487" s="39"/>
      <c r="E487" s="32"/>
    </row>
    <row r="488" spans="1:5" ht="12.75" customHeight="1">
      <c r="A488" s="30"/>
      <c r="B488" s="39"/>
      <c r="C488" s="39"/>
      <c r="D488" s="39"/>
      <c r="E488" s="32"/>
    </row>
    <row r="489" spans="1:5" ht="12.75" customHeight="1">
      <c r="A489" s="30"/>
      <c r="B489" s="39"/>
      <c r="C489" s="39"/>
      <c r="D489" s="39"/>
      <c r="E489" s="32"/>
    </row>
    <row r="490" spans="1:5" ht="12.75" customHeight="1">
      <c r="A490" s="30"/>
      <c r="B490" s="39"/>
      <c r="C490" s="39"/>
      <c r="D490" s="39"/>
      <c r="E490" s="32"/>
    </row>
    <row r="491" spans="1:5" ht="12.75" customHeight="1">
      <c r="A491" s="30"/>
      <c r="B491" s="39"/>
      <c r="C491" s="39"/>
      <c r="D491" s="39"/>
      <c r="E491" s="32"/>
    </row>
    <row r="492" spans="1:5" ht="12.75" customHeight="1">
      <c r="A492" s="30"/>
      <c r="B492" s="39"/>
      <c r="C492" s="39"/>
      <c r="D492" s="39"/>
      <c r="E492" s="32"/>
    </row>
    <row r="493" spans="1:5" ht="12.75" customHeight="1">
      <c r="A493" s="30"/>
      <c r="B493" s="39"/>
      <c r="C493" s="39"/>
      <c r="D493" s="39"/>
      <c r="E493" s="32"/>
    </row>
    <row r="494" spans="1:5" ht="12.75" customHeight="1">
      <c r="A494" s="30"/>
      <c r="B494" s="39"/>
      <c r="C494" s="39"/>
      <c r="D494" s="39"/>
      <c r="E494" s="32"/>
    </row>
    <row r="495" spans="1:5" ht="12.75" customHeight="1">
      <c r="A495" s="30"/>
      <c r="B495" s="39"/>
      <c r="C495" s="39"/>
      <c r="D495" s="39"/>
      <c r="E495" s="32"/>
    </row>
    <row r="496" spans="1:5" ht="12.75" customHeight="1">
      <c r="A496" s="30"/>
      <c r="B496" s="39"/>
      <c r="C496" s="39"/>
      <c r="D496" s="39"/>
      <c r="E496" s="32"/>
    </row>
    <row r="497" spans="1:5" ht="12.75" customHeight="1">
      <c r="A497" s="30"/>
      <c r="B497" s="39"/>
      <c r="C497" s="39"/>
      <c r="D497" s="39"/>
      <c r="E497" s="32"/>
    </row>
    <row r="498" spans="1:5" ht="12.75" customHeight="1">
      <c r="A498" s="30"/>
      <c r="B498" s="39"/>
      <c r="C498" s="39"/>
      <c r="D498" s="39"/>
      <c r="E498" s="32"/>
    </row>
    <row r="499" spans="1:5" ht="12.75" customHeight="1">
      <c r="A499" s="30"/>
      <c r="B499" s="39"/>
      <c r="C499" s="39"/>
      <c r="D499" s="39"/>
      <c r="E499" s="32"/>
    </row>
    <row r="500" spans="1:5" ht="12.75" customHeight="1">
      <c r="A500" s="30"/>
      <c r="B500" s="39"/>
      <c r="C500" s="39"/>
      <c r="D500" s="39"/>
      <c r="E500" s="32"/>
    </row>
    <row r="501" spans="1:5" ht="12.75" customHeight="1">
      <c r="A501" s="30"/>
      <c r="B501" s="39"/>
      <c r="C501" s="39"/>
      <c r="D501" s="39"/>
      <c r="E501" s="32"/>
    </row>
    <row r="502" spans="1:5" ht="12.75" customHeight="1">
      <c r="A502" s="30"/>
      <c r="B502" s="39"/>
      <c r="C502" s="39"/>
      <c r="D502" s="39"/>
      <c r="E502" s="32"/>
    </row>
    <row r="503" spans="1:5" ht="12.75" customHeight="1">
      <c r="A503" s="30"/>
      <c r="B503" s="39"/>
      <c r="C503" s="39"/>
      <c r="D503" s="39"/>
      <c r="E503" s="32"/>
    </row>
    <row r="504" spans="1:5" ht="12.75" customHeight="1">
      <c r="A504" s="30"/>
      <c r="B504" s="39"/>
      <c r="C504" s="39"/>
      <c r="D504" s="39"/>
      <c r="E504" s="32"/>
    </row>
    <row r="505" spans="1:5" ht="12.75" customHeight="1">
      <c r="A505" s="30"/>
      <c r="B505" s="39"/>
      <c r="C505" s="39"/>
      <c r="D505" s="39"/>
      <c r="E505" s="32"/>
    </row>
    <row r="506" spans="1:5" ht="12.75" customHeight="1">
      <c r="A506" s="30"/>
      <c r="B506" s="39"/>
      <c r="C506" s="39"/>
      <c r="D506" s="39"/>
      <c r="E506" s="32"/>
    </row>
    <row r="507" spans="1:5" ht="12.75" customHeight="1">
      <c r="A507" s="30"/>
      <c r="B507" s="39"/>
      <c r="C507" s="39"/>
      <c r="D507" s="39"/>
      <c r="E507" s="32"/>
    </row>
    <row r="508" spans="1:5" ht="12.75" customHeight="1">
      <c r="A508" s="30"/>
      <c r="B508" s="39"/>
      <c r="C508" s="39"/>
      <c r="D508" s="39"/>
      <c r="E508" s="32"/>
    </row>
    <row r="509" spans="1:5" ht="12.75" customHeight="1">
      <c r="A509" s="30"/>
      <c r="B509" s="39"/>
      <c r="C509" s="39"/>
      <c r="D509" s="39"/>
      <c r="E509" s="32"/>
    </row>
    <row r="510" spans="1:5" ht="12.75" customHeight="1">
      <c r="A510" s="30"/>
      <c r="B510" s="39"/>
      <c r="C510" s="39"/>
      <c r="D510" s="39"/>
      <c r="E510" s="32"/>
    </row>
    <row r="511" spans="1:5" ht="12.75" customHeight="1">
      <c r="A511" s="30"/>
      <c r="B511" s="39"/>
      <c r="C511" s="39"/>
      <c r="D511" s="39"/>
      <c r="E511" s="32"/>
    </row>
    <row r="512" spans="1:5" ht="12.75" customHeight="1">
      <c r="A512" s="30"/>
      <c r="B512" s="39"/>
      <c r="C512" s="39"/>
      <c r="D512" s="39"/>
      <c r="E512" s="32"/>
    </row>
    <row r="513" spans="1:5" ht="12.75" customHeight="1">
      <c r="A513" s="30"/>
      <c r="B513" s="39"/>
      <c r="C513" s="39"/>
      <c r="D513" s="39"/>
      <c r="E513" s="32"/>
    </row>
    <row r="514" spans="1:5" ht="12.75" customHeight="1">
      <c r="A514" s="30"/>
      <c r="B514" s="39"/>
      <c r="C514" s="39"/>
      <c r="D514" s="39"/>
      <c r="E514" s="32"/>
    </row>
    <row r="515" spans="1:5" ht="12.75" customHeight="1">
      <c r="A515" s="30"/>
      <c r="B515" s="39"/>
      <c r="C515" s="39"/>
      <c r="D515" s="39"/>
      <c r="E515" s="32"/>
    </row>
    <row r="516" spans="1:5" ht="12.75" customHeight="1">
      <c r="A516" s="30"/>
      <c r="B516" s="39"/>
      <c r="C516" s="39"/>
      <c r="D516" s="39"/>
      <c r="E516" s="32"/>
    </row>
    <row r="517" spans="1:5" ht="12.75" customHeight="1">
      <c r="A517" s="30"/>
      <c r="B517" s="39"/>
      <c r="C517" s="39"/>
      <c r="D517" s="39"/>
      <c r="E517" s="32"/>
    </row>
    <row r="518" spans="1:5" ht="12.75" customHeight="1">
      <c r="A518" s="30"/>
      <c r="B518" s="39"/>
      <c r="C518" s="39"/>
      <c r="D518" s="39"/>
      <c r="E518" s="32"/>
    </row>
    <row r="519" spans="1:5" ht="12.75" customHeight="1">
      <c r="A519" s="30"/>
      <c r="B519" s="39"/>
      <c r="C519" s="39"/>
      <c r="D519" s="39"/>
      <c r="E519" s="32"/>
    </row>
    <row r="520" spans="1:5" ht="12.75" customHeight="1">
      <c r="A520" s="30"/>
      <c r="B520" s="39"/>
      <c r="C520" s="39"/>
      <c r="D520" s="39"/>
      <c r="E520" s="32"/>
    </row>
    <row r="521" spans="1:5" ht="12.75" customHeight="1">
      <c r="A521" s="30"/>
      <c r="B521" s="39"/>
      <c r="C521" s="39"/>
      <c r="D521" s="39"/>
      <c r="E521" s="32"/>
    </row>
    <row r="522" spans="1:5" ht="12.75" customHeight="1">
      <c r="A522" s="30"/>
      <c r="B522" s="39"/>
      <c r="C522" s="39"/>
      <c r="D522" s="39"/>
      <c r="E522" s="32"/>
    </row>
    <row r="523" spans="1:5" ht="12.75" customHeight="1">
      <c r="A523" s="30"/>
      <c r="B523" s="39"/>
      <c r="C523" s="39"/>
      <c r="D523" s="39"/>
      <c r="E523" s="32"/>
    </row>
    <row r="524" spans="1:5" ht="12.75" customHeight="1">
      <c r="A524" s="30"/>
      <c r="B524" s="39"/>
      <c r="C524" s="39"/>
      <c r="D524" s="39"/>
      <c r="E524" s="32"/>
    </row>
    <row r="525" spans="1:5" ht="12.75" customHeight="1">
      <c r="A525" s="30"/>
      <c r="B525" s="39"/>
      <c r="C525" s="39"/>
      <c r="D525" s="39"/>
      <c r="E525" s="32"/>
    </row>
    <row r="526" spans="1:5" ht="12.75" customHeight="1">
      <c r="A526" s="30"/>
      <c r="B526" s="39"/>
      <c r="C526" s="39"/>
      <c r="D526" s="39"/>
      <c r="E526" s="32"/>
    </row>
    <row r="527" spans="1:5" ht="12.75" customHeight="1">
      <c r="A527" s="30"/>
      <c r="B527" s="39"/>
      <c r="C527" s="39"/>
      <c r="D527" s="39"/>
      <c r="E527" s="32"/>
    </row>
    <row r="528" spans="1:5" ht="12.75" customHeight="1">
      <c r="A528" s="30"/>
      <c r="B528" s="39"/>
      <c r="C528" s="39"/>
      <c r="D528" s="39"/>
      <c r="E528" s="32"/>
    </row>
    <row r="529" spans="1:5" ht="12.75" customHeight="1">
      <c r="A529" s="30"/>
      <c r="B529" s="39"/>
      <c r="C529" s="39"/>
      <c r="D529" s="39"/>
      <c r="E529" s="32"/>
    </row>
    <row r="530" spans="1:5" ht="12.75" customHeight="1">
      <c r="A530" s="30"/>
      <c r="B530" s="39"/>
      <c r="C530" s="39"/>
      <c r="D530" s="39"/>
      <c r="E530" s="32"/>
    </row>
    <row r="531" spans="1:5" ht="12.75" customHeight="1">
      <c r="A531" s="30"/>
      <c r="B531" s="39"/>
      <c r="C531" s="39"/>
      <c r="D531" s="39"/>
      <c r="E531" s="32"/>
    </row>
    <row r="532" spans="1:5" ht="12.75" customHeight="1">
      <c r="A532" s="30"/>
      <c r="B532" s="39"/>
      <c r="C532" s="39"/>
      <c r="D532" s="39"/>
      <c r="E532" s="32"/>
    </row>
    <row r="533" spans="1:5" ht="12.75" customHeight="1">
      <c r="A533" s="30"/>
      <c r="B533" s="39"/>
      <c r="C533" s="39"/>
      <c r="D533" s="39"/>
      <c r="E533" s="32"/>
    </row>
    <row r="534" spans="1:5" ht="12.75" customHeight="1">
      <c r="A534" s="30"/>
      <c r="B534" s="39"/>
      <c r="C534" s="39"/>
      <c r="D534" s="39"/>
      <c r="E534" s="32"/>
    </row>
    <row r="535" spans="1:5" ht="12.75" customHeight="1">
      <c r="A535" s="30"/>
      <c r="B535" s="39"/>
      <c r="C535" s="39"/>
      <c r="D535" s="39"/>
      <c r="E535" s="32"/>
    </row>
    <row r="536" spans="1:5" ht="12.75" customHeight="1">
      <c r="A536" s="30"/>
      <c r="B536" s="39"/>
      <c r="C536" s="39"/>
      <c r="D536" s="39"/>
      <c r="E536" s="32"/>
    </row>
    <row r="537" spans="1:5" ht="12.75" customHeight="1">
      <c r="A537" s="30"/>
      <c r="B537" s="39"/>
      <c r="C537" s="39"/>
      <c r="D537" s="39"/>
      <c r="E537" s="32"/>
    </row>
    <row r="538" spans="1:5" ht="12.75" customHeight="1">
      <c r="A538" s="30"/>
      <c r="B538" s="39"/>
      <c r="C538" s="39"/>
      <c r="D538" s="39"/>
      <c r="E538" s="32"/>
    </row>
    <row r="539" spans="1:5" ht="12.75" customHeight="1">
      <c r="A539" s="30"/>
      <c r="B539" s="39"/>
      <c r="C539" s="39"/>
      <c r="D539" s="39"/>
      <c r="E539" s="32"/>
    </row>
    <row r="540" spans="1:5" ht="12.75" customHeight="1">
      <c r="A540" s="30"/>
      <c r="B540" s="39"/>
      <c r="C540" s="39"/>
      <c r="D540" s="39"/>
      <c r="E540" s="32"/>
    </row>
    <row r="541" spans="1:5" ht="12.75" customHeight="1">
      <c r="A541" s="30"/>
      <c r="B541" s="39"/>
      <c r="C541" s="39"/>
      <c r="D541" s="39"/>
      <c r="E541" s="32"/>
    </row>
    <row r="542" spans="1:5" ht="12.75" customHeight="1">
      <c r="A542" s="30"/>
      <c r="B542" s="39"/>
      <c r="C542" s="39"/>
      <c r="D542" s="39"/>
      <c r="E542" s="32"/>
    </row>
    <row r="543" spans="1:5" ht="12.75" customHeight="1">
      <c r="A543" s="30"/>
      <c r="B543" s="39"/>
      <c r="C543" s="39"/>
      <c r="D543" s="39"/>
      <c r="E543" s="32"/>
    </row>
    <row r="544" spans="1:5" ht="12.75" customHeight="1">
      <c r="A544" s="30"/>
      <c r="B544" s="39"/>
      <c r="C544" s="39"/>
      <c r="D544" s="39"/>
      <c r="E544" s="32"/>
    </row>
    <row r="545" spans="1:5" ht="12.75" customHeight="1">
      <c r="A545" s="30"/>
      <c r="B545" s="39"/>
      <c r="C545" s="39"/>
      <c r="D545" s="39"/>
      <c r="E545" s="32"/>
    </row>
    <row r="546" spans="1:5" ht="12.75" customHeight="1">
      <c r="A546" s="30"/>
      <c r="B546" s="39"/>
      <c r="C546" s="39"/>
      <c r="D546" s="39"/>
      <c r="E546" s="32"/>
    </row>
    <row r="547" spans="1:5" ht="12.75" customHeight="1">
      <c r="A547" s="30"/>
      <c r="B547" s="39"/>
      <c r="C547" s="39"/>
      <c r="D547" s="39"/>
      <c r="E547" s="32"/>
    </row>
    <row r="548" spans="1:5" ht="12.75" customHeight="1">
      <c r="A548" s="30"/>
      <c r="B548" s="39"/>
      <c r="C548" s="39"/>
      <c r="D548" s="39"/>
      <c r="E548" s="32"/>
    </row>
    <row r="549" spans="1:5" ht="12.75" customHeight="1">
      <c r="A549" s="30"/>
      <c r="B549" s="39"/>
      <c r="C549" s="39"/>
      <c r="D549" s="39"/>
      <c r="E549" s="32"/>
    </row>
    <row r="550" spans="1:5" ht="12.75" customHeight="1">
      <c r="A550" s="30"/>
      <c r="B550" s="39"/>
      <c r="C550" s="39"/>
      <c r="D550" s="39"/>
      <c r="E550" s="32"/>
    </row>
    <row r="551" spans="1:5" ht="12.75" customHeight="1">
      <c r="A551" s="30"/>
      <c r="B551" s="39"/>
      <c r="C551" s="39"/>
      <c r="D551" s="39"/>
      <c r="E551" s="32"/>
    </row>
    <row r="552" spans="1:5" ht="12.75" customHeight="1">
      <c r="A552" s="30"/>
      <c r="B552" s="39"/>
      <c r="C552" s="39"/>
      <c r="D552" s="39"/>
      <c r="E552" s="32"/>
    </row>
    <row r="553" spans="1:5" ht="12.75" customHeight="1">
      <c r="A553" s="30"/>
      <c r="B553" s="39"/>
      <c r="C553" s="39"/>
      <c r="D553" s="39"/>
      <c r="E553" s="32"/>
    </row>
    <row r="554" spans="1:5" ht="12.75" customHeight="1">
      <c r="A554" s="30"/>
      <c r="B554" s="39"/>
      <c r="C554" s="39"/>
      <c r="D554" s="39"/>
      <c r="E554" s="32"/>
    </row>
    <row r="555" spans="1:5" ht="12.75" customHeight="1">
      <c r="A555" s="30"/>
      <c r="B555" s="39"/>
      <c r="C555" s="39"/>
      <c r="D555" s="39"/>
      <c r="E555" s="32"/>
    </row>
    <row r="556" spans="1:5" ht="12.75" customHeight="1">
      <c r="A556" s="30"/>
      <c r="B556" s="39"/>
      <c r="C556" s="39"/>
      <c r="D556" s="39"/>
      <c r="E556" s="32"/>
    </row>
    <row r="557" spans="1:5" ht="12.75" customHeight="1">
      <c r="A557" s="30"/>
      <c r="B557" s="39"/>
      <c r="C557" s="39"/>
      <c r="D557" s="39"/>
      <c r="E557" s="32"/>
    </row>
    <row r="558" spans="1:5" ht="12.75" customHeight="1">
      <c r="A558" s="30"/>
      <c r="B558" s="39"/>
      <c r="C558" s="39"/>
      <c r="D558" s="39"/>
      <c r="E558" s="32"/>
    </row>
    <row r="559" spans="1:5" ht="12.75" customHeight="1">
      <c r="A559" s="30"/>
      <c r="B559" s="39"/>
      <c r="C559" s="39"/>
      <c r="D559" s="39"/>
      <c r="E559" s="32"/>
    </row>
    <row r="560" spans="1:5" ht="12.75" customHeight="1">
      <c r="A560" s="30"/>
      <c r="B560" s="39"/>
      <c r="C560" s="39"/>
      <c r="D560" s="39"/>
      <c r="E560" s="32"/>
    </row>
    <row r="561" spans="1:5" ht="12.75" customHeight="1">
      <c r="A561" s="30"/>
      <c r="B561" s="39"/>
      <c r="C561" s="39"/>
      <c r="D561" s="39"/>
      <c r="E561" s="32"/>
    </row>
    <row r="562" spans="1:5" ht="12.75" customHeight="1">
      <c r="A562" s="30"/>
      <c r="B562" s="39"/>
      <c r="C562" s="39"/>
      <c r="D562" s="39"/>
      <c r="E562" s="32"/>
    </row>
    <row r="563" spans="1:5" ht="12.75" customHeight="1">
      <c r="A563" s="30"/>
      <c r="B563" s="39"/>
      <c r="C563" s="39"/>
      <c r="D563" s="39"/>
      <c r="E563" s="32"/>
    </row>
    <row r="564" spans="1:5" ht="12.75" customHeight="1">
      <c r="A564" s="30"/>
      <c r="B564" s="39"/>
      <c r="C564" s="39"/>
      <c r="D564" s="39"/>
      <c r="E564" s="32"/>
    </row>
    <row r="565" spans="1:5" ht="12.75" customHeight="1">
      <c r="A565" s="30"/>
      <c r="B565" s="39"/>
      <c r="C565" s="39"/>
      <c r="D565" s="39"/>
      <c r="E565" s="32"/>
    </row>
    <row r="566" spans="1:5" ht="12.75" customHeight="1">
      <c r="A566" s="30"/>
      <c r="B566" s="39"/>
      <c r="C566" s="39"/>
      <c r="D566" s="39"/>
      <c r="E566" s="32"/>
    </row>
    <row r="567" spans="1:5" ht="12.75" customHeight="1">
      <c r="A567" s="30"/>
      <c r="B567" s="39"/>
      <c r="C567" s="39"/>
      <c r="D567" s="39"/>
      <c r="E567" s="32"/>
    </row>
    <row r="568" spans="1:5" ht="12.75" customHeight="1">
      <c r="A568" s="30"/>
      <c r="B568" s="39"/>
      <c r="C568" s="39"/>
      <c r="D568" s="39"/>
      <c r="E568" s="32"/>
    </row>
    <row r="569" spans="1:5" ht="12.75" customHeight="1">
      <c r="A569" s="30"/>
      <c r="B569" s="39"/>
      <c r="C569" s="39"/>
      <c r="D569" s="39"/>
      <c r="E569" s="32"/>
    </row>
    <row r="570" spans="1:5" ht="12.75" customHeight="1">
      <c r="A570" s="30"/>
      <c r="B570" s="39"/>
      <c r="C570" s="39"/>
      <c r="D570" s="39"/>
      <c r="E570" s="32"/>
    </row>
    <row r="571" spans="1:5" ht="12.75" customHeight="1">
      <c r="A571" s="30"/>
      <c r="B571" s="39"/>
      <c r="C571" s="39"/>
      <c r="D571" s="39"/>
      <c r="E571" s="32"/>
    </row>
    <row r="572" spans="1:5" ht="12.75" customHeight="1">
      <c r="A572" s="30"/>
      <c r="B572" s="39"/>
      <c r="C572" s="39"/>
      <c r="D572" s="39"/>
      <c r="E572" s="32"/>
    </row>
    <row r="573" spans="1:5" ht="12.75" customHeight="1">
      <c r="A573" s="30"/>
      <c r="B573" s="39"/>
      <c r="C573" s="39"/>
      <c r="D573" s="39"/>
      <c r="E573" s="32"/>
    </row>
    <row r="574" spans="1:5" ht="12.75" customHeight="1">
      <c r="A574" s="30"/>
      <c r="B574" s="39"/>
      <c r="C574" s="39"/>
      <c r="D574" s="39"/>
      <c r="E574" s="32"/>
    </row>
    <row r="575" spans="1:5" ht="12.75" customHeight="1">
      <c r="A575" s="30"/>
      <c r="B575" s="39"/>
      <c r="C575" s="39"/>
      <c r="D575" s="39"/>
      <c r="E575" s="32"/>
    </row>
    <row r="576" spans="1:5" ht="12.75" customHeight="1">
      <c r="A576" s="30"/>
      <c r="B576" s="39"/>
      <c r="C576" s="39"/>
      <c r="D576" s="39"/>
      <c r="E576" s="32"/>
    </row>
    <row r="577" spans="1:5" ht="12.75" customHeight="1">
      <c r="A577" s="30"/>
      <c r="B577" s="39"/>
      <c r="C577" s="39"/>
      <c r="D577" s="39"/>
      <c r="E577" s="32"/>
    </row>
    <row r="578" spans="1:5" ht="12.75" customHeight="1">
      <c r="A578" s="30"/>
      <c r="B578" s="39"/>
      <c r="C578" s="39"/>
      <c r="D578" s="39"/>
      <c r="E578" s="32"/>
    </row>
    <row r="579" spans="1:5" ht="12.75" customHeight="1">
      <c r="A579" s="30"/>
      <c r="B579" s="39"/>
      <c r="C579" s="39"/>
      <c r="D579" s="39"/>
      <c r="E579" s="32"/>
    </row>
    <row r="580" spans="1:5" ht="12.75" customHeight="1">
      <c r="A580" s="30"/>
      <c r="B580" s="39"/>
      <c r="C580" s="39"/>
      <c r="D580" s="39"/>
      <c r="E580" s="32"/>
    </row>
    <row r="581" spans="1:5" ht="12.75" customHeight="1">
      <c r="A581" s="30"/>
      <c r="B581" s="39"/>
      <c r="C581" s="39"/>
      <c r="D581" s="39"/>
      <c r="E581" s="32"/>
    </row>
    <row r="582" spans="1:5" ht="12.75" customHeight="1">
      <c r="A582" s="30"/>
      <c r="B582" s="39"/>
      <c r="C582" s="39"/>
      <c r="D582" s="39"/>
      <c r="E582" s="32"/>
    </row>
    <row r="583" spans="1:5" ht="12.75" customHeight="1">
      <c r="A583" s="30"/>
      <c r="B583" s="39"/>
      <c r="C583" s="39"/>
      <c r="D583" s="39"/>
      <c r="E583" s="32"/>
    </row>
    <row r="584" spans="1:5" ht="12.75" customHeight="1">
      <c r="A584" s="30"/>
      <c r="B584" s="39"/>
      <c r="C584" s="39"/>
      <c r="D584" s="39"/>
      <c r="E584" s="32"/>
    </row>
    <row r="585" spans="1:5" ht="12.75" customHeight="1">
      <c r="A585" s="30"/>
      <c r="B585" s="39"/>
      <c r="C585" s="39"/>
      <c r="D585" s="39"/>
      <c r="E585" s="32"/>
    </row>
    <row r="586" spans="1:5" ht="12.75" customHeight="1">
      <c r="A586" s="30"/>
      <c r="B586" s="39"/>
      <c r="C586" s="39"/>
      <c r="D586" s="39"/>
      <c r="E586" s="32"/>
    </row>
    <row r="587" spans="1:5" ht="12.75" customHeight="1">
      <c r="A587" s="30"/>
      <c r="B587" s="39"/>
      <c r="C587" s="39"/>
      <c r="D587" s="39"/>
      <c r="E587" s="32"/>
    </row>
    <row r="588" spans="1:5" ht="12.75" customHeight="1">
      <c r="A588" s="30"/>
      <c r="B588" s="39"/>
      <c r="C588" s="39"/>
      <c r="D588" s="39"/>
      <c r="E588" s="32"/>
    </row>
    <row r="589" spans="1:5" ht="12.75" customHeight="1">
      <c r="A589" s="30"/>
      <c r="B589" s="39"/>
      <c r="C589" s="39"/>
      <c r="D589" s="39"/>
      <c r="E589" s="32"/>
    </row>
    <row r="590" spans="1:5" ht="12.75" customHeight="1">
      <c r="A590" s="30"/>
      <c r="B590" s="39"/>
      <c r="C590" s="39"/>
      <c r="D590" s="39"/>
      <c r="E590" s="32"/>
    </row>
    <row r="591" spans="1:5" ht="12.75" customHeight="1">
      <c r="A591" s="30"/>
      <c r="B591" s="39"/>
      <c r="C591" s="39"/>
      <c r="D591" s="39"/>
      <c r="E591" s="32"/>
    </row>
    <row r="592" spans="1:5" ht="12.75" customHeight="1">
      <c r="A592" s="30"/>
      <c r="B592" s="39"/>
      <c r="C592" s="39"/>
      <c r="D592" s="39"/>
      <c r="E592" s="32"/>
    </row>
    <row r="593" spans="1:5" ht="12.75" customHeight="1">
      <c r="A593" s="30"/>
      <c r="B593" s="39"/>
      <c r="C593" s="39"/>
      <c r="D593" s="39"/>
      <c r="E593" s="32"/>
    </row>
    <row r="594" spans="1:5" ht="12.75" customHeight="1">
      <c r="A594" s="30"/>
      <c r="B594" s="39"/>
      <c r="C594" s="39"/>
      <c r="D594" s="39"/>
      <c r="E594" s="32"/>
    </row>
    <row r="595" spans="1:5" ht="12.75" customHeight="1">
      <c r="A595" s="30"/>
      <c r="B595" s="39"/>
      <c r="C595" s="39"/>
      <c r="D595" s="39"/>
      <c r="E595" s="32"/>
    </row>
    <row r="596" spans="1:5" ht="12.75" customHeight="1">
      <c r="A596" s="30"/>
      <c r="B596" s="39"/>
      <c r="C596" s="39"/>
      <c r="D596" s="39"/>
      <c r="E596" s="32"/>
    </row>
    <row r="597" spans="1:5" ht="12.75" customHeight="1">
      <c r="A597" s="30"/>
      <c r="B597" s="39"/>
      <c r="C597" s="39"/>
      <c r="D597" s="39"/>
      <c r="E597" s="32"/>
    </row>
    <row r="598" spans="1:5" ht="12.75" customHeight="1">
      <c r="A598" s="30"/>
      <c r="B598" s="39"/>
      <c r="C598" s="39"/>
      <c r="D598" s="39"/>
      <c r="E598" s="32"/>
    </row>
    <row r="599" spans="1:5" ht="12.75" customHeight="1">
      <c r="A599" s="30"/>
      <c r="B599" s="39"/>
      <c r="C599" s="39"/>
      <c r="D599" s="39"/>
      <c r="E599" s="32"/>
    </row>
    <row r="600" spans="1:5" ht="12.75" customHeight="1">
      <c r="A600" s="30"/>
      <c r="B600" s="39"/>
      <c r="C600" s="39"/>
      <c r="D600" s="39"/>
      <c r="E600" s="32"/>
    </row>
    <row r="601" spans="1:5" ht="12.75" customHeight="1">
      <c r="A601" s="30"/>
      <c r="B601" s="39"/>
      <c r="C601" s="39"/>
      <c r="D601" s="39"/>
      <c r="E601" s="32"/>
    </row>
    <row r="602" spans="1:5" ht="12.75" customHeight="1">
      <c r="A602" s="30"/>
      <c r="B602" s="39"/>
      <c r="C602" s="39"/>
      <c r="D602" s="39"/>
      <c r="E602" s="32"/>
    </row>
    <row r="603" spans="1:5" ht="12.75" customHeight="1">
      <c r="A603" s="30"/>
      <c r="B603" s="39"/>
      <c r="C603" s="39"/>
      <c r="D603" s="39"/>
      <c r="E603" s="32"/>
    </row>
    <row r="604" spans="1:5" ht="12.75" customHeight="1">
      <c r="A604" s="30"/>
      <c r="B604" s="39"/>
      <c r="C604" s="39"/>
      <c r="D604" s="39"/>
      <c r="E604" s="32"/>
    </row>
    <row r="605" spans="1:5" ht="12.75" customHeight="1">
      <c r="A605" s="30"/>
      <c r="B605" s="39"/>
      <c r="C605" s="39"/>
      <c r="D605" s="39"/>
      <c r="E605" s="32"/>
    </row>
    <row r="606" spans="1:5" ht="12.75" customHeight="1">
      <c r="A606" s="30"/>
      <c r="B606" s="39"/>
      <c r="C606" s="39"/>
      <c r="D606" s="39"/>
      <c r="E606" s="32"/>
    </row>
    <row r="607" spans="1:5" ht="12.75" customHeight="1">
      <c r="A607" s="30"/>
      <c r="B607" s="39"/>
      <c r="C607" s="39"/>
      <c r="D607" s="39"/>
      <c r="E607" s="32"/>
    </row>
    <row r="608" spans="1:5" ht="12.75" customHeight="1">
      <c r="A608" s="30"/>
      <c r="B608" s="39"/>
      <c r="C608" s="39"/>
      <c r="D608" s="39"/>
      <c r="E608" s="32"/>
    </row>
    <row r="609" spans="1:5" ht="12.75" customHeight="1">
      <c r="A609" s="30"/>
      <c r="B609" s="39"/>
      <c r="C609" s="39"/>
      <c r="D609" s="39"/>
      <c r="E609" s="32"/>
    </row>
    <row r="610" spans="1:5" ht="12.75" customHeight="1">
      <c r="A610" s="30"/>
      <c r="B610" s="39"/>
      <c r="C610" s="39"/>
      <c r="D610" s="39"/>
      <c r="E610" s="32"/>
    </row>
    <row r="611" spans="1:5" ht="12.75" customHeight="1">
      <c r="A611" s="30"/>
      <c r="B611" s="39"/>
      <c r="C611" s="39"/>
      <c r="D611" s="39"/>
      <c r="E611" s="32"/>
    </row>
    <row r="612" spans="1:5" ht="12.75" customHeight="1">
      <c r="A612" s="30"/>
      <c r="B612" s="39"/>
      <c r="C612" s="39"/>
      <c r="D612" s="39"/>
      <c r="E612" s="32"/>
    </row>
    <row r="613" spans="1:5" ht="12.75" customHeight="1">
      <c r="A613" s="30"/>
      <c r="B613" s="39"/>
      <c r="C613" s="39"/>
      <c r="D613" s="39"/>
      <c r="E613" s="32"/>
    </row>
    <row r="614" spans="1:5" ht="12.75" customHeight="1">
      <c r="A614" s="30"/>
      <c r="B614" s="39"/>
      <c r="C614" s="39"/>
      <c r="D614" s="39"/>
      <c r="E614" s="32"/>
    </row>
    <row r="615" spans="1:5" ht="12.75" customHeight="1">
      <c r="A615" s="30"/>
      <c r="B615" s="39"/>
      <c r="C615" s="39"/>
      <c r="D615" s="39"/>
      <c r="E615" s="32"/>
    </row>
    <row r="616" spans="1:5" ht="12.75" customHeight="1">
      <c r="A616" s="30"/>
      <c r="B616" s="39"/>
      <c r="C616" s="39"/>
      <c r="D616" s="39"/>
      <c r="E616" s="32"/>
    </row>
    <row r="617" spans="1:5" ht="12.75" customHeight="1">
      <c r="A617" s="30"/>
      <c r="B617" s="39"/>
      <c r="C617" s="39"/>
      <c r="D617" s="39"/>
      <c r="E617" s="32"/>
    </row>
    <row r="618" spans="1:5" ht="12.75" customHeight="1">
      <c r="A618" s="30"/>
      <c r="B618" s="39"/>
      <c r="C618" s="39"/>
      <c r="D618" s="39"/>
      <c r="E618" s="32"/>
    </row>
    <row r="619" spans="1:5" ht="12.75" customHeight="1">
      <c r="A619" s="30"/>
      <c r="B619" s="39"/>
      <c r="C619" s="39"/>
      <c r="D619" s="39"/>
      <c r="E619" s="32"/>
    </row>
    <row r="620" spans="1:5" ht="12.75" customHeight="1">
      <c r="A620" s="30"/>
      <c r="B620" s="39"/>
      <c r="C620" s="39"/>
      <c r="D620" s="39"/>
      <c r="E620" s="32"/>
    </row>
    <row r="621" spans="1:5" ht="12.75" customHeight="1">
      <c r="A621" s="30"/>
      <c r="B621" s="39"/>
      <c r="C621" s="39"/>
      <c r="D621" s="39"/>
      <c r="E621" s="32"/>
    </row>
    <row r="622" spans="1:5" ht="12.75" customHeight="1">
      <c r="A622" s="30"/>
      <c r="B622" s="39"/>
      <c r="C622" s="39"/>
      <c r="D622" s="39"/>
      <c r="E622" s="32"/>
    </row>
    <row r="623" spans="1:5" ht="12.75" customHeight="1">
      <c r="A623" s="30"/>
      <c r="B623" s="39"/>
      <c r="C623" s="39"/>
      <c r="D623" s="39"/>
      <c r="E623" s="32"/>
    </row>
    <row r="624" spans="1:5" ht="12.75" customHeight="1">
      <c r="A624" s="30"/>
      <c r="B624" s="39"/>
      <c r="C624" s="39"/>
      <c r="D624" s="39"/>
      <c r="E624" s="32"/>
    </row>
    <row r="625" spans="1:5" ht="12.75" customHeight="1">
      <c r="A625" s="30"/>
      <c r="B625" s="39"/>
      <c r="C625" s="39"/>
      <c r="D625" s="39"/>
      <c r="E625" s="32"/>
    </row>
    <row r="626" spans="1:5" ht="12.75" customHeight="1">
      <c r="A626" s="30"/>
      <c r="B626" s="39"/>
      <c r="C626" s="39"/>
      <c r="D626" s="39"/>
      <c r="E626" s="32"/>
    </row>
    <row r="627" spans="1:5" ht="12.75" customHeight="1">
      <c r="A627" s="30"/>
      <c r="B627" s="39"/>
      <c r="C627" s="39"/>
      <c r="D627" s="39"/>
      <c r="E627" s="32"/>
    </row>
    <row r="628" spans="1:5" ht="12.75" customHeight="1">
      <c r="A628" s="30"/>
      <c r="B628" s="39"/>
      <c r="C628" s="39"/>
      <c r="D628" s="39"/>
      <c r="E628" s="32"/>
    </row>
    <row r="629" spans="1:5" ht="12.75" customHeight="1">
      <c r="A629" s="30"/>
      <c r="B629" s="39"/>
      <c r="C629" s="39"/>
      <c r="D629" s="39"/>
      <c r="E629" s="32"/>
    </row>
    <row r="630" spans="1:5" ht="12.75" customHeight="1">
      <c r="A630" s="30"/>
      <c r="B630" s="39"/>
      <c r="C630" s="39"/>
      <c r="D630" s="39"/>
      <c r="E630" s="32"/>
    </row>
    <row r="631" spans="1:5" ht="12.75" customHeight="1">
      <c r="A631" s="30"/>
      <c r="B631" s="39"/>
      <c r="C631" s="39"/>
      <c r="D631" s="39"/>
      <c r="E631" s="32"/>
    </row>
    <row r="632" spans="1:5" ht="12.75" customHeight="1">
      <c r="A632" s="30"/>
      <c r="B632" s="39"/>
      <c r="C632" s="39"/>
      <c r="D632" s="39"/>
      <c r="E632" s="32"/>
    </row>
    <row r="633" spans="1:5" ht="12.75" customHeight="1">
      <c r="A633" s="30"/>
      <c r="B633" s="39"/>
      <c r="C633" s="39"/>
      <c r="D633" s="39"/>
      <c r="E633" s="32"/>
    </row>
    <row r="634" spans="1:5" ht="12.75" customHeight="1">
      <c r="A634" s="30"/>
      <c r="B634" s="39"/>
      <c r="C634" s="39"/>
      <c r="D634" s="39"/>
      <c r="E634" s="32"/>
    </row>
    <row r="635" spans="1:5" ht="12.75" customHeight="1">
      <c r="A635" s="30"/>
      <c r="B635" s="39"/>
      <c r="C635" s="39"/>
      <c r="D635" s="39"/>
      <c r="E635" s="32"/>
    </row>
    <row r="636" spans="1:5" ht="12.75" customHeight="1">
      <c r="A636" s="30"/>
      <c r="B636" s="39"/>
      <c r="C636" s="39"/>
      <c r="D636" s="39"/>
      <c r="E636" s="32"/>
    </row>
    <row r="637" spans="1:5" ht="12.75" customHeight="1">
      <c r="A637" s="30"/>
      <c r="B637" s="39"/>
      <c r="C637" s="39"/>
      <c r="D637" s="39"/>
      <c r="E637" s="32"/>
    </row>
    <row r="638" spans="1:5" ht="12.75" customHeight="1">
      <c r="A638" s="30"/>
      <c r="B638" s="39"/>
      <c r="C638" s="39"/>
      <c r="D638" s="39"/>
      <c r="E638" s="32"/>
    </row>
    <row r="639" spans="1:5" ht="12.75" customHeight="1">
      <c r="A639" s="30"/>
      <c r="B639" s="39"/>
      <c r="C639" s="39"/>
      <c r="D639" s="39"/>
      <c r="E639" s="32"/>
    </row>
    <row r="640" spans="1:5" ht="12.75" customHeight="1">
      <c r="A640" s="30"/>
      <c r="B640" s="39"/>
      <c r="C640" s="39"/>
      <c r="D640" s="39"/>
      <c r="E640" s="32"/>
    </row>
    <row r="641" spans="1:5" ht="12.75" customHeight="1">
      <c r="A641" s="30"/>
      <c r="B641" s="39"/>
      <c r="C641" s="39"/>
      <c r="D641" s="39"/>
      <c r="E641" s="32"/>
    </row>
    <row r="642" spans="1:5" ht="12.75" customHeight="1">
      <c r="A642" s="30"/>
      <c r="B642" s="39"/>
      <c r="C642" s="39"/>
      <c r="D642" s="39"/>
      <c r="E642" s="32"/>
    </row>
    <row r="643" spans="1:5" ht="12.75" customHeight="1">
      <c r="A643" s="30"/>
      <c r="B643" s="39"/>
      <c r="C643" s="39"/>
      <c r="D643" s="39"/>
      <c r="E643" s="32"/>
    </row>
    <row r="644" spans="1:5" ht="12.75" customHeight="1">
      <c r="A644" s="30"/>
      <c r="B644" s="39"/>
      <c r="C644" s="39"/>
      <c r="D644" s="39"/>
      <c r="E644" s="32"/>
    </row>
    <row r="645" spans="1:5" ht="12.75" customHeight="1">
      <c r="A645" s="30"/>
      <c r="B645" s="39"/>
      <c r="C645" s="39"/>
      <c r="D645" s="39"/>
      <c r="E645" s="32"/>
    </row>
    <row r="646" spans="1:5" ht="12.75" customHeight="1">
      <c r="A646" s="30"/>
      <c r="B646" s="39"/>
      <c r="C646" s="39"/>
      <c r="D646" s="39"/>
      <c r="E646" s="32"/>
    </row>
    <row r="647" spans="1:5" ht="12.75" customHeight="1">
      <c r="A647" s="30"/>
      <c r="B647" s="39"/>
      <c r="C647" s="39"/>
      <c r="D647" s="39"/>
      <c r="E647" s="32"/>
    </row>
    <row r="648" spans="1:5" ht="12.75" customHeight="1">
      <c r="A648" s="30"/>
      <c r="B648" s="39"/>
      <c r="C648" s="39"/>
      <c r="D648" s="39"/>
      <c r="E648" s="32"/>
    </row>
    <row r="649" spans="1:5" ht="12.75" customHeight="1">
      <c r="A649" s="30"/>
      <c r="B649" s="39"/>
      <c r="C649" s="39"/>
      <c r="D649" s="39"/>
      <c r="E649" s="32"/>
    </row>
    <row r="650" spans="1:5" ht="12.75" customHeight="1">
      <c r="A650" s="30"/>
      <c r="B650" s="39"/>
      <c r="C650" s="39"/>
      <c r="D650" s="39"/>
      <c r="E650" s="32"/>
    </row>
    <row r="651" spans="1:5" ht="12.75" customHeight="1">
      <c r="A651" s="30"/>
      <c r="B651" s="39"/>
      <c r="C651" s="39"/>
      <c r="D651" s="39"/>
      <c r="E651" s="32"/>
    </row>
    <row r="652" spans="1:5" ht="12.75" customHeight="1">
      <c r="A652" s="30"/>
      <c r="B652" s="39"/>
      <c r="C652" s="39"/>
      <c r="D652" s="39"/>
      <c r="E652" s="32"/>
    </row>
    <row r="653" spans="1:5" ht="12.75" customHeight="1">
      <c r="A653" s="30"/>
      <c r="B653" s="39"/>
      <c r="C653" s="39"/>
      <c r="D653" s="39"/>
      <c r="E653" s="32"/>
    </row>
    <row r="654" spans="1:5" ht="12.75" customHeight="1">
      <c r="A654" s="30"/>
      <c r="B654" s="39"/>
      <c r="C654" s="39"/>
      <c r="D654" s="39"/>
      <c r="E654" s="32"/>
    </row>
    <row r="655" spans="1:5" ht="12.75" customHeight="1">
      <c r="A655" s="30"/>
      <c r="B655" s="39"/>
      <c r="C655" s="39"/>
      <c r="D655" s="39"/>
      <c r="E655" s="32"/>
    </row>
    <row r="656" spans="1:5" ht="12.75" customHeight="1">
      <c r="A656" s="30"/>
      <c r="B656" s="39"/>
      <c r="C656" s="39"/>
      <c r="D656" s="39"/>
      <c r="E656" s="32"/>
    </row>
    <row r="657" spans="1:5" ht="12.75" customHeight="1">
      <c r="A657" s="30"/>
      <c r="B657" s="39"/>
      <c r="C657" s="39"/>
      <c r="D657" s="39"/>
      <c r="E657" s="32"/>
    </row>
    <row r="658" spans="1:5" ht="12.75" customHeight="1">
      <c r="A658" s="30"/>
      <c r="B658" s="39"/>
      <c r="C658" s="39"/>
      <c r="D658" s="39"/>
      <c r="E658" s="32"/>
    </row>
    <row r="659" spans="1:5" ht="12.75" customHeight="1">
      <c r="A659" s="30"/>
      <c r="B659" s="39"/>
      <c r="C659" s="39"/>
      <c r="D659" s="39"/>
      <c r="E659" s="32"/>
    </row>
    <row r="660" spans="1:5" ht="12.75" customHeight="1">
      <c r="A660" s="30"/>
      <c r="B660" s="39"/>
      <c r="C660" s="39"/>
      <c r="D660" s="39"/>
      <c r="E660" s="32"/>
    </row>
    <row r="661" spans="1:5" ht="12.75" customHeight="1">
      <c r="A661" s="30"/>
      <c r="B661" s="39"/>
      <c r="C661" s="39"/>
      <c r="D661" s="39"/>
      <c r="E661" s="32"/>
    </row>
    <row r="662" spans="1:5" ht="12.75" customHeight="1">
      <c r="A662" s="30"/>
      <c r="B662" s="39"/>
      <c r="C662" s="39"/>
      <c r="D662" s="39"/>
      <c r="E662" s="32"/>
    </row>
    <row r="663" spans="1:5" ht="12.75" customHeight="1">
      <c r="A663" s="30"/>
      <c r="B663" s="39"/>
      <c r="C663" s="39"/>
      <c r="D663" s="39"/>
      <c r="E663" s="32"/>
    </row>
    <row r="664" spans="1:5" ht="12.75" customHeight="1">
      <c r="A664" s="30"/>
      <c r="B664" s="39"/>
      <c r="C664" s="39"/>
      <c r="D664" s="39"/>
      <c r="E664" s="32"/>
    </row>
    <row r="665" spans="1:5" ht="12.75" customHeight="1">
      <c r="A665" s="30"/>
      <c r="B665" s="39"/>
      <c r="C665" s="39"/>
      <c r="D665" s="39"/>
      <c r="E665" s="32"/>
    </row>
    <row r="666" spans="1:5" ht="12.75" customHeight="1">
      <c r="A666" s="30"/>
      <c r="B666" s="39"/>
      <c r="C666" s="39"/>
      <c r="D666" s="39"/>
      <c r="E666" s="32"/>
    </row>
    <row r="667" spans="1:5" ht="12.75" customHeight="1">
      <c r="A667" s="30"/>
      <c r="B667" s="39"/>
      <c r="C667" s="39"/>
      <c r="D667" s="39"/>
      <c r="E667" s="32"/>
    </row>
    <row r="668" spans="1:5" ht="12.75" customHeight="1">
      <c r="A668" s="30"/>
      <c r="B668" s="39"/>
      <c r="C668" s="39"/>
      <c r="D668" s="39"/>
      <c r="E668" s="32"/>
    </row>
    <row r="669" spans="1:5" ht="12.75" customHeight="1">
      <c r="A669" s="30"/>
      <c r="B669" s="39"/>
      <c r="C669" s="39"/>
      <c r="D669" s="39"/>
      <c r="E669" s="32"/>
    </row>
    <row r="670" spans="1:5" ht="12.75" customHeight="1">
      <c r="A670" s="30"/>
      <c r="B670" s="39"/>
      <c r="C670" s="39"/>
      <c r="D670" s="39"/>
      <c r="E670" s="32"/>
    </row>
    <row r="671" spans="1:5" ht="12.75" customHeight="1">
      <c r="A671" s="30"/>
      <c r="B671" s="39"/>
      <c r="C671" s="39"/>
      <c r="D671" s="39"/>
      <c r="E671" s="32"/>
    </row>
    <row r="672" spans="1:5" ht="12.75" customHeight="1">
      <c r="A672" s="30"/>
      <c r="B672" s="39"/>
      <c r="C672" s="39"/>
      <c r="D672" s="39"/>
      <c r="E672" s="32"/>
    </row>
    <row r="673" spans="1:5" ht="12.75" customHeight="1">
      <c r="A673" s="30"/>
      <c r="B673" s="39"/>
      <c r="C673" s="39"/>
      <c r="D673" s="39"/>
      <c r="E673" s="32"/>
    </row>
    <row r="674" spans="1:5" ht="12.75" customHeight="1">
      <c r="A674" s="30"/>
      <c r="B674" s="39"/>
      <c r="C674" s="39"/>
      <c r="D674" s="39"/>
      <c r="E674" s="32"/>
    </row>
    <row r="675" spans="1:5" ht="12.75" customHeight="1">
      <c r="A675" s="30"/>
      <c r="B675" s="39"/>
      <c r="C675" s="39"/>
      <c r="D675" s="39"/>
      <c r="E675" s="32"/>
    </row>
    <row r="676" spans="1:5" ht="12.75" customHeight="1">
      <c r="A676" s="30"/>
      <c r="B676" s="39"/>
      <c r="C676" s="39"/>
      <c r="D676" s="39"/>
      <c r="E676" s="32"/>
    </row>
    <row r="677" spans="1:5" ht="12.75" customHeight="1">
      <c r="A677" s="30"/>
      <c r="B677" s="39"/>
      <c r="C677" s="39"/>
      <c r="D677" s="39"/>
      <c r="E677" s="32"/>
    </row>
    <row r="678" spans="1:5" ht="12.75" customHeight="1">
      <c r="A678" s="30"/>
      <c r="B678" s="39"/>
      <c r="C678" s="39"/>
      <c r="D678" s="39"/>
      <c r="E678" s="32"/>
    </row>
    <row r="679" spans="1:5" ht="12.75" customHeight="1">
      <c r="A679" s="30"/>
      <c r="B679" s="39"/>
      <c r="C679" s="39"/>
      <c r="D679" s="39"/>
      <c r="E679" s="32"/>
    </row>
    <row r="680" spans="1:5" ht="12.75" customHeight="1">
      <c r="A680" s="30"/>
      <c r="B680" s="39"/>
      <c r="C680" s="39"/>
      <c r="D680" s="39"/>
      <c r="E680" s="32"/>
    </row>
    <row r="681" spans="1:5" ht="12.75" customHeight="1">
      <c r="A681" s="30"/>
      <c r="B681" s="39"/>
      <c r="C681" s="39"/>
      <c r="D681" s="39"/>
      <c r="E681" s="32"/>
    </row>
    <row r="682" spans="1:5" ht="12.75" customHeight="1">
      <c r="A682" s="30"/>
      <c r="B682" s="39"/>
      <c r="C682" s="39"/>
      <c r="D682" s="39"/>
      <c r="E682" s="32"/>
    </row>
    <row r="683" spans="1:5" ht="12.75" customHeight="1">
      <c r="A683" s="30"/>
      <c r="B683" s="39"/>
      <c r="C683" s="39"/>
      <c r="D683" s="39"/>
      <c r="E683" s="32"/>
    </row>
    <row r="684" spans="1:5" ht="12.75" customHeight="1">
      <c r="A684" s="30"/>
      <c r="B684" s="39"/>
      <c r="C684" s="39"/>
      <c r="D684" s="39"/>
      <c r="E684" s="32"/>
    </row>
    <row r="685" spans="1:5" ht="12.75" customHeight="1">
      <c r="A685" s="30"/>
      <c r="B685" s="39"/>
      <c r="C685" s="39"/>
      <c r="D685" s="39"/>
      <c r="E685" s="32"/>
    </row>
    <row r="686" spans="1:5" ht="12.75" customHeight="1">
      <c r="A686" s="30"/>
      <c r="B686" s="39"/>
      <c r="C686" s="39"/>
      <c r="D686" s="39"/>
      <c r="E686" s="32"/>
    </row>
    <row r="687" spans="1:5" ht="12.75" customHeight="1">
      <c r="A687" s="30"/>
      <c r="B687" s="39"/>
      <c r="C687" s="39"/>
      <c r="D687" s="39"/>
      <c r="E687" s="32"/>
    </row>
    <row r="688" spans="1:5" ht="12.75" customHeight="1">
      <c r="A688" s="30"/>
      <c r="B688" s="39"/>
      <c r="C688" s="39"/>
      <c r="D688" s="39"/>
      <c r="E688" s="32"/>
    </row>
    <row r="689" spans="1:5" ht="12.75" customHeight="1">
      <c r="A689" s="30"/>
      <c r="B689" s="39"/>
      <c r="C689" s="39"/>
      <c r="D689" s="39"/>
      <c r="E689" s="32"/>
    </row>
    <row r="690" spans="1:5" ht="12.75" customHeight="1">
      <c r="A690" s="30"/>
      <c r="B690" s="39"/>
      <c r="C690" s="39"/>
      <c r="D690" s="39"/>
      <c r="E690" s="32"/>
    </row>
    <row r="691" spans="1:5" ht="12.75" customHeight="1">
      <c r="A691" s="30"/>
      <c r="B691" s="39"/>
      <c r="C691" s="39"/>
      <c r="D691" s="39"/>
      <c r="E691" s="32"/>
    </row>
    <row r="692" spans="1:5" ht="12.75" customHeight="1">
      <c r="A692" s="30"/>
      <c r="B692" s="39"/>
      <c r="C692" s="39"/>
      <c r="D692" s="39"/>
      <c r="E692" s="21"/>
    </row>
    <row r="693" spans="1:5" ht="12" customHeight="1">
      <c r="A693" s="30"/>
      <c r="B693" s="39"/>
      <c r="C693" s="39"/>
      <c r="D693" s="39"/>
      <c r="E693" s="21"/>
    </row>
    <row r="694" spans="1:5" ht="12" customHeight="1">
      <c r="A694" s="30"/>
      <c r="B694" s="39"/>
      <c r="C694" s="39"/>
      <c r="D694" s="39"/>
      <c r="E694" s="21"/>
    </row>
    <row r="695" spans="1:5" ht="12" customHeight="1">
      <c r="A695" s="30"/>
      <c r="B695" s="39"/>
      <c r="C695" s="39"/>
      <c r="D695" s="39"/>
      <c r="E695" s="21"/>
    </row>
    <row r="696" spans="1:5" ht="12" customHeight="1">
      <c r="A696" s="30"/>
      <c r="B696" s="39"/>
      <c r="C696" s="39"/>
      <c r="D696" s="39"/>
      <c r="E696" s="21"/>
    </row>
    <row r="697" spans="1:5" ht="12" customHeight="1">
      <c r="A697" s="30"/>
      <c r="B697" s="39"/>
      <c r="C697" s="39"/>
      <c r="D697" s="39"/>
      <c r="E697" s="21"/>
    </row>
    <row r="698" spans="1:5" ht="12" customHeight="1">
      <c r="A698" s="30"/>
      <c r="B698" s="39"/>
      <c r="C698" s="39"/>
      <c r="D698" s="39"/>
      <c r="E698" s="21"/>
    </row>
    <row r="699" spans="1:5" ht="12" customHeight="1">
      <c r="A699" s="30"/>
      <c r="B699" s="39"/>
      <c r="C699" s="39"/>
      <c r="D699" s="39"/>
      <c r="E699" s="21"/>
    </row>
    <row r="700" spans="1:5" ht="12" customHeight="1">
      <c r="A700" s="30"/>
      <c r="B700" s="39"/>
      <c r="C700" s="39"/>
      <c r="D700" s="39"/>
      <c r="E700" s="21"/>
    </row>
    <row r="701" spans="1:5" ht="12" customHeight="1">
      <c r="A701" s="30"/>
      <c r="B701" s="39"/>
      <c r="C701" s="39"/>
      <c r="D701" s="39"/>
      <c r="E701" s="21"/>
    </row>
    <row r="702" spans="1:5" ht="12" customHeight="1">
      <c r="A702" s="30"/>
      <c r="B702" s="39"/>
      <c r="C702" s="39"/>
      <c r="D702" s="39"/>
      <c r="E702" s="21"/>
    </row>
    <row r="703" spans="1:5" ht="12" customHeight="1">
      <c r="A703" s="30"/>
      <c r="B703" s="39"/>
      <c r="C703" s="39"/>
      <c r="D703" s="39"/>
      <c r="E703" s="21"/>
    </row>
    <row r="704" spans="1:5" ht="12" customHeight="1">
      <c r="A704" s="30"/>
      <c r="B704" s="39"/>
      <c r="C704" s="39"/>
      <c r="D704" s="39"/>
      <c r="E704" s="21"/>
    </row>
    <row r="705" spans="1:5" ht="12" customHeight="1">
      <c r="A705" s="30"/>
      <c r="B705" s="39"/>
      <c r="C705" s="39"/>
      <c r="D705" s="39"/>
      <c r="E705" s="21"/>
    </row>
    <row r="706" spans="1:5" ht="12" customHeight="1">
      <c r="A706" s="30"/>
      <c r="B706" s="39"/>
      <c r="C706" s="39"/>
      <c r="D706" s="39"/>
      <c r="E706" s="21"/>
    </row>
    <row r="707" spans="1:5" ht="12" customHeight="1">
      <c r="A707" s="30"/>
      <c r="B707" s="39"/>
      <c r="C707" s="39"/>
      <c r="D707" s="39"/>
      <c r="E707" s="21"/>
    </row>
    <row r="708" spans="1:5" ht="12" customHeight="1">
      <c r="A708" s="30"/>
      <c r="B708" s="39"/>
      <c r="C708" s="39"/>
      <c r="D708" s="39"/>
      <c r="E708" s="21"/>
    </row>
    <row r="709" spans="1:5" ht="12" customHeight="1">
      <c r="A709" s="30"/>
      <c r="B709" s="39"/>
      <c r="C709" s="39"/>
      <c r="D709" s="39"/>
      <c r="E709" s="21"/>
    </row>
    <row r="710" spans="1:5" ht="12" customHeight="1">
      <c r="A710" s="30"/>
      <c r="B710" s="39"/>
      <c r="C710" s="39"/>
      <c r="D710" s="39"/>
      <c r="E710" s="21"/>
    </row>
    <row r="711" spans="1:5" ht="12.75" customHeight="1">
      <c r="A711" s="30"/>
      <c r="B711" s="39"/>
      <c r="C711" s="39"/>
      <c r="D711" s="39"/>
      <c r="E711" s="21"/>
    </row>
    <row r="712" spans="1:5" ht="12.75" customHeight="1">
      <c r="A712" s="30"/>
      <c r="B712" s="39"/>
      <c r="C712" s="39"/>
      <c r="D712" s="39"/>
      <c r="E712" s="34"/>
    </row>
    <row r="713" spans="1:5" ht="12.75" customHeight="1">
      <c r="A713" s="30"/>
      <c r="B713" s="39"/>
      <c r="C713" s="39"/>
      <c r="D713" s="39"/>
      <c r="E713" s="34"/>
    </row>
    <row r="714" spans="1:5" ht="12.75" customHeight="1">
      <c r="A714" s="30"/>
      <c r="B714" s="39"/>
      <c r="C714" s="39"/>
      <c r="D714" s="39"/>
      <c r="E714" s="34"/>
    </row>
    <row r="715" spans="1:5" ht="12.75" customHeight="1">
      <c r="A715" s="30"/>
      <c r="B715" s="39"/>
      <c r="C715" s="39"/>
      <c r="D715" s="39"/>
      <c r="E715" s="34"/>
    </row>
    <row r="716" spans="1:5" ht="12.75" customHeight="1">
      <c r="A716" s="30"/>
      <c r="B716" s="39"/>
      <c r="C716" s="39"/>
      <c r="D716" s="39"/>
      <c r="E716" s="34"/>
    </row>
    <row r="717" spans="1:5" ht="12.75" customHeight="1">
      <c r="A717" s="30"/>
      <c r="B717" s="39"/>
      <c r="C717" s="39"/>
      <c r="D717" s="39"/>
      <c r="E717" s="34"/>
    </row>
    <row r="718" spans="1:5" ht="12.75" customHeight="1">
      <c r="A718" s="30"/>
      <c r="B718" s="39"/>
      <c r="C718" s="39"/>
      <c r="D718" s="39"/>
      <c r="E718" s="34"/>
    </row>
    <row r="719" spans="1:5" ht="12.75" customHeight="1">
      <c r="A719" s="30"/>
      <c r="B719" s="39"/>
      <c r="C719" s="39"/>
      <c r="D719" s="39"/>
      <c r="E719" s="34"/>
    </row>
    <row r="720" spans="1:5" ht="12.75" customHeight="1">
      <c r="A720" s="30"/>
      <c r="B720" s="39"/>
      <c r="C720" s="39"/>
      <c r="D720" s="39"/>
      <c r="E720" s="34"/>
    </row>
    <row r="721" spans="1:5" ht="12.75" customHeight="1">
      <c r="A721" s="30"/>
      <c r="B721" s="39"/>
      <c r="C721" s="39"/>
      <c r="D721" s="39"/>
      <c r="E721" s="34"/>
    </row>
    <row r="722" spans="1:5" ht="12.75" customHeight="1">
      <c r="A722" s="30"/>
      <c r="B722" s="39"/>
      <c r="C722" s="39"/>
      <c r="D722" s="39"/>
      <c r="E722" s="34"/>
    </row>
    <row r="723" spans="1:5" ht="12.75" customHeight="1">
      <c r="A723" s="30"/>
      <c r="B723" s="39"/>
      <c r="C723" s="39"/>
      <c r="D723" s="39"/>
      <c r="E723" s="34"/>
    </row>
    <row r="724" spans="1:5" ht="12.75" customHeight="1">
      <c r="A724" s="30"/>
      <c r="B724" s="39"/>
      <c r="C724" s="39"/>
      <c r="D724" s="39"/>
      <c r="E724" s="34"/>
    </row>
    <row r="725" spans="1:5" ht="12.75" customHeight="1">
      <c r="A725" s="30"/>
      <c r="B725" s="39"/>
      <c r="C725" s="39"/>
      <c r="D725" s="39"/>
      <c r="E725" s="34"/>
    </row>
    <row r="726" spans="1:5" ht="12.75" customHeight="1">
      <c r="A726" s="30"/>
      <c r="B726" s="39"/>
      <c r="C726" s="39"/>
      <c r="D726" s="39"/>
      <c r="E726" s="34"/>
    </row>
    <row r="727" spans="1:5" ht="12.75" customHeight="1">
      <c r="A727" s="30"/>
      <c r="B727" s="39"/>
      <c r="C727" s="39"/>
      <c r="D727" s="39"/>
      <c r="E727" s="34"/>
    </row>
    <row r="728" spans="1:5" ht="12.75" customHeight="1">
      <c r="A728" s="30"/>
      <c r="B728" s="39"/>
      <c r="C728" s="39"/>
      <c r="D728" s="39"/>
      <c r="E728" s="34"/>
    </row>
    <row r="729" spans="1:5" ht="12.75" customHeight="1">
      <c r="A729" s="30"/>
      <c r="B729" s="39"/>
      <c r="C729" s="39"/>
      <c r="D729" s="39"/>
      <c r="E729" s="34"/>
    </row>
    <row r="730" spans="1:5" ht="12.75" customHeight="1">
      <c r="A730" s="30"/>
      <c r="B730" s="39"/>
      <c r="C730" s="39"/>
      <c r="D730" s="39"/>
      <c r="E730" s="34"/>
    </row>
    <row r="731" spans="1:5" ht="12.75" customHeight="1">
      <c r="A731" s="30"/>
      <c r="B731" s="39"/>
      <c r="C731" s="39"/>
      <c r="D731" s="39"/>
      <c r="E731" s="34"/>
    </row>
    <row r="732" spans="1:5" ht="12.75" customHeight="1">
      <c r="A732" s="30"/>
      <c r="B732" s="39"/>
      <c r="C732" s="39"/>
      <c r="D732" s="39"/>
      <c r="E732" s="34"/>
    </row>
    <row r="733" spans="1:5" ht="12.75" customHeight="1">
      <c r="A733" s="30"/>
      <c r="B733" s="39"/>
      <c r="C733" s="39"/>
      <c r="D733" s="39"/>
      <c r="E733" s="34"/>
    </row>
    <row r="734" spans="1:5" ht="12.75" customHeight="1">
      <c r="A734" s="30"/>
      <c r="B734" s="39"/>
      <c r="C734" s="39"/>
      <c r="D734" s="39"/>
      <c r="E734" s="34"/>
    </row>
    <row r="735" spans="1:5" ht="12.75" customHeight="1">
      <c r="A735" s="30"/>
      <c r="B735" s="39"/>
      <c r="C735" s="39"/>
      <c r="D735" s="39"/>
      <c r="E735" s="34"/>
    </row>
    <row r="736" spans="1:5" ht="12.75" customHeight="1">
      <c r="A736" s="30"/>
      <c r="B736" s="39"/>
      <c r="C736" s="39"/>
      <c r="D736" s="39"/>
      <c r="E736" s="34"/>
    </row>
    <row r="737" spans="1:5" ht="12.75" customHeight="1">
      <c r="A737" s="30"/>
      <c r="B737" s="39"/>
      <c r="C737" s="39"/>
      <c r="D737" s="39"/>
      <c r="E737" s="34"/>
    </row>
    <row r="738" spans="1:5" ht="12.75" customHeight="1">
      <c r="A738" s="30"/>
      <c r="B738" s="39"/>
      <c r="C738" s="39"/>
      <c r="D738" s="39"/>
      <c r="E738" s="34"/>
    </row>
    <row r="739" spans="1:5" ht="12.75" customHeight="1">
      <c r="A739" s="30"/>
      <c r="B739" s="39"/>
      <c r="C739" s="39"/>
      <c r="D739" s="39"/>
      <c r="E739" s="34"/>
    </row>
    <row r="740" spans="1:5" ht="12.75" customHeight="1">
      <c r="A740" s="30"/>
      <c r="B740" s="39"/>
      <c r="C740" s="39"/>
      <c r="D740" s="39"/>
      <c r="E740" s="34"/>
    </row>
    <row r="741" spans="1:5" ht="12.75" customHeight="1">
      <c r="A741" s="30"/>
      <c r="B741" s="39"/>
      <c r="C741" s="39"/>
      <c r="D741" s="39"/>
      <c r="E741" s="34"/>
    </row>
    <row r="742" spans="1:5" ht="12.75" customHeight="1">
      <c r="A742" s="30"/>
      <c r="B742" s="39"/>
      <c r="C742" s="39"/>
      <c r="D742" s="39"/>
      <c r="E742" s="34"/>
    </row>
    <row r="743" spans="1:5" ht="12.75" customHeight="1">
      <c r="A743" s="30"/>
      <c r="B743" s="39"/>
      <c r="C743" s="39"/>
      <c r="D743" s="39"/>
      <c r="E743" s="34"/>
    </row>
    <row r="744" spans="1:5" ht="12.75" customHeight="1">
      <c r="A744" s="30"/>
      <c r="B744" s="39"/>
      <c r="C744" s="39"/>
      <c r="D744" s="39"/>
      <c r="E744" s="34"/>
    </row>
    <row r="745" spans="1:5" ht="12.75" customHeight="1">
      <c r="A745" s="30"/>
      <c r="B745" s="39"/>
      <c r="C745" s="39"/>
      <c r="D745" s="39"/>
      <c r="E745" s="34"/>
    </row>
    <row r="746" spans="1:5" ht="12.75" customHeight="1">
      <c r="A746" s="30"/>
      <c r="B746" s="39"/>
      <c r="C746" s="39"/>
      <c r="D746" s="39"/>
      <c r="E746" s="34"/>
    </row>
    <row r="747" spans="1:5" ht="12.75" customHeight="1">
      <c r="A747" s="30"/>
      <c r="B747" s="39"/>
      <c r="C747" s="39"/>
      <c r="D747" s="39"/>
      <c r="E747" s="34"/>
    </row>
    <row r="748" spans="1:5" ht="12.75" customHeight="1">
      <c r="A748" s="30"/>
      <c r="B748" s="39"/>
      <c r="C748" s="39"/>
      <c r="D748" s="39"/>
      <c r="E748" s="34"/>
    </row>
    <row r="749" spans="1:5" ht="12.75" customHeight="1">
      <c r="A749" s="30"/>
      <c r="B749" s="39"/>
      <c r="C749" s="39"/>
      <c r="D749" s="39"/>
      <c r="E749" s="34"/>
    </row>
    <row r="750" spans="1:5" ht="12.75" customHeight="1">
      <c r="A750" s="30"/>
      <c r="B750" s="39"/>
      <c r="C750" s="39"/>
      <c r="D750" s="39"/>
      <c r="E750" s="34"/>
    </row>
    <row r="751" spans="1:5" ht="12.75" customHeight="1">
      <c r="A751" s="30"/>
      <c r="B751" s="39"/>
      <c r="C751" s="39"/>
      <c r="D751" s="39"/>
      <c r="E751" s="34"/>
    </row>
    <row r="752" spans="1:5" ht="12.75" customHeight="1">
      <c r="A752" s="30"/>
      <c r="B752" s="39"/>
      <c r="C752" s="39"/>
      <c r="D752" s="39"/>
      <c r="E752" s="34"/>
    </row>
    <row r="753" spans="1:5" ht="12.75" customHeight="1">
      <c r="A753" s="30"/>
      <c r="B753" s="39"/>
      <c r="C753" s="39"/>
      <c r="D753" s="39"/>
      <c r="E753" s="34"/>
    </row>
    <row r="754" spans="1:5" ht="12.75" customHeight="1">
      <c r="A754" s="30"/>
      <c r="B754" s="39"/>
      <c r="C754" s="39"/>
      <c r="D754" s="39"/>
      <c r="E754" s="34"/>
    </row>
    <row r="755" spans="1:5" ht="12.75" customHeight="1">
      <c r="A755" s="30"/>
      <c r="B755" s="39"/>
      <c r="C755" s="39"/>
      <c r="D755" s="39"/>
      <c r="E755" s="34"/>
    </row>
    <row r="756" spans="1:5" ht="12.75" customHeight="1">
      <c r="A756" s="30"/>
      <c r="B756" s="39"/>
      <c r="C756" s="39"/>
      <c r="D756" s="39"/>
      <c r="E756" s="34"/>
    </row>
    <row r="757" spans="1:5" ht="12.75" customHeight="1">
      <c r="A757" s="30"/>
      <c r="B757" s="39"/>
      <c r="C757" s="39"/>
      <c r="D757" s="39"/>
      <c r="E757" s="34"/>
    </row>
    <row r="758" spans="1:5" ht="12.75" customHeight="1">
      <c r="A758" s="30"/>
      <c r="B758" s="39"/>
      <c r="C758" s="39"/>
      <c r="D758" s="39"/>
      <c r="E758" s="34"/>
    </row>
    <row r="759" spans="1:5" ht="12.75" customHeight="1">
      <c r="A759" s="30"/>
      <c r="B759" s="39"/>
      <c r="C759" s="39"/>
      <c r="D759" s="39"/>
      <c r="E759" s="34"/>
    </row>
    <row r="760" spans="1:5" ht="12.75" customHeight="1">
      <c r="A760" s="30"/>
      <c r="B760" s="39"/>
      <c r="C760" s="39"/>
      <c r="D760" s="39"/>
      <c r="E760" s="34"/>
    </row>
    <row r="761" spans="1:5" ht="12.75" customHeight="1">
      <c r="A761" s="30"/>
      <c r="B761" s="39"/>
      <c r="C761" s="39"/>
      <c r="D761" s="39"/>
      <c r="E761" s="34"/>
    </row>
    <row r="762" spans="1:5" ht="12.75" customHeight="1">
      <c r="A762" s="30"/>
      <c r="B762" s="39"/>
      <c r="C762" s="39"/>
      <c r="D762" s="39"/>
      <c r="E762" s="34"/>
    </row>
    <row r="763" spans="1:5" ht="12.75" customHeight="1">
      <c r="A763" s="30"/>
      <c r="B763" s="39"/>
      <c r="C763" s="39"/>
      <c r="D763" s="39"/>
      <c r="E763" s="34"/>
    </row>
    <row r="764" spans="1:5" ht="12.75" customHeight="1">
      <c r="A764" s="30"/>
      <c r="B764" s="39"/>
      <c r="C764" s="39"/>
      <c r="D764" s="39"/>
      <c r="E764" s="34"/>
    </row>
    <row r="765" spans="1:5" ht="12.75" customHeight="1">
      <c r="A765" s="30"/>
      <c r="B765" s="39"/>
      <c r="C765" s="39"/>
      <c r="D765" s="39"/>
      <c r="E765" s="34"/>
    </row>
    <row r="766" spans="1:5" ht="12.75" customHeight="1">
      <c r="A766" s="30"/>
      <c r="B766" s="39"/>
      <c r="C766" s="39"/>
      <c r="D766" s="39"/>
      <c r="E766" s="34"/>
    </row>
    <row r="767" spans="1:5" ht="12.75" customHeight="1">
      <c r="A767" s="30"/>
      <c r="B767" s="39"/>
      <c r="C767" s="39"/>
      <c r="D767" s="39"/>
      <c r="E767" s="34"/>
    </row>
    <row r="768" spans="1:5" ht="12.75" customHeight="1">
      <c r="A768" s="30"/>
      <c r="B768" s="39"/>
      <c r="C768" s="39"/>
      <c r="D768" s="39"/>
      <c r="E768" s="34"/>
    </row>
    <row r="769" spans="1:5" ht="12.75" customHeight="1">
      <c r="A769" s="30"/>
      <c r="B769" s="39"/>
      <c r="C769" s="39"/>
      <c r="D769" s="39"/>
      <c r="E769" s="34"/>
    </row>
    <row r="770" spans="1:5" ht="12.75" customHeight="1">
      <c r="A770" s="30"/>
      <c r="B770" s="39"/>
      <c r="C770" s="39"/>
      <c r="D770" s="39"/>
      <c r="E770" s="34"/>
    </row>
    <row r="771" spans="1:5" ht="12.75" customHeight="1">
      <c r="A771" s="30"/>
      <c r="B771" s="39"/>
      <c r="C771" s="39"/>
      <c r="D771" s="39"/>
      <c r="E771" s="34"/>
    </row>
    <row r="772" spans="1:5" ht="12.75" customHeight="1">
      <c r="A772" s="30"/>
      <c r="B772" s="39"/>
      <c r="C772" s="39"/>
      <c r="D772" s="39"/>
      <c r="E772" s="34"/>
    </row>
    <row r="773" spans="1:5" ht="12.75" customHeight="1">
      <c r="A773" s="30"/>
      <c r="B773" s="39"/>
      <c r="C773" s="39"/>
      <c r="D773" s="39"/>
      <c r="E773" s="34"/>
    </row>
    <row r="774" spans="1:5" ht="12.75" customHeight="1">
      <c r="A774" s="30"/>
      <c r="B774" s="39"/>
      <c r="C774" s="39"/>
      <c r="D774" s="39"/>
      <c r="E774" s="34"/>
    </row>
    <row r="775" spans="1:5" ht="12.75" customHeight="1">
      <c r="A775" s="30"/>
      <c r="B775" s="39"/>
      <c r="C775" s="39"/>
      <c r="D775" s="39"/>
      <c r="E775" s="34"/>
    </row>
    <row r="776" spans="1:5" ht="12.75" customHeight="1">
      <c r="A776" s="30"/>
      <c r="B776" s="39"/>
      <c r="C776" s="39"/>
      <c r="D776" s="39"/>
      <c r="E776" s="34"/>
    </row>
    <row r="777" spans="1:5" ht="12.75" customHeight="1">
      <c r="A777" s="30"/>
      <c r="B777" s="39"/>
      <c r="C777" s="39"/>
      <c r="D777" s="39"/>
      <c r="E777" s="34"/>
    </row>
    <row r="778" spans="1:5" ht="12.75" customHeight="1">
      <c r="A778" s="30"/>
      <c r="B778" s="39"/>
      <c r="C778" s="39"/>
      <c r="D778" s="39"/>
      <c r="E778" s="34"/>
    </row>
    <row r="779" spans="1:5" ht="12.75" customHeight="1">
      <c r="A779" s="30"/>
      <c r="B779" s="39"/>
      <c r="C779" s="39"/>
      <c r="D779" s="39"/>
      <c r="E779" s="34"/>
    </row>
    <row r="780" spans="1:5" ht="12.75" customHeight="1">
      <c r="A780" s="30"/>
      <c r="B780" s="39"/>
      <c r="C780" s="39"/>
      <c r="D780" s="39"/>
      <c r="E780" s="34"/>
    </row>
    <row r="781" spans="1:5" ht="12.75" customHeight="1">
      <c r="A781" s="30"/>
      <c r="B781" s="39"/>
      <c r="C781" s="39"/>
      <c r="D781" s="39"/>
      <c r="E781" s="34"/>
    </row>
    <row r="782" spans="1:5" ht="12.75" customHeight="1">
      <c r="A782" s="30"/>
      <c r="B782" s="39"/>
      <c r="C782" s="39"/>
      <c r="D782" s="39"/>
      <c r="E782" s="34"/>
    </row>
    <row r="783" spans="1:5" ht="12.75" customHeight="1">
      <c r="A783" s="30"/>
      <c r="B783" s="39"/>
      <c r="C783" s="39"/>
      <c r="D783" s="39"/>
      <c r="E783" s="34"/>
    </row>
    <row r="784" spans="1:5" ht="12.75" customHeight="1">
      <c r="A784" s="30"/>
      <c r="B784" s="39"/>
      <c r="C784" s="39"/>
      <c r="D784" s="39"/>
      <c r="E784" s="34"/>
    </row>
    <row r="785" spans="1:5" ht="12.75" customHeight="1">
      <c r="A785" s="30"/>
      <c r="B785" s="39"/>
      <c r="C785" s="39"/>
      <c r="D785" s="39"/>
      <c r="E785" s="34"/>
    </row>
    <row r="786" spans="1:5" ht="12.75" customHeight="1">
      <c r="A786" s="30"/>
      <c r="B786" s="39"/>
      <c r="C786" s="39"/>
      <c r="D786" s="39"/>
      <c r="E786" s="34"/>
    </row>
    <row r="787" spans="1:5" ht="12.75" customHeight="1">
      <c r="A787" s="30"/>
      <c r="B787" s="39"/>
      <c r="C787" s="39"/>
      <c r="D787" s="39"/>
      <c r="E787" s="34"/>
    </row>
    <row r="788" spans="1:5" ht="12.75" customHeight="1">
      <c r="A788" s="30"/>
      <c r="B788" s="39"/>
      <c r="C788" s="39"/>
      <c r="D788" s="39"/>
      <c r="E788" s="34"/>
    </row>
    <row r="789" spans="1:5" ht="12.75" customHeight="1">
      <c r="A789" s="30"/>
      <c r="B789" s="39"/>
      <c r="C789" s="39"/>
      <c r="D789" s="39"/>
      <c r="E789" s="34"/>
    </row>
    <row r="790" spans="1:5" ht="12.75" customHeight="1">
      <c r="A790" s="30"/>
      <c r="B790" s="39"/>
      <c r="C790" s="39"/>
      <c r="D790" s="39"/>
      <c r="E790" s="34"/>
    </row>
    <row r="791" spans="1:5" ht="12.75" customHeight="1">
      <c r="A791" s="30"/>
      <c r="B791" s="39"/>
      <c r="C791" s="39"/>
      <c r="D791" s="39"/>
      <c r="E791" s="34"/>
    </row>
    <row r="792" spans="1:5" ht="12.75" customHeight="1">
      <c r="A792" s="30"/>
      <c r="B792" s="39"/>
      <c r="C792" s="39"/>
      <c r="D792" s="39"/>
      <c r="E792" s="34"/>
    </row>
    <row r="793" spans="1:5" ht="12.75" customHeight="1">
      <c r="A793" s="30"/>
      <c r="B793" s="39"/>
      <c r="C793" s="39"/>
      <c r="D793" s="39"/>
      <c r="E793" s="34"/>
    </row>
    <row r="794" spans="1:5" ht="12.75" customHeight="1">
      <c r="A794" s="30"/>
      <c r="B794" s="39"/>
      <c r="C794" s="39"/>
      <c r="D794" s="39"/>
      <c r="E794" s="34"/>
    </row>
    <row r="795" spans="1:5" ht="12.75" customHeight="1">
      <c r="A795" s="30"/>
      <c r="B795" s="39"/>
      <c r="C795" s="39"/>
      <c r="D795" s="39"/>
      <c r="E795" s="34"/>
    </row>
    <row r="796" spans="1:5" ht="12.75" customHeight="1">
      <c r="A796" s="30"/>
      <c r="B796" s="39"/>
      <c r="C796" s="39"/>
      <c r="D796" s="39"/>
      <c r="E796" s="34"/>
    </row>
    <row r="797" spans="1:5" ht="12.75" customHeight="1">
      <c r="A797" s="30"/>
      <c r="B797" s="39"/>
      <c r="C797" s="39"/>
      <c r="D797" s="39"/>
      <c r="E797" s="34"/>
    </row>
    <row r="798" spans="1:5" ht="12.75" customHeight="1">
      <c r="A798" s="30"/>
      <c r="B798" s="39"/>
      <c r="C798" s="39"/>
      <c r="D798" s="39"/>
      <c r="E798" s="34"/>
    </row>
    <row r="799" spans="1:5" ht="12.75" customHeight="1">
      <c r="A799" s="30"/>
      <c r="B799" s="39"/>
      <c r="C799" s="39"/>
      <c r="D799" s="39"/>
      <c r="E799" s="34"/>
    </row>
    <row r="800" spans="1:5" ht="12.75" customHeight="1">
      <c r="A800" s="30"/>
      <c r="B800" s="39"/>
      <c r="C800" s="39"/>
      <c r="D800" s="39"/>
      <c r="E800" s="34"/>
    </row>
    <row r="801" spans="1:5" ht="12.75" customHeight="1">
      <c r="A801" s="30"/>
      <c r="B801" s="39"/>
      <c r="C801" s="39"/>
      <c r="D801" s="39"/>
      <c r="E801" s="34"/>
    </row>
    <row r="802" spans="1:5" ht="12.75" customHeight="1">
      <c r="A802" s="30"/>
      <c r="B802" s="39"/>
      <c r="C802" s="39"/>
      <c r="D802" s="39"/>
      <c r="E802" s="34"/>
    </row>
    <row r="803" spans="1:5" ht="12.75" customHeight="1">
      <c r="A803" s="30"/>
      <c r="B803" s="39"/>
      <c r="C803" s="39"/>
      <c r="D803" s="39"/>
      <c r="E803" s="34"/>
    </row>
    <row r="804" spans="1:5" ht="12.75" customHeight="1">
      <c r="A804" s="30"/>
      <c r="B804" s="39"/>
      <c r="C804" s="39"/>
      <c r="D804" s="39"/>
      <c r="E804" s="34"/>
    </row>
    <row r="805" spans="1:5" ht="12.75" customHeight="1">
      <c r="A805" s="30"/>
      <c r="B805" s="39"/>
      <c r="C805" s="39"/>
      <c r="D805" s="39"/>
      <c r="E805" s="34"/>
    </row>
    <row r="806" spans="1:5" ht="12.75" customHeight="1">
      <c r="A806" s="30"/>
      <c r="B806" s="39"/>
      <c r="C806" s="39"/>
      <c r="D806" s="39"/>
      <c r="E806" s="34"/>
    </row>
    <row r="807" spans="1:5" ht="12.75" customHeight="1">
      <c r="A807" s="30"/>
      <c r="B807" s="39"/>
      <c r="C807" s="39"/>
      <c r="D807" s="39"/>
      <c r="E807" s="34"/>
    </row>
    <row r="808" spans="1:5" ht="12.75" customHeight="1">
      <c r="A808" s="30"/>
      <c r="B808" s="39"/>
      <c r="C808" s="39"/>
      <c r="D808" s="39"/>
      <c r="E808" s="34"/>
    </row>
    <row r="809" spans="1:5" ht="12.75" customHeight="1">
      <c r="A809" s="30"/>
      <c r="B809" s="39"/>
      <c r="C809" s="39"/>
      <c r="D809" s="39"/>
      <c r="E809" s="34"/>
    </row>
    <row r="810" spans="1:5" ht="12.75" customHeight="1">
      <c r="A810" s="30"/>
      <c r="B810" s="39"/>
      <c r="C810" s="39"/>
      <c r="D810" s="39"/>
      <c r="E810" s="34"/>
    </row>
    <row r="811" spans="1:5" ht="12.75" customHeight="1">
      <c r="A811" s="30"/>
      <c r="B811" s="39"/>
      <c r="C811" s="39"/>
      <c r="D811" s="39"/>
      <c r="E811" s="34"/>
    </row>
    <row r="812" spans="1:5" ht="12.75" customHeight="1">
      <c r="A812" s="30"/>
      <c r="B812" s="39"/>
      <c r="C812" s="39"/>
      <c r="D812" s="39"/>
      <c r="E812" s="34"/>
    </row>
    <row r="813" spans="1:5" ht="12.75" customHeight="1">
      <c r="A813" s="30"/>
      <c r="B813" s="39"/>
      <c r="C813" s="39"/>
      <c r="D813" s="39"/>
      <c r="E813" s="34"/>
    </row>
    <row r="814" spans="1:5" ht="12.75" customHeight="1">
      <c r="A814" s="30"/>
      <c r="B814" s="39"/>
      <c r="C814" s="39"/>
      <c r="D814" s="39"/>
      <c r="E814" s="34"/>
    </row>
    <row r="815" spans="1:5" ht="12.75" customHeight="1">
      <c r="A815" s="30"/>
      <c r="B815" s="39"/>
      <c r="C815" s="39"/>
      <c r="D815" s="39"/>
      <c r="E815" s="34"/>
    </row>
    <row r="816" spans="1:5" ht="12.75" customHeight="1">
      <c r="A816" s="30"/>
      <c r="B816" s="39"/>
      <c r="C816" s="39"/>
      <c r="D816" s="39"/>
      <c r="E816" s="34"/>
    </row>
    <row r="817" spans="1:5" ht="12.75" customHeight="1">
      <c r="A817" s="30"/>
      <c r="B817" s="39"/>
      <c r="C817" s="39"/>
      <c r="D817" s="39"/>
      <c r="E817" s="34"/>
    </row>
    <row r="818" spans="1:5" ht="12.75" customHeight="1">
      <c r="A818" s="30"/>
      <c r="B818" s="39"/>
      <c r="C818" s="39"/>
      <c r="D818" s="39"/>
      <c r="E818" s="34"/>
    </row>
    <row r="819" spans="1:5" ht="12.75" customHeight="1">
      <c r="A819" s="30"/>
      <c r="B819" s="39"/>
      <c r="C819" s="39"/>
      <c r="D819" s="39"/>
      <c r="E819" s="34"/>
    </row>
    <row r="820" spans="1:5" ht="12.75" customHeight="1">
      <c r="A820" s="30"/>
      <c r="B820" s="39"/>
      <c r="C820" s="39"/>
      <c r="D820" s="39"/>
      <c r="E820" s="34"/>
    </row>
    <row r="821" spans="1:5" ht="12.75" customHeight="1">
      <c r="A821" s="30"/>
      <c r="B821" s="39"/>
      <c r="C821" s="39"/>
      <c r="D821" s="39"/>
      <c r="E821" s="34"/>
    </row>
    <row r="822" spans="1:5" ht="12.75" customHeight="1">
      <c r="A822" s="30"/>
      <c r="B822" s="39"/>
      <c r="C822" s="39"/>
      <c r="D822" s="39"/>
      <c r="E822" s="34"/>
    </row>
    <row r="823" spans="1:5" ht="12.75" customHeight="1">
      <c r="A823" s="30"/>
      <c r="B823" s="39"/>
      <c r="C823" s="39"/>
      <c r="D823" s="39"/>
      <c r="E823" s="34"/>
    </row>
    <row r="824" spans="1:5" ht="12.75" customHeight="1">
      <c r="A824" s="30"/>
      <c r="B824" s="39"/>
      <c r="C824" s="39"/>
      <c r="D824" s="39"/>
      <c r="E824" s="34"/>
    </row>
    <row r="825" spans="1:5" ht="12.75" customHeight="1">
      <c r="A825" s="30"/>
      <c r="B825" s="39"/>
      <c r="C825" s="39"/>
      <c r="D825" s="39"/>
      <c r="E825" s="34"/>
    </row>
    <row r="826" spans="1:5" ht="12.75" customHeight="1">
      <c r="A826" s="30"/>
      <c r="B826" s="39"/>
      <c r="C826" s="39"/>
      <c r="D826" s="39"/>
      <c r="E826" s="34"/>
    </row>
    <row r="827" spans="1:5" ht="12.75" customHeight="1">
      <c r="A827" s="30"/>
      <c r="B827" s="39"/>
      <c r="C827" s="39"/>
      <c r="D827" s="39"/>
      <c r="E827" s="34"/>
    </row>
    <row r="828" spans="1:5" ht="12.75" customHeight="1">
      <c r="A828" s="30"/>
      <c r="B828" s="39"/>
      <c r="C828" s="39"/>
      <c r="D828" s="39"/>
      <c r="E828" s="34"/>
    </row>
    <row r="829" spans="1:5" ht="12.75" customHeight="1">
      <c r="A829" s="30"/>
      <c r="B829" s="39"/>
      <c r="C829" s="39"/>
      <c r="D829" s="39"/>
      <c r="E829" s="34"/>
    </row>
    <row r="830" spans="1:5" ht="12.75" customHeight="1">
      <c r="A830" s="30"/>
      <c r="B830" s="39"/>
      <c r="C830" s="39"/>
      <c r="D830" s="39"/>
      <c r="E830" s="34"/>
    </row>
    <row r="831" spans="1:5" ht="12.75" customHeight="1">
      <c r="A831" s="30"/>
      <c r="B831" s="39"/>
      <c r="C831" s="39"/>
      <c r="D831" s="39"/>
      <c r="E831" s="34"/>
    </row>
    <row r="832" spans="1:5" ht="12.75" customHeight="1">
      <c r="A832" s="30"/>
      <c r="B832" s="39"/>
      <c r="C832" s="39"/>
      <c r="D832" s="39"/>
      <c r="E832" s="34"/>
    </row>
    <row r="833" spans="1:5" ht="12.75" customHeight="1">
      <c r="A833" s="30"/>
      <c r="B833" s="39"/>
      <c r="C833" s="39"/>
      <c r="D833" s="39"/>
      <c r="E833" s="34"/>
    </row>
    <row r="834" spans="1:5" ht="12.75" customHeight="1">
      <c r="A834" s="30"/>
      <c r="B834" s="39"/>
      <c r="C834" s="39"/>
      <c r="D834" s="39"/>
      <c r="E834" s="34"/>
    </row>
    <row r="835" spans="1:5" ht="12.75" customHeight="1">
      <c r="A835" s="30"/>
      <c r="B835" s="39"/>
      <c r="C835" s="39"/>
      <c r="D835" s="39"/>
      <c r="E835" s="34"/>
    </row>
    <row r="836" spans="1:5" ht="12.75" customHeight="1">
      <c r="A836" s="30"/>
      <c r="B836" s="39"/>
      <c r="C836" s="39"/>
      <c r="D836" s="39"/>
      <c r="E836" s="34"/>
    </row>
    <row r="837" spans="1:5" ht="12.75" customHeight="1">
      <c r="A837" s="30"/>
      <c r="B837" s="39"/>
      <c r="C837" s="39"/>
      <c r="D837" s="39"/>
      <c r="E837" s="34"/>
    </row>
    <row r="838" spans="1:5" ht="12.75" customHeight="1">
      <c r="A838" s="30"/>
      <c r="B838" s="39"/>
      <c r="C838" s="39"/>
      <c r="D838" s="39"/>
      <c r="E838" s="34"/>
    </row>
    <row r="839" spans="1:5" ht="12.75" customHeight="1">
      <c r="A839" s="30"/>
      <c r="B839" s="39"/>
      <c r="C839" s="39"/>
      <c r="D839" s="39"/>
      <c r="E839" s="34"/>
    </row>
    <row r="840" spans="1:5" ht="12.75" customHeight="1">
      <c r="A840" s="30"/>
      <c r="B840" s="39"/>
      <c r="C840" s="39"/>
      <c r="D840" s="39"/>
      <c r="E840" s="34"/>
    </row>
    <row r="841" spans="1:5" ht="12.75" customHeight="1">
      <c r="A841" s="30"/>
      <c r="B841" s="39"/>
      <c r="C841" s="39"/>
      <c r="D841" s="39"/>
      <c r="E841" s="34"/>
    </row>
    <row r="842" spans="1:5" ht="12.75" customHeight="1">
      <c r="A842" s="30"/>
      <c r="B842" s="39"/>
      <c r="C842" s="39"/>
      <c r="D842" s="39"/>
      <c r="E842" s="34"/>
    </row>
    <row r="843" spans="1:5" ht="12.75" customHeight="1">
      <c r="A843" s="30"/>
      <c r="B843" s="39"/>
      <c r="C843" s="39"/>
      <c r="D843" s="39"/>
      <c r="E843" s="34"/>
    </row>
    <row r="844" spans="1:5" ht="12.75" customHeight="1">
      <c r="A844" s="30"/>
      <c r="B844" s="39"/>
      <c r="C844" s="39"/>
      <c r="D844" s="39"/>
      <c r="E844" s="34"/>
    </row>
    <row r="845" spans="1:5" ht="12.75" customHeight="1">
      <c r="A845" s="30"/>
      <c r="B845" s="39"/>
      <c r="C845" s="39"/>
      <c r="D845" s="39"/>
      <c r="E845" s="34"/>
    </row>
    <row r="846" spans="1:5" ht="12.75" customHeight="1">
      <c r="A846" s="30"/>
      <c r="B846" s="39"/>
      <c r="C846" s="39"/>
      <c r="D846" s="39"/>
      <c r="E846" s="34"/>
    </row>
    <row r="847" spans="1:5" ht="12.75" customHeight="1">
      <c r="A847" s="30"/>
      <c r="B847" s="39"/>
      <c r="C847" s="39"/>
      <c r="D847" s="39"/>
      <c r="E847" s="34"/>
    </row>
    <row r="848" spans="1:5" ht="12.75" customHeight="1">
      <c r="A848" s="30"/>
      <c r="B848" s="39"/>
      <c r="C848" s="39"/>
      <c r="D848" s="39"/>
      <c r="E848" s="34"/>
    </row>
    <row r="849" spans="1:5" ht="12.75" customHeight="1">
      <c r="A849" s="30"/>
      <c r="B849" s="39"/>
      <c r="C849" s="39"/>
      <c r="D849" s="39"/>
      <c r="E849" s="34"/>
    </row>
    <row r="850" spans="1:5" ht="12.75" customHeight="1">
      <c r="A850" s="30"/>
      <c r="B850" s="39"/>
      <c r="C850" s="39"/>
      <c r="D850" s="39"/>
      <c r="E850" s="33"/>
    </row>
    <row r="851" spans="1:5" ht="12.75" customHeight="1">
      <c r="A851" s="4"/>
      <c r="B851" s="4"/>
      <c r="C851" s="4"/>
      <c r="D851" s="4"/>
    </row>
    <row r="852" spans="1:5" ht="12.75" customHeight="1">
      <c r="A852" s="4"/>
      <c r="B852" s="4"/>
      <c r="C852" s="4"/>
      <c r="D852" s="4"/>
    </row>
    <row r="853" spans="1:5" ht="12.75" customHeight="1">
      <c r="A853" s="8"/>
      <c r="B853" s="8"/>
      <c r="C853" s="8"/>
      <c r="D853" s="8"/>
    </row>
    <row r="854" spans="1:5" ht="12.75" customHeight="1">
      <c r="A854" s="8"/>
      <c r="B854" s="8"/>
      <c r="C854" s="8"/>
      <c r="D854" s="8"/>
    </row>
    <row r="855" spans="1:5" ht="12.75" customHeight="1">
      <c r="A855" s="8"/>
      <c r="B855" s="8"/>
      <c r="C855" s="8"/>
      <c r="D855" s="8"/>
    </row>
    <row r="856" spans="1:5" ht="12.75" customHeight="1">
      <c r="A856" s="8"/>
      <c r="B856" s="8"/>
      <c r="C856" s="8"/>
      <c r="D856" s="8"/>
    </row>
    <row r="857" spans="1:5" ht="12.75" customHeight="1">
      <c r="A857" s="8"/>
      <c r="B857" s="8"/>
      <c r="C857" s="8"/>
      <c r="D857" s="8"/>
    </row>
    <row r="858" spans="1:5" ht="12.75" customHeight="1">
      <c r="A858" s="8"/>
      <c r="B858" s="8"/>
      <c r="C858" s="8"/>
      <c r="D858" s="8"/>
    </row>
    <row r="859" spans="1:5" ht="12.75" customHeight="1">
      <c r="A859" s="8"/>
      <c r="B859" s="8"/>
      <c r="C859" s="8"/>
      <c r="D859" s="8"/>
    </row>
    <row r="860" spans="1:5" ht="12.75" customHeight="1">
      <c r="A860" s="8"/>
      <c r="B860" s="8"/>
      <c r="C860" s="8"/>
      <c r="D860" s="8"/>
    </row>
    <row r="861" spans="1:5" ht="12.75" customHeight="1">
      <c r="A861" s="7"/>
      <c r="B861" s="7"/>
      <c r="C861" s="7"/>
      <c r="D861" s="7"/>
    </row>
    <row r="862" spans="1:5" ht="12.75" customHeight="1">
      <c r="A862" s="7"/>
      <c r="B862" s="7"/>
      <c r="C862" s="7"/>
      <c r="D862" s="7"/>
    </row>
    <row r="863" spans="1:5" ht="12.75" customHeight="1">
      <c r="A863" s="4"/>
      <c r="B863" s="4"/>
      <c r="C863" s="4"/>
      <c r="D863" s="4"/>
    </row>
  </sheetData>
  <mergeCells count="7">
    <mergeCell ref="B5:E5"/>
    <mergeCell ref="AO4:AT4"/>
    <mergeCell ref="AU4:AV4"/>
    <mergeCell ref="Z4:AI4"/>
    <mergeCell ref="AJ4:AN4"/>
    <mergeCell ref="B4:P4"/>
    <mergeCell ref="S4:Y4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9B8E4F677EF0C4D8809222913F5FDAD" ma:contentTypeVersion="9" ma:contentTypeDescription="Create a new document." ma:contentTypeScope="" ma:versionID="18f389f4e7c8c8582da988e82d2fc47a">
  <xsd:schema xmlns:xsd="http://www.w3.org/2001/XMLSchema" xmlns:xs="http://www.w3.org/2001/XMLSchema" xmlns:p="http://schemas.microsoft.com/office/2006/metadata/properties" xmlns:ns2="35010c20-7f6b-4e7a-9184-04bc23fbd7eb" xmlns:ns3="cb8b6e6d-25b6-41ae-98c4-4264a0cccca4" targetNamespace="http://schemas.microsoft.com/office/2006/metadata/properties" ma:root="true" ma:fieldsID="7f3d71c88d3bf496943dd1ad2e1062b1" ns2:_="" ns3:_="">
    <xsd:import namespace="35010c20-7f6b-4e7a-9184-04bc23fbd7eb"/>
    <xsd:import namespace="cb8b6e6d-25b6-41ae-98c4-4264a0cccca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EventHashCode" minOccurs="0"/>
                <xsd:element ref="ns2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5010c20-7f6b-4e7a-9184-04bc23fbd7e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8b6e6d-25b6-41ae-98c4-4264a0cccca4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D7E5DBC-C69A-4BC3-9855-3DF244F24B13}">
  <ds:schemaRefs>
    <ds:schemaRef ds:uri="http://purl.org/dc/elements/1.1/"/>
    <ds:schemaRef ds:uri="http://schemas.microsoft.com/office/2006/metadata/properties"/>
    <ds:schemaRef ds:uri="35010c20-7f6b-4e7a-9184-04bc23fbd7eb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cb8b6e6d-25b6-41ae-98c4-4264a0cccca4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8C689B07-CAD4-4D1E-999A-445F721284DB}"/>
</file>

<file path=customXml/itemProps3.xml><?xml version="1.0" encoding="utf-8"?>
<ds:datastoreItem xmlns:ds="http://schemas.openxmlformats.org/officeDocument/2006/customXml" ds:itemID="{0872AD8F-E96F-488E-8AD7-F03E78C21FA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Monthly</vt:lpstr>
      <vt:lpstr>Stats</vt:lpstr>
      <vt:lpstr>Quarterly</vt:lpstr>
    </vt:vector>
  </TitlesOfParts>
  <Company>IHS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Pascoe, Jonathan</dc:creator>
  <cp:lastModifiedBy>David Holland</cp:lastModifiedBy>
  <cp:lastPrinted>2013-11-29T13:07:48Z</cp:lastPrinted>
  <dcterms:created xsi:type="dcterms:W3CDTF">2010-03-04T10:31:32Z</dcterms:created>
  <dcterms:modified xsi:type="dcterms:W3CDTF">2018-09-14T10:27:13Z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0x01010059B8E4F677EF0C4D8809222913F5FDAD</vt:lpwstr>
  </property>
</Properties>
</file>