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adcsuf-my.sharepoint.com/personal/tbettens_fullerton_edu/Documents/Temp for Grading/462/E1 Artifact Delivery/submissions/gutierrezcesar/"/>
    </mc:Choice>
  </mc:AlternateContent>
  <xr:revisionPtr revIDLastSave="275" documentId="8_{D970E313-6B7D-4AD5-87E1-CD6ED60F7F8F}" xr6:coauthVersionLast="47" xr6:coauthVersionMax="47" xr10:uidLastSave="{C69E40CF-5178-4D4E-8861-4887777B9A48}"/>
  <bookViews>
    <workbookView xWindow="45135" yWindow="180" windowWidth="31260" windowHeight="23025" activeTab="1" xr2:uid="{AE782C91-B04B-4C4D-B378-4AC5312A4EE8}"/>
  </bookViews>
  <sheets>
    <sheet name="Inception Phase" sheetId="1" r:id="rId1"/>
    <sheet name="Elaboration Phase 1" sheetId="3" r:id="rId2"/>
    <sheet name="Elaboration Phase 2" sheetId="4" state="hidden"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16" i="1" l="1"/>
  <c r="H113" i="1" s="1"/>
  <c r="H106" i="1"/>
  <c r="H103" i="1" s="1"/>
  <c r="H88" i="1"/>
  <c r="F64" i="4"/>
  <c r="H54" i="4"/>
  <c r="G54" i="4"/>
  <c r="G48" i="4"/>
  <c r="H27" i="4"/>
  <c r="G27" i="4"/>
  <c r="F63" i="3"/>
  <c r="G56" i="3"/>
  <c r="H56" i="3"/>
  <c r="H123" i="1"/>
  <c r="G123" i="1"/>
  <c r="F130" i="1"/>
  <c r="H19" i="3"/>
  <c r="H15" i="3"/>
  <c r="H11" i="3"/>
  <c r="G88" i="1"/>
  <c r="G116" i="1"/>
  <c r="G113" i="1" s="1"/>
  <c r="H75" i="1"/>
  <c r="H72" i="1" s="1"/>
  <c r="G75" i="1"/>
  <c r="G72" i="1" s="1"/>
  <c r="G106" i="1"/>
  <c r="G103" i="1" s="1"/>
  <c r="G65" i="1"/>
  <c r="G62" i="1" s="1"/>
  <c r="G47" i="1"/>
  <c r="H65" i="1"/>
  <c r="H62" i="1" s="1"/>
  <c r="G10" i="1"/>
  <c r="G5" i="1"/>
  <c r="H29" i="4"/>
  <c r="G29" i="4"/>
  <c r="H82" i="1" l="1"/>
  <c r="G41" i="1"/>
  <c r="H10" i="3"/>
  <c r="H59" i="4"/>
  <c r="G59" i="4"/>
  <c r="H48" i="4"/>
  <c r="H44" i="4"/>
  <c r="G44" i="4"/>
  <c r="H40" i="4"/>
  <c r="H36" i="4"/>
  <c r="G40" i="4"/>
  <c r="G36" i="4"/>
  <c r="G35" i="4" s="1"/>
  <c r="H19" i="4"/>
  <c r="G19" i="4"/>
  <c r="H15" i="4"/>
  <c r="G15" i="4"/>
  <c r="H6" i="4"/>
  <c r="G6" i="4"/>
  <c r="H11" i="4"/>
  <c r="G11" i="4"/>
  <c r="H2" i="4"/>
  <c r="G2" i="4"/>
  <c r="H10" i="4" l="1"/>
  <c r="G10" i="4"/>
  <c r="H35" i="4"/>
  <c r="H23" i="4" s="1"/>
  <c r="H48" i="3"/>
  <c r="H46" i="3" s="1"/>
  <c r="H40" i="3"/>
  <c r="H37" i="3" s="1"/>
  <c r="H31" i="3"/>
  <c r="H27" i="3"/>
  <c r="H26" i="3" s="1"/>
  <c r="H6" i="3"/>
  <c r="H2" i="3"/>
  <c r="H64" i="4" l="1"/>
  <c r="G23" i="4"/>
  <c r="G64" i="4" s="1"/>
  <c r="H23" i="3"/>
  <c r="H63" i="3" s="1"/>
  <c r="G48" i="3"/>
  <c r="G46" i="3" s="1"/>
  <c r="G40" i="3"/>
  <c r="G37" i="3" s="1"/>
  <c r="G27" i="3"/>
  <c r="G26" i="3" s="1"/>
  <c r="G31" i="3"/>
  <c r="G15" i="3"/>
  <c r="G19" i="3"/>
  <c r="G6" i="3"/>
  <c r="G11" i="3"/>
  <c r="G2" i="3"/>
  <c r="H66" i="4" l="1"/>
  <c r="G10" i="3"/>
  <c r="H65" i="4"/>
  <c r="G23" i="3"/>
  <c r="H65" i="3" s="1"/>
  <c r="H24" i="1"/>
  <c r="G24" i="1"/>
  <c r="H5" i="1"/>
  <c r="H10" i="1"/>
  <c r="H16" i="1"/>
  <c r="G16" i="1"/>
  <c r="G82" i="1"/>
  <c r="H33" i="1"/>
  <c r="G33" i="1"/>
  <c r="H47" i="1"/>
  <c r="H41" i="1" s="1"/>
  <c r="G63" i="3" l="1"/>
  <c r="H64" i="3" s="1"/>
  <c r="G30" i="1"/>
  <c r="H30" i="1"/>
  <c r="G2" i="1"/>
  <c r="H2" i="1"/>
  <c r="G130" i="1" l="1"/>
  <c r="H132" i="1"/>
  <c r="H130" i="1"/>
  <c r="H131" i="1" l="1"/>
</calcChain>
</file>

<file path=xl/sharedStrings.xml><?xml version="1.0" encoding="utf-8"?>
<sst xmlns="http://schemas.openxmlformats.org/spreadsheetml/2006/main" count="373" uniqueCount="184">
  <si>
    <t>Artifact</t>
  </si>
  <si>
    <t>Section</t>
  </si>
  <si>
    <t>Comments</t>
  </si>
  <si>
    <t>Subsections</t>
  </si>
  <si>
    <t>UC Text</t>
  </si>
  <si>
    <t>Clearly presents decision and explains why</t>
  </si>
  <si>
    <t>Proper Primary Actors Identified</t>
  </si>
  <si>
    <t>UC described while keeping the UI out</t>
  </si>
  <si>
    <t>Cover Page and Table of Contents</t>
  </si>
  <si>
    <t>Business Opportunity</t>
  </si>
  <si>
    <t>Problem Statement</t>
  </si>
  <si>
    <t>Product Position Statement</t>
  </si>
  <si>
    <t>Alternatives and Competition</t>
  </si>
  <si>
    <t>Market demographics</t>
  </si>
  <si>
    <t>Non-user Summary</t>
  </si>
  <si>
    <t>User Summary</t>
  </si>
  <si>
    <t>Key High-Level Goals and Problems of Stakeholders</t>
  </si>
  <si>
    <t>User-level goals</t>
  </si>
  <si>
    <t>Product Perspective</t>
  </si>
  <si>
    <t>System context diagram showing Primary and Supporting Actors</t>
  </si>
  <si>
    <t>Positioning</t>
  </si>
  <si>
    <t>Stakeholder Descriptions</t>
  </si>
  <si>
    <t>Product Overview</t>
  </si>
  <si>
    <t>Summary of Benefits</t>
  </si>
  <si>
    <t>Summary of System Features</t>
  </si>
  <si>
    <t>Cost, Pricing, Schedule</t>
  </si>
  <si>
    <t>Assumptions and Dependencies</t>
  </si>
  <si>
    <t>UC are at the right User Goal level</t>
  </si>
  <si>
    <t>Template</t>
  </si>
  <si>
    <t>Scope</t>
  </si>
  <si>
    <t>Level</t>
  </si>
  <si>
    <t>Stakeholders and Interests</t>
  </si>
  <si>
    <t>Technology and Data Variations List</t>
  </si>
  <si>
    <t>Miscellaneous</t>
  </si>
  <si>
    <t>Points Possible</t>
  </si>
  <si>
    <t>Points Earned</t>
  </si>
  <si>
    <t>Totals:</t>
  </si>
  <si>
    <t>Unweighted Score:</t>
  </si>
  <si>
    <t>Weighted Score</t>
  </si>
  <si>
    <t>Speaks to the non-technical audience</t>
  </si>
  <si>
    <t>Special Requirements</t>
  </si>
  <si>
    <t>Frequency of Occurrence</t>
  </si>
  <si>
    <t>If/Then/Resulting in format properly used</t>
  </si>
  <si>
    <t>Relative Weight</t>
  </si>
  <si>
    <t>Content has been revalidated and any new content added</t>
  </si>
  <si>
    <t>Scenarios is a complete user-goal oriented task</t>
  </si>
  <si>
    <t xml:space="preserve">Diagram shows for a particular course of events within the UC the </t>
  </si>
  <si>
    <t>The text of the UC matches the SSD</t>
  </si>
  <si>
    <t>System events are expressed at the abstract level of intention rather than in terms of the physical input device</t>
  </si>
  <si>
    <t>Revision History table exists and summarizes changes</t>
  </si>
  <si>
    <t>Scenario description exists and summarizes a particular, demonstratable path through the use case</t>
  </si>
  <si>
    <t>Architectural Representation</t>
  </si>
  <si>
    <t>Architectural Decisions</t>
  </si>
  <si>
    <t>Which Controller sub pattern (façade controller or session controller) identified</t>
  </si>
  <si>
    <t>Logical View</t>
  </si>
  <si>
    <t>Package Diagram with UI, Domain (Application), and Technical Services (Framework) layers clearly identified</t>
  </si>
  <si>
    <t>Dynamic View</t>
  </si>
  <si>
    <t>Static View</t>
  </si>
  <si>
    <t>Domain Model Diagram</t>
  </si>
  <si>
    <t>Significant concepts and attributes are captured in the Glossary</t>
  </si>
  <si>
    <t>Notes</t>
  </si>
  <si>
    <t>See Lipman page 109 for example.  Items in table should provide update and addition summaries.  All stakeholders, but particularly management, is your target audience.</t>
  </si>
  <si>
    <t>Looking for a paragraph before the diagram describing what path through the UC as been selected.  Include in this description how complete this scenario is (are there stubs?  Have some steps been hard coded?) and what remains to be done in future iterations to be fully complete.  This is just for this scenario - alternate paths (errors, etc.) are different scenarios)</t>
  </si>
  <si>
    <t>A user-goal oriented task usually begins with either 
1) The actor starting the system and then  authenticating himself to the system, or if the system is already running
2) authenticating himself to the system.
A user-goal oriented task usually ends with either
1) signing off and shutting down the system, or if the system remains running,
2) signing off
If this scenario starts with authenticating to the system, then you must also include a scenario where an actor starts and stops the system.</t>
  </si>
  <si>
    <t>Only the one primary actor executing this scenario is common.  But if this scenario causes events to be generated (messages to be sent) to a supporting, external actor (an external system), then these should also be shown in sequence.  Remember, your database is not an external actor.</t>
  </si>
  <si>
    <t>The name of the function is the name of the message.  The information exchanged is/are the arguments and returned data of the function</t>
  </si>
  <si>
    <t>This usually means you have significant work to do in your UC's main success and alternatives text.  Your Pre and Post conditions should also be updated to reflect the state of the system before and after this scenario is executed.</t>
  </si>
  <si>
    <t>Include two sets of class and sequence diagrams for a scenario fragment.  Explain way one was rejected and the other selected in terms of the Controller GRASP principle</t>
  </si>
  <si>
    <t>Show only the Interfaces (with proper Interface notation).  Other parts of the design model will show that classes provide and require these interfaces.</t>
  </si>
  <si>
    <t>Source Code</t>
  </si>
  <si>
    <t>Domain (Application) Layer components identified and represented as sub-packages</t>
  </si>
  <si>
    <t>A Component, or sup-packages, is a logical grouping of closely related classes collaborating together.  Class within the Component have high cohesion, and coupling between Components is low)</t>
  </si>
  <si>
    <t>The persistence and logging packages are carryovers from the examples in our supplementary specification.  You will likely have more packages, but looking for at least these two.</t>
  </si>
  <si>
    <t xml:space="preserve"> Low Coupling / High Cohesion GRASP principal decision provided</t>
  </si>
  <si>
    <t>Reference exists to Design Model (class and sequence diagrams) where the selected option appears</t>
  </si>
  <si>
    <t xml:space="preserve"> Controller GRASP principal decision provided</t>
  </si>
  <si>
    <t>Decision showing Controller GRASP principal provided</t>
  </si>
  <si>
    <t>System concepts, bounded by the iteration's scenarios, identified and accurately captured</t>
  </si>
  <si>
    <t>Relationship roles identified and accurately captured</t>
  </si>
  <si>
    <t>Relationship multiplicity in both directions identified and accurately captured</t>
  </si>
  <si>
    <t>Relationships between system concepts identified and accurately captured</t>
  </si>
  <si>
    <t>Software Class Diagrams.  Make each diagram a new, numbered subparagraph.  Describe what you want the reader to take away after reading this diagram (what story is this diagram supporting)</t>
  </si>
  <si>
    <t>Responsibility to handle system events are assigned to interface classes</t>
  </si>
  <si>
    <t>Interface classes are realized with Domain Object classes</t>
  </si>
  <si>
    <t>Domain Object Classes are software classes highly inspired by the Domain Model</t>
  </si>
  <si>
    <t>Upper Layer Objects send messages only to lower layer interfaces</t>
  </si>
  <si>
    <t>Looking for general concepts, like a game piece, to be a base class and the individual piece types be derived classes.</t>
  </si>
  <si>
    <t>Messages are sent to generalized classes (base classes) and not directly to specialized classes (derived classes)</t>
  </si>
  <si>
    <t>Messages on the SSD are system events</t>
  </si>
  <si>
    <t>General</t>
  </si>
  <si>
    <t>If no new content (rare) has been identified, clearly indicate in your revision history table you have reviewed and found none.</t>
  </si>
  <si>
    <t>Summary of how the architecture will be described in this document, such as architectural views.   The sections below enumerate the "views".  (Larman page 660)</t>
  </si>
  <si>
    <t>General Domain Model concepts are realized with Interfaces, and then specialized for each concrete concept</t>
  </si>
  <si>
    <t>Software Interaction (sequence or communication) Diagrams. Make each diagram a new, numbered subparagraph.  Describe what you want the reader to take away after reading this diagram (what story is this diagram supporting)</t>
  </si>
  <si>
    <t>Comments from Inception Phase incorporated and clearly marked with change bars</t>
  </si>
  <si>
    <t>Comments from prior iterations incorporated and clearly marked with change bars</t>
  </si>
  <si>
    <t>Polymorphism GRASP Pattern</t>
  </si>
  <si>
    <t>Protected Variations GRASP Pattern</t>
  </si>
  <si>
    <t>Reference to source code where factory pattern implemented exists</t>
  </si>
  <si>
    <t>Class diagram showing the external interface and at least two realizations exist</t>
  </si>
  <si>
    <t>Class diagram showing the abstract factory pattern used to create specific factory and product instances exists</t>
  </si>
  <si>
    <t>Class diagram showing the factory pattern used to create specific product instances exists</t>
  </si>
  <si>
    <t>Reference to source code where abstract factory pattern implemented exists</t>
  </si>
  <si>
    <t>Design Patterns (New this increment)</t>
  </si>
  <si>
    <t>External actor(s) interact directly with the system</t>
  </si>
  <si>
    <t>Artifact is complete, consistent, and reflects a formal, professional final customer delivery</t>
  </si>
  <si>
    <t>Class diagram showing the generalized concept and several specializations exists</t>
  </si>
  <si>
    <t>Technical Services (Framework) Layer contains a Persistence package and a Logging package</t>
  </si>
  <si>
    <t>Executive Summary</t>
  </si>
  <si>
    <t>Go - NoGo Decision</t>
  </si>
  <si>
    <t>Risk has been assigned a reasonable Weight and Category</t>
  </si>
  <si>
    <t>Metric used to Measure Risk Trend reasonably identified</t>
  </si>
  <si>
    <t xml:space="preserve">UC Diagram </t>
  </si>
  <si>
    <t>Story presented in "request" / "response" format</t>
  </si>
  <si>
    <t>Describes the information returned by the System and not the actions the System performs.</t>
  </si>
  <si>
    <t>Main success scenario presented in "request" / "response" format</t>
  </si>
  <si>
    <t>Extensions presented in "request" / "response" format</t>
  </si>
  <si>
    <t>Preconditions describes state of system before UC is executed</t>
  </si>
  <si>
    <t>Success Guarantee describes the state of the system after the UC is executed in "Expected Value" format</t>
  </si>
  <si>
    <t>Main Success Scenario is at the System Level and represents a User Goal</t>
  </si>
  <si>
    <t>Extensions describe the condition triggering the alternate path, the Main Success Scenario step(s) modified</t>
  </si>
  <si>
    <t>Use Case Title</t>
  </si>
  <si>
    <t>Category and Risk(s) addressed</t>
  </si>
  <si>
    <t>Primary Actor(s)</t>
  </si>
  <si>
    <t>Mitigation Approach reasonably identified</t>
  </si>
  <si>
    <t>The system is presented as a black box</t>
  </si>
  <si>
    <t>System events are actor-generated in request  / response format (function call with arguments and returned information)</t>
  </si>
  <si>
    <t>Events (aka messages) are well-formed (compileable) C++ function call code</t>
  </si>
  <si>
    <t xml:space="preserve">2 - Risk List &amp; Risk Management Plan </t>
  </si>
  <si>
    <t>1 - Vision and Business Case</t>
  </si>
  <si>
    <t>3 - Use-Case Model</t>
  </si>
  <si>
    <t>3.0 - Brief UCs</t>
  </si>
  <si>
    <t>3.2 - Fully Dressed UC2</t>
  </si>
  <si>
    <t>3.1 - Fully Dressed UC1</t>
  </si>
  <si>
    <t>7 - SW Architecture Document</t>
  </si>
  <si>
    <t>8 - Domain Model</t>
  </si>
  <si>
    <t>9 - Design Model</t>
  </si>
  <si>
    <t>Interface diagram(s) showing the Interfaces to the Domain and Technical Services layers present and reasonable</t>
  </si>
  <si>
    <r>
      <t xml:space="preserve">Function signatures between the Domain Layer Interface and SSD(s) match </t>
    </r>
    <r>
      <rPr>
        <b/>
        <sz val="11"/>
        <color theme="1"/>
        <rFont val="Calibri"/>
        <family val="2"/>
        <scheme val="minor"/>
      </rPr>
      <t>exactly</t>
    </r>
  </si>
  <si>
    <t>Domain's Major Concepts identified and reasonably described</t>
  </si>
  <si>
    <t>System Sequence Diagram  (main success scenario)</t>
  </si>
  <si>
    <t>System Sequence Diagram  (alternate scenario)</t>
  </si>
  <si>
    <t>Submit your .vpp file.  There should be just one .vpp file for your entire system.  The model contain elements for all your software's design.  Diagrams consistent use these elements across all views and diagrams</t>
  </si>
  <si>
    <t>All classes are defined in the model explorer</t>
  </si>
  <si>
    <t>All relationships are defined in the model explorer</t>
  </si>
  <si>
    <t>All diagrams use the elements in the medel explorer</t>
  </si>
  <si>
    <t>All diagrams are consistent with each other and the model explorer</t>
  </si>
  <si>
    <t>Visual Paradigm Model</t>
  </si>
  <si>
    <t>Project builds error and warning free</t>
  </si>
  <si>
    <t>Like the Logo :)
Incorrect Delivery Date - Your contract says your delivery date is March 21</t>
  </si>
  <si>
    <t>Business Opportunity is expressed in dollars.</t>
  </si>
  <si>
    <t>Product Position Statement is expressed in terms of Market Share, your Discriminators, and any existing products you own that can be leveraged (or is this a new venture)</t>
  </si>
  <si>
    <t>"Non-User Stakeholders are real people or offices real people hold.  Need a specific name, role, and address.  (need a belly button)</t>
  </si>
  <si>
    <t>Name the (all?) External Housekeeping System(s) you will use.</t>
  </si>
  <si>
    <t>Benefits are expressed in Money (or time , which is Money)</t>
  </si>
  <si>
    <t>Cost:  Good but the cost of labor and management is missing
Well done!</t>
  </si>
  <si>
    <t>Need something about the return on investment (ROI) outweighs the Risks.  Then back it up with examples from the document.</t>
  </si>
  <si>
    <t>Nice!</t>
  </si>
  <si>
    <t>"provides easy to read instructions, layouts" - Borders on too much UI for a back-end system
Would be stronger if you talked about $$ to management.  How much will it cost (cost profile over time), when will you see return on investment (ROI), pricing strategy, and (and this is a real big one) what are the risks?  Also mention your competitors and expected market share.
You are the cloud - you may choose to deploy in the cloud, but "in the cloud" is not magic - that's you.  Think bigger.  Someone builds the stuff in the cloud, right?
Overall, well done</t>
  </si>
  <si>
    <t>"Online Travel Agencies" is a business model, not a specific competitor.  Name the competitors, e.g., "Booking Engine"</t>
  </si>
  <si>
    <t>Inconsistent:  "Hotel Clerk" vs "Hotel Front Desk Clerk"
Remove the Non-Users from this section</t>
  </si>
  <si>
    <t>Not evaluated</t>
  </si>
  <si>
    <t>Incorrect stereotype - This isn't a context diagram</t>
  </si>
  <si>
    <t xml:space="preserve">Too much UI for your back-end system:  requests to see...; payment form </t>
  </si>
  <si>
    <t>Incorrect:  with a message…  e.g., Consider: The system responds with payment confirmation number</t>
  </si>
  <si>
    <t>Inconsistent with UC Diagram</t>
  </si>
  <si>
    <t>Not all stakeholders listed</t>
  </si>
  <si>
    <t>Nice</t>
  </si>
  <si>
    <t>Well done</t>
  </si>
  <si>
    <t xml:space="preserve">Incomplete/Insufficient:  Scenario does not start by authenticating to the System and/or end by terminating the session.
"requests to know what room types are available" should be "requests room availability …"
#4:  Incorrect:  "providing the actor's ... name"  You indicated the Clerk could be executing this UC, but it's room is reserved for the Guest
Too much internal processing:  information was updated
</t>
  </si>
  <si>
    <t xml:space="preserve">Too much UI for your back-end system:  The language being displayed is the correct language for the user; Font ... sized 18-24 </t>
  </si>
  <si>
    <t>Too much UI for your back-end system</t>
  </si>
  <si>
    <t xml:space="preserve">Too much noise and should be removed: 10 reservations made per hour. </t>
  </si>
  <si>
    <t>Similar comments as above, plus …</t>
  </si>
  <si>
    <t xml:space="preserve">"Review System Health":  "Review" can't be the goal, too much UI.  Consider renaming to "Determine System Health" and adding a step to update the status of the system's health providing date analyzed and health status code
Very unusual:  "with ... a text file".  The system rarely responds with a text file, but rather the location of where the text file an be found.
Brief UCs do not provide decision point (alternative paths)
Incorrect: "The Actor requests to know what room types are available ..."  Consider "The Actor requests room types availability ..." </t>
  </si>
  <si>
    <t>Where?  "resumes to the main success scenario"   If it's the next step (step 2), then you don't need this.  If not, need the step number.</t>
  </si>
  <si>
    <t xml:space="preserve">•	Risk Registry, by definition, changes in each delivery.  </t>
  </si>
  <si>
    <t>Remove the Main Success Scenario and the beginning and Extensions at the end.  The brief UC is the main happy path (success scenario) and has decisions (extensions)</t>
  </si>
  <si>
    <t>•	Static and Dynamic views don't match:  No viable options provided
•	Option 1 not viable - insufficient options to make decision.  Message does not arrive at an interface</t>
  </si>
  <si>
    <t>•	Incomplete/Insufficient:  Logging and Persistence</t>
  </si>
  <si>
    <t>•	Expected 1 Software Class Diagram for the entire system, found 1 per use case.  SwCD should not/do not show behavior information and are not related to use case’s behavior views.</t>
  </si>
  <si>
    <t>•	Incomplete/Insufficient design sequences through the layers 
•	SwSDs should not show test data like the SSDs should</t>
  </si>
  <si>
    <t>Remove the Revisions made to: section, we can see that when we see the change bars
Remove the dates - no one cares what day the changes were made.
Remove "I" from the summary - we can see the responsible authors in the next column.  This isn't a diary of changes, is a summary of changes
Second entry in table was a change, but is missing a change bar</t>
  </si>
  <si>
    <t>Missing Miscellaneous.  That's the place you get to document what is completed, stubbed, in progress, etc. …  It must definitely is applicable.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</si>
</sst>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4"/>
      <color theme="1"/>
      <name val="Calibri"/>
      <family val="2"/>
      <scheme val="minor"/>
    </font>
    <font>
      <b/>
      <sz val="14"/>
      <color rgb="FF0070C0"/>
      <name val="Calibri"/>
      <family val="2"/>
      <scheme val="minor"/>
    </font>
    <font>
      <b/>
      <sz val="12"/>
      <color theme="9" tint="-0.499984740745262"/>
      <name val="Calibri"/>
      <family val="2"/>
      <scheme val="minor"/>
    </font>
    <font>
      <b/>
      <sz val="16"/>
      <color theme="1"/>
      <name val="Calibri"/>
      <family val="2"/>
      <scheme val="minor"/>
    </font>
    <font>
      <b/>
      <sz val="16"/>
      <color rgb="FF0070C0"/>
      <name val="Calibri"/>
      <family val="2"/>
      <scheme val="minor"/>
    </font>
    <font>
      <sz val="16"/>
      <color theme="1"/>
      <name val="Calibri"/>
      <family val="2"/>
      <scheme val="minor"/>
    </font>
    <font>
      <i/>
      <sz val="16"/>
      <color theme="1"/>
      <name val="Calibri"/>
      <family val="2"/>
      <scheme val="minor"/>
    </font>
    <font>
      <b/>
      <sz val="11"/>
      <color theme="1"/>
      <name val="Calibri"/>
      <family val="2"/>
      <scheme val="minor"/>
    </font>
    <font>
      <b/>
      <sz val="16"/>
      <color theme="9" tint="-0.499984740745262"/>
      <name val="Calibri"/>
      <family val="2"/>
      <scheme val="minor"/>
    </font>
    <font>
      <b/>
      <sz val="16"/>
      <color rgb="FFFF0000"/>
      <name val="Calibri"/>
      <family val="2"/>
      <scheme val="minor"/>
    </font>
    <font>
      <sz val="16"/>
      <color rgb="FFFF0000"/>
      <name val="Calibri"/>
      <family val="2"/>
      <scheme val="minor"/>
    </font>
    <font>
      <sz val="11"/>
      <color rgb="FFFF0000"/>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9" tint="0.59999389629810485"/>
        <bgColor indexed="64"/>
      </patternFill>
    </fill>
  </fills>
  <borders count="3">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46">
    <xf numFmtId="0" fontId="0" fillId="0" borderId="0" xfId="0"/>
    <xf numFmtId="0" fontId="1" fillId="2" borderId="1" xfId="0" applyFont="1" applyFill="1" applyBorder="1" applyAlignment="1">
      <alignment vertical="center"/>
    </xf>
    <xf numFmtId="0" fontId="1" fillId="0" borderId="0" xfId="0" applyFont="1" applyAlignment="1">
      <alignment vertical="center"/>
    </xf>
    <xf numFmtId="0" fontId="2" fillId="2" borderId="1" xfId="0" applyFont="1" applyFill="1" applyBorder="1" applyAlignment="1">
      <alignment vertical="center"/>
    </xf>
    <xf numFmtId="0" fontId="2" fillId="0" borderId="0" xfId="0" applyFont="1" applyAlignment="1">
      <alignment vertical="center"/>
    </xf>
    <xf numFmtId="0" fontId="0" fillId="2" borderId="1" xfId="0" applyFill="1" applyBorder="1" applyAlignment="1">
      <alignment vertical="center"/>
    </xf>
    <xf numFmtId="0" fontId="3" fillId="2" borderId="1" xfId="0" applyFont="1" applyFill="1" applyBorder="1" applyAlignment="1">
      <alignment vertical="center"/>
    </xf>
    <xf numFmtId="0" fontId="0" fillId="0" borderId="0" xfId="0" applyAlignment="1">
      <alignment vertical="center"/>
    </xf>
    <xf numFmtId="0" fontId="6" fillId="0" borderId="0" xfId="0" applyFont="1" applyAlignment="1">
      <alignment vertical="center"/>
    </xf>
    <xf numFmtId="0" fontId="1" fillId="2" borderId="1" xfId="0" applyFont="1" applyFill="1" applyBorder="1" applyAlignment="1">
      <alignment horizontal="right" vertical="center"/>
    </xf>
    <xf numFmtId="0" fontId="5" fillId="2" borderId="1" xfId="0" applyFont="1" applyFill="1" applyBorder="1" applyAlignment="1">
      <alignment horizontal="right" vertical="center"/>
    </xf>
    <xf numFmtId="0" fontId="6" fillId="2" borderId="1" xfId="0" applyFont="1" applyFill="1" applyBorder="1" applyAlignment="1">
      <alignment horizontal="right" vertical="center"/>
    </xf>
    <xf numFmtId="0" fontId="4" fillId="2" borderId="1" xfId="0" applyFont="1" applyFill="1" applyBorder="1" applyAlignment="1">
      <alignment horizontal="right" vertical="center"/>
    </xf>
    <xf numFmtId="0" fontId="6" fillId="0" borderId="0" xfId="0" applyFont="1" applyAlignment="1">
      <alignment horizontal="right" vertical="center"/>
    </xf>
    <xf numFmtId="0" fontId="7" fillId="0" borderId="0" xfId="0" applyFont="1" applyAlignment="1">
      <alignment horizontal="right" vertical="center"/>
    </xf>
    <xf numFmtId="9" fontId="6" fillId="0" borderId="0" xfId="0" applyNumberFormat="1" applyFont="1" applyAlignment="1">
      <alignment horizontal="right" vertical="center"/>
    </xf>
    <xf numFmtId="0" fontId="6" fillId="0" borderId="1" xfId="0" applyFont="1" applyBorder="1" applyAlignment="1" applyProtection="1">
      <alignment horizontal="right" vertical="center"/>
      <protection locked="0"/>
    </xf>
    <xf numFmtId="9" fontId="6" fillId="3" borderId="2" xfId="0" applyNumberFormat="1" applyFont="1" applyFill="1" applyBorder="1" applyAlignment="1">
      <alignment horizontal="right" vertical="center"/>
    </xf>
    <xf numFmtId="0" fontId="6" fillId="0" borderId="0" xfId="0" applyFont="1" applyAlignment="1">
      <alignment horizontal="center" vertical="center"/>
    </xf>
    <xf numFmtId="0" fontId="0" fillId="0" borderId="0" xfId="0" applyAlignment="1">
      <alignment horizontal="center" vertical="center"/>
    </xf>
    <xf numFmtId="0" fontId="1" fillId="2" borderId="1" xfId="0" applyFont="1" applyFill="1" applyBorder="1" applyAlignment="1">
      <alignment horizontal="left" vertical="center"/>
    </xf>
    <xf numFmtId="0" fontId="8" fillId="2" borderId="1" xfId="0" applyFont="1" applyFill="1" applyBorder="1" applyAlignment="1">
      <alignment vertical="center"/>
    </xf>
    <xf numFmtId="0" fontId="2" fillId="2" borderId="1" xfId="0" applyFont="1" applyFill="1" applyBorder="1" applyAlignment="1">
      <alignment horizontal="right" vertical="center"/>
    </xf>
    <xf numFmtId="0" fontId="0" fillId="2" borderId="1" xfId="0" applyFill="1" applyBorder="1" applyAlignment="1">
      <alignment horizontal="right" vertical="center"/>
    </xf>
    <xf numFmtId="0" fontId="0" fillId="0" borderId="0" xfId="0" applyAlignment="1">
      <alignment horizontal="right" vertical="center"/>
    </xf>
    <xf numFmtId="0" fontId="9" fillId="2" borderId="1" xfId="0" applyFont="1" applyFill="1" applyBorder="1" applyAlignment="1">
      <alignment horizontal="right" vertical="center"/>
    </xf>
    <xf numFmtId="0" fontId="9" fillId="0" borderId="1" xfId="0" applyFont="1" applyBorder="1" applyAlignment="1" applyProtection="1">
      <alignment horizontal="right" vertical="center"/>
      <protection locked="0"/>
    </xf>
    <xf numFmtId="0" fontId="1" fillId="0" borderId="1" xfId="0" applyFont="1" applyBorder="1" applyAlignment="1">
      <alignment horizontal="left" vertical="center"/>
    </xf>
    <xf numFmtId="0" fontId="5" fillId="2" borderId="1" xfId="0" applyFont="1" applyFill="1" applyBorder="1" applyAlignment="1">
      <alignment horizontal="left" vertical="center"/>
    </xf>
    <xf numFmtId="0" fontId="6" fillId="0" borderId="1" xfId="0" applyFont="1" applyBorder="1" applyAlignment="1">
      <alignment horizontal="left" vertical="center"/>
    </xf>
    <xf numFmtId="0" fontId="4" fillId="2" borderId="1" xfId="0" applyFont="1" applyFill="1" applyBorder="1" applyAlignment="1">
      <alignment horizontal="left" vertical="center"/>
    </xf>
    <xf numFmtId="0" fontId="0" fillId="0" borderId="0" xfId="0" applyAlignment="1">
      <alignment horizontal="left" vertical="center"/>
    </xf>
    <xf numFmtId="0" fontId="6" fillId="0" borderId="0" xfId="0" applyFont="1" applyAlignment="1">
      <alignment horizontal="left" vertical="center"/>
    </xf>
    <xf numFmtId="0" fontId="11" fillId="0" borderId="1" xfId="0" applyFont="1" applyBorder="1" applyAlignment="1" applyProtection="1">
      <alignment horizontal="left" vertical="center"/>
      <protection locked="0"/>
    </xf>
    <xf numFmtId="0" fontId="10" fillId="2" borderId="1" xfId="0" applyFont="1" applyFill="1" applyBorder="1" applyAlignment="1" applyProtection="1">
      <alignment horizontal="left" vertical="center"/>
      <protection locked="0"/>
    </xf>
    <xf numFmtId="0" fontId="9" fillId="2" borderId="1" xfId="0" applyFont="1" applyFill="1" applyBorder="1" applyAlignment="1">
      <alignment horizontal="left" vertical="center"/>
    </xf>
    <xf numFmtId="0" fontId="9" fillId="0" borderId="1" xfId="0" applyFont="1" applyBorder="1" applyAlignment="1">
      <alignment horizontal="left" vertical="center"/>
    </xf>
    <xf numFmtId="0" fontId="12" fillId="0" borderId="0" xfId="0" applyFont="1" applyAlignment="1">
      <alignment horizontal="left" vertical="center"/>
    </xf>
    <xf numFmtId="0" fontId="1" fillId="2" borderId="1" xfId="0" applyFont="1" applyFill="1" applyBorder="1" applyAlignment="1">
      <alignment horizontal="left" vertical="center" wrapText="1"/>
    </xf>
    <xf numFmtId="0" fontId="5" fillId="2" borderId="1" xfId="0" applyFont="1" applyFill="1" applyBorder="1" applyAlignment="1" applyProtection="1">
      <alignment horizontal="left" vertical="center" wrapText="1"/>
      <protection locked="0"/>
    </xf>
    <xf numFmtId="0" fontId="6" fillId="0" borderId="1" xfId="0" applyFont="1" applyBorder="1" applyAlignment="1" applyProtection="1">
      <alignment horizontal="left" vertical="center" wrapText="1"/>
      <protection locked="0"/>
    </xf>
    <xf numFmtId="0" fontId="9" fillId="2" borderId="1" xfId="0" applyFont="1" applyFill="1" applyBorder="1" applyAlignment="1" applyProtection="1">
      <alignment horizontal="left" vertical="center" wrapText="1"/>
      <protection locked="0"/>
    </xf>
    <xf numFmtId="0" fontId="4" fillId="2" borderId="1" xfId="0" applyFont="1" applyFill="1" applyBorder="1" applyAlignment="1" applyProtection="1">
      <alignment horizontal="left" vertical="center" wrapText="1"/>
      <protection locked="0"/>
    </xf>
    <xf numFmtId="0" fontId="9" fillId="0" borderId="1" xfId="0" applyFont="1" applyBorder="1" applyAlignment="1" applyProtection="1">
      <alignment horizontal="left" vertical="center" wrapText="1"/>
      <protection locked="0"/>
    </xf>
    <xf numFmtId="0" fontId="0" fillId="0" borderId="0" xfId="0" applyAlignment="1">
      <alignment horizontal="left" vertical="center" wrapText="1"/>
    </xf>
    <xf numFmtId="0" fontId="6" fillId="0" borderId="0" xfId="0" applyFont="1" applyAlignment="1">
      <alignment horizontal="left" vertical="center" wrapText="1"/>
    </xf>
  </cellXfs>
  <cellStyles count="1">
    <cellStyle name="Normal" xfId="0" builtinId="0"/>
  </cellStyles>
  <dxfs count="15">
    <dxf>
      <font>
        <b/>
        <i val="0"/>
        <color rgb="FFFF0000"/>
      </font>
      <fill>
        <patternFill>
          <bgColor rgb="FFFFFF00"/>
        </patternFill>
      </fill>
    </dxf>
    <dxf>
      <font>
        <b/>
        <i val="0"/>
        <color rgb="FFFF0000"/>
      </font>
      <fill>
        <patternFill>
          <bgColor rgb="FFFFFF00"/>
        </patternFill>
      </fill>
    </dxf>
    <dxf>
      <font>
        <b/>
        <i val="0"/>
        <color rgb="FFFF0000"/>
      </font>
      <fill>
        <patternFill>
          <bgColor rgb="FFFFFF00"/>
        </patternFill>
      </fill>
    </dxf>
    <dxf>
      <font>
        <b/>
        <i val="0"/>
        <color rgb="FFFF0000"/>
      </font>
      <fill>
        <patternFill>
          <bgColor rgb="FFFFFF00"/>
        </patternFill>
      </fill>
    </dxf>
    <dxf>
      <font>
        <b/>
        <i val="0"/>
        <color rgb="FFFF0000"/>
      </font>
      <fill>
        <patternFill>
          <bgColor rgb="FFFFFF00"/>
        </patternFill>
      </fill>
    </dxf>
    <dxf>
      <font>
        <b/>
        <i val="0"/>
        <color rgb="FFFF0000"/>
      </font>
      <fill>
        <patternFill>
          <bgColor rgb="FFFFFF00"/>
        </patternFill>
      </fill>
    </dxf>
    <dxf>
      <font>
        <b/>
        <i val="0"/>
        <color rgb="FFFF0000"/>
      </font>
      <fill>
        <patternFill>
          <bgColor rgb="FFFFFF00"/>
        </patternFill>
      </fill>
    </dxf>
    <dxf>
      <font>
        <b/>
        <i val="0"/>
        <color rgb="FFFF0000"/>
      </font>
      <fill>
        <patternFill>
          <bgColor rgb="FFFFFF00"/>
        </patternFill>
      </fill>
    </dxf>
    <dxf>
      <font>
        <b/>
        <i val="0"/>
        <color rgb="FFFF0000"/>
      </font>
      <fill>
        <patternFill>
          <bgColor rgb="FFFFFF00"/>
        </patternFill>
      </fill>
    </dxf>
    <dxf>
      <font>
        <b/>
        <i val="0"/>
        <color rgb="FFFF0000"/>
      </font>
      <fill>
        <patternFill>
          <bgColor rgb="FFFFFF00"/>
        </patternFill>
      </fill>
    </dxf>
    <dxf>
      <font>
        <b/>
        <i val="0"/>
        <color rgb="FFFF0000"/>
      </font>
      <fill>
        <patternFill>
          <bgColor rgb="FFFFFF00"/>
        </patternFill>
      </fill>
    </dxf>
    <dxf>
      <font>
        <b/>
        <i val="0"/>
        <color rgb="FFFF0000"/>
      </font>
      <fill>
        <patternFill>
          <bgColor rgb="FFFFFF00"/>
        </patternFill>
      </fill>
    </dxf>
    <dxf>
      <font>
        <b/>
        <i val="0"/>
        <color rgb="FFFF0000"/>
      </font>
      <fill>
        <patternFill>
          <bgColor rgb="FFFFFF00"/>
        </patternFill>
      </fill>
    </dxf>
    <dxf>
      <font>
        <b/>
        <i val="0"/>
        <color rgb="FFFF0000"/>
      </font>
      <fill>
        <patternFill>
          <bgColor rgb="FFFFFF00"/>
        </patternFill>
      </fill>
    </dxf>
    <dxf>
      <font>
        <b/>
        <i val="0"/>
        <color rgb="FFFF0000"/>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8D1CB-63E0-4551-A7D0-7B7BCE3EE574}">
  <sheetPr>
    <outlinePr summaryBelow="0"/>
  </sheetPr>
  <dimension ref="A1:J132"/>
  <sheetViews>
    <sheetView workbookViewId="0">
      <pane ySplit="1" topLeftCell="A2" activePane="bottomLeft" state="frozen"/>
      <selection activeCell="G1" sqref="G1"/>
      <selection pane="bottomLeft" activeCell="H4" sqref="H4"/>
    </sheetView>
  </sheetViews>
  <sheetFormatPr defaultRowHeight="21" outlineLevelRow="4" x14ac:dyDescent="0.25"/>
  <cols>
    <col min="1" max="4" width="3.7109375" style="7" customWidth="1"/>
    <col min="5" max="5" width="46.5703125" style="7" customWidth="1"/>
    <col min="6" max="6" width="14" style="7" customWidth="1"/>
    <col min="7" max="7" width="18.7109375" style="13" bestFit="1" customWidth="1"/>
    <col min="8" max="8" width="17.140625" style="13" bestFit="1" customWidth="1"/>
    <col min="9" max="10" width="62.85546875" style="31" customWidth="1"/>
    <col min="11" max="16384" width="9.140625" style="7"/>
  </cols>
  <sheetData>
    <row r="1" spans="1:10" s="2" customFormat="1" ht="18.75" x14ac:dyDescent="0.25">
      <c r="A1" s="1" t="s">
        <v>0</v>
      </c>
      <c r="B1" s="1" t="s">
        <v>1</v>
      </c>
      <c r="C1" s="1" t="s">
        <v>3</v>
      </c>
      <c r="D1" s="1"/>
      <c r="E1" s="1"/>
      <c r="F1" s="1" t="s">
        <v>43</v>
      </c>
      <c r="G1" s="9" t="s">
        <v>34</v>
      </c>
      <c r="H1" s="9" t="s">
        <v>35</v>
      </c>
      <c r="I1" s="27" t="s">
        <v>60</v>
      </c>
      <c r="J1" s="27" t="s">
        <v>2</v>
      </c>
    </row>
    <row r="2" spans="1:10" s="4" customFormat="1" collapsed="1" x14ac:dyDescent="0.25">
      <c r="A2" s="3" t="s">
        <v>129</v>
      </c>
      <c r="B2" s="3"/>
      <c r="C2" s="3"/>
      <c r="D2" s="3"/>
      <c r="E2" s="3"/>
      <c r="F2" s="22">
        <v>15</v>
      </c>
      <c r="G2" s="10">
        <f>SUM(G3:G5,G10,G16,G19:G23)</f>
        <v>140</v>
      </c>
      <c r="H2" s="10">
        <f>SUM(H3:H5,H10,H16,H19:H23)</f>
        <v>128</v>
      </c>
      <c r="I2" s="28"/>
      <c r="J2" s="34"/>
    </row>
    <row r="3" spans="1:10" hidden="1" outlineLevel="1" x14ac:dyDescent="0.25">
      <c r="A3" s="5"/>
      <c r="B3" s="6" t="s">
        <v>8</v>
      </c>
      <c r="C3" s="5"/>
      <c r="D3" s="5"/>
      <c r="E3" s="5"/>
      <c r="F3" s="23"/>
      <c r="G3" s="11">
        <v>5</v>
      </c>
      <c r="H3" s="16">
        <v>5</v>
      </c>
      <c r="I3" s="29"/>
      <c r="J3" s="33" t="s">
        <v>149</v>
      </c>
    </row>
    <row r="4" spans="1:10" hidden="1" outlineLevel="1" x14ac:dyDescent="0.25">
      <c r="A4" s="5"/>
      <c r="B4" s="6" t="s">
        <v>108</v>
      </c>
      <c r="C4" s="5"/>
      <c r="D4" s="5"/>
      <c r="E4" s="5"/>
      <c r="F4" s="23"/>
      <c r="G4" s="11">
        <v>30</v>
      </c>
      <c r="H4" s="16">
        <v>25</v>
      </c>
      <c r="I4" s="29"/>
      <c r="J4" s="33" t="s">
        <v>158</v>
      </c>
    </row>
    <row r="5" spans="1:10" hidden="1" outlineLevel="1" x14ac:dyDescent="0.25">
      <c r="A5" s="5"/>
      <c r="B5" s="6" t="s">
        <v>20</v>
      </c>
      <c r="C5" s="5"/>
      <c r="D5" s="5"/>
      <c r="E5" s="5"/>
      <c r="F5" s="23"/>
      <c r="G5" s="12">
        <f>SUM(G6:G9)</f>
        <v>20</v>
      </c>
      <c r="H5" s="12">
        <f>SUM(H6:H9)</f>
        <v>20</v>
      </c>
      <c r="I5" s="30"/>
      <c r="J5" s="34"/>
    </row>
    <row r="6" spans="1:10" hidden="1" outlineLevel="2" x14ac:dyDescent="0.25">
      <c r="A6" s="5"/>
      <c r="B6" s="5"/>
      <c r="C6" s="5" t="s">
        <v>9</v>
      </c>
      <c r="D6" s="5"/>
      <c r="E6" s="5"/>
      <c r="F6" s="23"/>
      <c r="G6" s="11">
        <v>5</v>
      </c>
      <c r="H6" s="16">
        <v>5</v>
      </c>
      <c r="I6" s="29"/>
      <c r="J6" s="33" t="s">
        <v>150</v>
      </c>
    </row>
    <row r="7" spans="1:10" hidden="1" outlineLevel="2" x14ac:dyDescent="0.25">
      <c r="A7" s="5"/>
      <c r="B7" s="5"/>
      <c r="C7" s="5" t="s">
        <v>10</v>
      </c>
      <c r="D7" s="5"/>
      <c r="E7" s="5"/>
      <c r="F7" s="23"/>
      <c r="G7" s="11">
        <v>5</v>
      </c>
      <c r="H7" s="16">
        <v>5</v>
      </c>
      <c r="I7" s="29"/>
      <c r="J7" s="33"/>
    </row>
    <row r="8" spans="1:10" hidden="1" outlineLevel="2" x14ac:dyDescent="0.25">
      <c r="A8" s="5"/>
      <c r="B8" s="5"/>
      <c r="C8" s="5" t="s">
        <v>11</v>
      </c>
      <c r="D8" s="5"/>
      <c r="E8" s="5"/>
      <c r="F8" s="23"/>
      <c r="G8" s="11">
        <v>5</v>
      </c>
      <c r="H8" s="16">
        <v>5</v>
      </c>
      <c r="I8" s="29"/>
      <c r="J8" s="33" t="s">
        <v>151</v>
      </c>
    </row>
    <row r="9" spans="1:10" hidden="1" outlineLevel="2" x14ac:dyDescent="0.25">
      <c r="A9" s="5"/>
      <c r="B9" s="5"/>
      <c r="C9" s="5" t="s">
        <v>12</v>
      </c>
      <c r="D9" s="5"/>
      <c r="E9" s="5"/>
      <c r="F9" s="23"/>
      <c r="G9" s="11">
        <v>5</v>
      </c>
      <c r="H9" s="16">
        <v>5</v>
      </c>
      <c r="I9" s="29"/>
      <c r="J9" s="33" t="s">
        <v>159</v>
      </c>
    </row>
    <row r="10" spans="1:10" hidden="1" outlineLevel="1" x14ac:dyDescent="0.25">
      <c r="A10" s="5"/>
      <c r="B10" s="6" t="s">
        <v>21</v>
      </c>
      <c r="C10" s="5"/>
      <c r="D10" s="5"/>
      <c r="E10" s="5"/>
      <c r="F10" s="23"/>
      <c r="G10" s="12">
        <f>SUM(G11:G15)</f>
        <v>30</v>
      </c>
      <c r="H10" s="12">
        <f>SUM(H11:H15)</f>
        <v>28</v>
      </c>
      <c r="I10" s="30"/>
      <c r="J10" s="34"/>
    </row>
    <row r="11" spans="1:10" hidden="1" outlineLevel="2" x14ac:dyDescent="0.25">
      <c r="A11" s="5"/>
      <c r="B11" s="5"/>
      <c r="C11" s="5" t="s">
        <v>13</v>
      </c>
      <c r="D11" s="5"/>
      <c r="E11" s="5"/>
      <c r="F11" s="23"/>
      <c r="G11" s="11">
        <v>5</v>
      </c>
      <c r="H11" s="16">
        <v>5</v>
      </c>
      <c r="I11" s="29"/>
      <c r="J11" s="33"/>
    </row>
    <row r="12" spans="1:10" hidden="1" outlineLevel="2" x14ac:dyDescent="0.25">
      <c r="A12" s="5"/>
      <c r="B12" s="5"/>
      <c r="C12" s="5" t="s">
        <v>14</v>
      </c>
      <c r="D12" s="5"/>
      <c r="E12" s="5"/>
      <c r="F12" s="23"/>
      <c r="G12" s="11">
        <v>5</v>
      </c>
      <c r="H12" s="16">
        <v>4</v>
      </c>
      <c r="I12" s="29"/>
      <c r="J12" s="33" t="s">
        <v>152</v>
      </c>
    </row>
    <row r="13" spans="1:10" hidden="1" outlineLevel="2" x14ac:dyDescent="0.25">
      <c r="A13" s="5"/>
      <c r="B13" s="5"/>
      <c r="C13" s="5" t="s">
        <v>15</v>
      </c>
      <c r="D13" s="5"/>
      <c r="E13" s="5"/>
      <c r="F13" s="23"/>
      <c r="G13" s="11">
        <v>5</v>
      </c>
      <c r="H13" s="16">
        <v>5</v>
      </c>
      <c r="I13" s="29"/>
      <c r="J13" s="33"/>
    </row>
    <row r="14" spans="1:10" hidden="1" outlineLevel="2" x14ac:dyDescent="0.25">
      <c r="A14" s="5"/>
      <c r="B14" s="5"/>
      <c r="C14" s="5" t="s">
        <v>16</v>
      </c>
      <c r="D14" s="5"/>
      <c r="E14" s="5"/>
      <c r="F14" s="23"/>
      <c r="G14" s="11">
        <v>5</v>
      </c>
      <c r="H14" s="16">
        <v>5</v>
      </c>
      <c r="I14" s="29"/>
      <c r="J14" s="33"/>
    </row>
    <row r="15" spans="1:10" hidden="1" outlineLevel="2" x14ac:dyDescent="0.25">
      <c r="A15" s="5"/>
      <c r="B15" s="5"/>
      <c r="C15" s="5" t="s">
        <v>17</v>
      </c>
      <c r="D15" s="5"/>
      <c r="E15" s="5"/>
      <c r="F15" s="23"/>
      <c r="G15" s="11">
        <v>10</v>
      </c>
      <c r="H15" s="16">
        <v>9</v>
      </c>
      <c r="I15" s="29"/>
      <c r="J15" s="33" t="s">
        <v>160</v>
      </c>
    </row>
    <row r="16" spans="1:10" hidden="1" outlineLevel="1" x14ac:dyDescent="0.25">
      <c r="A16" s="5"/>
      <c r="B16" s="6" t="s">
        <v>22</v>
      </c>
      <c r="C16" s="5"/>
      <c r="D16" s="5"/>
      <c r="E16" s="5"/>
      <c r="F16" s="23"/>
      <c r="G16" s="12">
        <f>SUM(G17:G18)</f>
        <v>10</v>
      </c>
      <c r="H16" s="12">
        <f>SUM(H17:H18)</f>
        <v>9</v>
      </c>
      <c r="I16" s="30"/>
      <c r="J16" s="34"/>
    </row>
    <row r="17" spans="1:10" hidden="1" outlineLevel="2" x14ac:dyDescent="0.25">
      <c r="A17" s="5"/>
      <c r="B17" s="5"/>
      <c r="C17" s="5" t="s">
        <v>18</v>
      </c>
      <c r="D17" s="5"/>
      <c r="E17" s="5"/>
      <c r="F17" s="23"/>
      <c r="G17" s="11">
        <v>5</v>
      </c>
      <c r="H17" s="16">
        <v>5</v>
      </c>
      <c r="I17" s="29"/>
      <c r="J17" s="33"/>
    </row>
    <row r="18" spans="1:10" hidden="1" outlineLevel="2" x14ac:dyDescent="0.25">
      <c r="A18" s="5"/>
      <c r="B18" s="5"/>
      <c r="C18" s="5" t="s">
        <v>19</v>
      </c>
      <c r="D18" s="5"/>
      <c r="E18" s="5"/>
      <c r="F18" s="23"/>
      <c r="G18" s="11">
        <v>5</v>
      </c>
      <c r="H18" s="16">
        <v>4</v>
      </c>
      <c r="I18" s="29"/>
      <c r="J18" s="33" t="s">
        <v>153</v>
      </c>
    </row>
    <row r="19" spans="1:10" hidden="1" outlineLevel="1" collapsed="1" x14ac:dyDescent="0.25">
      <c r="A19" s="5"/>
      <c r="B19" s="6" t="s">
        <v>23</v>
      </c>
      <c r="C19" s="5"/>
      <c r="D19" s="5"/>
      <c r="E19" s="5"/>
      <c r="F19" s="23"/>
      <c r="G19" s="11">
        <v>10</v>
      </c>
      <c r="H19" s="16">
        <v>7</v>
      </c>
      <c r="I19" s="29"/>
      <c r="J19" s="33" t="s">
        <v>154</v>
      </c>
    </row>
    <row r="20" spans="1:10" hidden="1" outlineLevel="1" x14ac:dyDescent="0.25">
      <c r="A20" s="5"/>
      <c r="B20" s="6" t="s">
        <v>24</v>
      </c>
      <c r="C20" s="5"/>
      <c r="D20" s="5"/>
      <c r="E20" s="5"/>
      <c r="F20" s="23"/>
      <c r="G20" s="11">
        <v>10</v>
      </c>
      <c r="H20" s="16">
        <v>10</v>
      </c>
      <c r="I20" s="29"/>
      <c r="J20" s="33"/>
    </row>
    <row r="21" spans="1:10" hidden="1" outlineLevel="1" x14ac:dyDescent="0.25">
      <c r="A21" s="5"/>
      <c r="B21" s="6" t="s">
        <v>25</v>
      </c>
      <c r="C21" s="5"/>
      <c r="D21" s="5"/>
      <c r="E21" s="5"/>
      <c r="F21" s="23"/>
      <c r="G21" s="11">
        <v>5</v>
      </c>
      <c r="H21" s="16">
        <v>5</v>
      </c>
      <c r="I21" s="29"/>
      <c r="J21" s="33" t="s">
        <v>155</v>
      </c>
    </row>
    <row r="22" spans="1:10" hidden="1" outlineLevel="1" x14ac:dyDescent="0.25">
      <c r="A22" s="5"/>
      <c r="B22" s="6" t="s">
        <v>26</v>
      </c>
      <c r="C22" s="5"/>
      <c r="D22" s="5"/>
      <c r="E22" s="5"/>
      <c r="F22" s="23"/>
      <c r="G22" s="11">
        <v>10</v>
      </c>
      <c r="H22" s="16">
        <v>10</v>
      </c>
      <c r="I22" s="29"/>
      <c r="J22" s="33"/>
    </row>
    <row r="23" spans="1:10" hidden="1" outlineLevel="1" x14ac:dyDescent="0.25">
      <c r="A23" s="5"/>
      <c r="B23" s="6" t="s">
        <v>109</v>
      </c>
      <c r="C23" s="5"/>
      <c r="D23" s="5"/>
      <c r="E23" s="5"/>
      <c r="F23" s="23"/>
      <c r="G23" s="11">
        <v>10</v>
      </c>
      <c r="H23" s="16">
        <v>9</v>
      </c>
      <c r="I23" s="29" t="s">
        <v>5</v>
      </c>
      <c r="J23" s="33" t="s">
        <v>156</v>
      </c>
    </row>
    <row r="24" spans="1:10" s="4" customFormat="1" collapsed="1" x14ac:dyDescent="0.25">
      <c r="A24" s="3" t="s">
        <v>128</v>
      </c>
      <c r="B24" s="3"/>
      <c r="C24" s="3"/>
      <c r="D24" s="3"/>
      <c r="E24" s="3"/>
      <c r="F24" s="22">
        <v>15</v>
      </c>
      <c r="G24" s="10">
        <f>SUM(G25:G29)</f>
        <v>37</v>
      </c>
      <c r="H24" s="10">
        <f>SUM(H25:H29)</f>
        <v>37</v>
      </c>
      <c r="I24" s="28"/>
      <c r="J24" s="34" t="s">
        <v>157</v>
      </c>
    </row>
    <row r="25" spans="1:10" hidden="1" outlineLevel="1" x14ac:dyDescent="0.25">
      <c r="A25" s="5"/>
      <c r="B25" s="6" t="s">
        <v>8</v>
      </c>
      <c r="C25" s="5"/>
      <c r="D25" s="5"/>
      <c r="E25" s="5"/>
      <c r="F25" s="23"/>
      <c r="G25" s="11">
        <v>5</v>
      </c>
      <c r="H25" s="16">
        <v>5</v>
      </c>
      <c r="I25" s="29"/>
      <c r="J25" s="33"/>
    </row>
    <row r="26" spans="1:10" hidden="1" outlineLevel="1" x14ac:dyDescent="0.25">
      <c r="A26" s="5"/>
      <c r="B26" s="6" t="s">
        <v>42</v>
      </c>
      <c r="C26" s="5"/>
      <c r="D26" s="5"/>
      <c r="E26" s="5"/>
      <c r="F26" s="23"/>
      <c r="G26" s="11">
        <v>10</v>
      </c>
      <c r="H26" s="16">
        <v>10</v>
      </c>
      <c r="I26" s="29"/>
      <c r="J26" s="33"/>
    </row>
    <row r="27" spans="1:10" hidden="1" outlineLevel="1" x14ac:dyDescent="0.25">
      <c r="A27" s="5"/>
      <c r="B27" s="6" t="s">
        <v>110</v>
      </c>
      <c r="C27" s="5"/>
      <c r="D27" s="5"/>
      <c r="E27" s="5"/>
      <c r="F27" s="23"/>
      <c r="G27" s="11">
        <v>2</v>
      </c>
      <c r="H27" s="16">
        <v>2</v>
      </c>
      <c r="I27" s="29"/>
      <c r="J27" s="33"/>
    </row>
    <row r="28" spans="1:10" hidden="1" outlineLevel="1" x14ac:dyDescent="0.25">
      <c r="A28" s="5"/>
      <c r="B28" s="6" t="s">
        <v>124</v>
      </c>
      <c r="C28" s="5"/>
      <c r="D28" s="5"/>
      <c r="E28" s="5"/>
      <c r="F28" s="23"/>
      <c r="G28" s="11">
        <v>10</v>
      </c>
      <c r="H28" s="16">
        <v>10</v>
      </c>
      <c r="I28" s="29"/>
      <c r="J28" s="33"/>
    </row>
    <row r="29" spans="1:10" hidden="1" outlineLevel="1" x14ac:dyDescent="0.25">
      <c r="A29" s="5"/>
      <c r="B29" s="6" t="s">
        <v>111</v>
      </c>
      <c r="C29" s="5"/>
      <c r="D29" s="5"/>
      <c r="E29" s="5"/>
      <c r="F29" s="23"/>
      <c r="G29" s="11">
        <v>10</v>
      </c>
      <c r="H29" s="16">
        <v>10</v>
      </c>
      <c r="I29" s="29"/>
      <c r="J29" s="33"/>
    </row>
    <row r="30" spans="1:10" s="4" customFormat="1" x14ac:dyDescent="0.25">
      <c r="A30" s="3" t="s">
        <v>130</v>
      </c>
      <c r="B30" s="3"/>
      <c r="C30" s="3"/>
      <c r="D30" s="3"/>
      <c r="E30" s="3"/>
      <c r="F30" s="22">
        <v>60</v>
      </c>
      <c r="G30" s="10">
        <f>SUM(G31:G33,G41,G82)</f>
        <v>517</v>
      </c>
      <c r="H30" s="10">
        <f>SUM(H31:H33,H41,H82)</f>
        <v>471</v>
      </c>
      <c r="I30" s="28"/>
      <c r="J30" s="34"/>
    </row>
    <row r="31" spans="1:10" outlineLevel="1" x14ac:dyDescent="0.25">
      <c r="A31" s="5"/>
      <c r="B31" s="6" t="s">
        <v>6</v>
      </c>
      <c r="C31" s="5"/>
      <c r="D31" s="5"/>
      <c r="E31" s="5"/>
      <c r="F31" s="23"/>
      <c r="G31" s="11">
        <v>10</v>
      </c>
      <c r="H31" s="16">
        <v>10</v>
      </c>
      <c r="I31" s="29"/>
      <c r="J31" s="33"/>
    </row>
    <row r="32" spans="1:10" outlineLevel="1" x14ac:dyDescent="0.25">
      <c r="A32" s="5"/>
      <c r="B32" s="6" t="s">
        <v>27</v>
      </c>
      <c r="C32" s="5"/>
      <c r="D32" s="5"/>
      <c r="E32" s="5"/>
      <c r="F32" s="23"/>
      <c r="G32" s="11">
        <v>10</v>
      </c>
      <c r="H32" s="16">
        <v>7</v>
      </c>
      <c r="I32" s="29"/>
      <c r="J32" s="33"/>
    </row>
    <row r="33" spans="1:10" outlineLevel="1" x14ac:dyDescent="0.25">
      <c r="A33" s="5"/>
      <c r="B33" s="6" t="s">
        <v>131</v>
      </c>
      <c r="C33" s="5"/>
      <c r="D33" s="5"/>
      <c r="E33" s="5"/>
      <c r="F33" s="23"/>
      <c r="G33" s="12">
        <f>SUM(G34:G40)</f>
        <v>65</v>
      </c>
      <c r="H33" s="12">
        <f>SUM(H34:H40)</f>
        <v>50</v>
      </c>
      <c r="I33" s="30"/>
      <c r="J33" s="34"/>
    </row>
    <row r="34" spans="1:10" outlineLevel="2" x14ac:dyDescent="0.25">
      <c r="A34" s="5"/>
      <c r="B34" s="6"/>
      <c r="C34" s="5" t="s">
        <v>8</v>
      </c>
      <c r="D34" s="5"/>
      <c r="E34" s="5"/>
      <c r="F34" s="23"/>
      <c r="G34" s="11">
        <v>5</v>
      </c>
      <c r="H34" s="16">
        <v>5</v>
      </c>
      <c r="I34" s="29"/>
      <c r="J34" s="33"/>
    </row>
    <row r="35" spans="1:10" outlineLevel="2" x14ac:dyDescent="0.25">
      <c r="A35" s="5"/>
      <c r="B35" s="5"/>
      <c r="C35" s="5" t="s">
        <v>112</v>
      </c>
      <c r="D35" s="5"/>
      <c r="E35" s="5"/>
      <c r="F35" s="23"/>
      <c r="G35" s="11">
        <v>10</v>
      </c>
      <c r="H35" s="16">
        <v>9</v>
      </c>
      <c r="I35" s="29"/>
      <c r="J35" s="33" t="s">
        <v>162</v>
      </c>
    </row>
    <row r="36" spans="1:10" outlineLevel="2" x14ac:dyDescent="0.25">
      <c r="A36" s="5"/>
      <c r="B36" s="5"/>
      <c r="C36" s="5" t="s">
        <v>4</v>
      </c>
      <c r="D36" s="5"/>
      <c r="E36" s="5"/>
      <c r="F36" s="23"/>
      <c r="G36" s="11">
        <v>25</v>
      </c>
      <c r="H36" s="16">
        <v>20</v>
      </c>
      <c r="I36" s="29"/>
      <c r="J36" s="33" t="s">
        <v>174</v>
      </c>
    </row>
    <row r="37" spans="1:10" outlineLevel="2" x14ac:dyDescent="0.25">
      <c r="A37" s="5"/>
      <c r="B37" s="5"/>
      <c r="C37" s="5" t="s">
        <v>113</v>
      </c>
      <c r="D37" s="5"/>
      <c r="E37" s="5"/>
      <c r="F37" s="23"/>
      <c r="G37" s="11">
        <v>5</v>
      </c>
      <c r="H37" s="16">
        <v>3</v>
      </c>
      <c r="I37" s="29"/>
      <c r="J37" s="33" t="s">
        <v>164</v>
      </c>
    </row>
    <row r="38" spans="1:10" outlineLevel="2" x14ac:dyDescent="0.25">
      <c r="A38" s="5"/>
      <c r="B38" s="5"/>
      <c r="C38" s="5" t="s">
        <v>114</v>
      </c>
      <c r="D38" s="5"/>
      <c r="E38" s="5"/>
      <c r="F38" s="23"/>
      <c r="G38" s="11">
        <v>5</v>
      </c>
      <c r="H38" s="16">
        <v>5</v>
      </c>
      <c r="I38" s="29"/>
      <c r="J38" s="33"/>
    </row>
    <row r="39" spans="1:10" outlineLevel="2" x14ac:dyDescent="0.25">
      <c r="A39" s="5"/>
      <c r="B39" s="5"/>
      <c r="C39" s="5" t="s">
        <v>39</v>
      </c>
      <c r="D39" s="5"/>
      <c r="E39" s="5"/>
      <c r="F39" s="23"/>
      <c r="G39" s="11">
        <v>5</v>
      </c>
      <c r="H39" s="16">
        <v>5</v>
      </c>
      <c r="I39" s="29"/>
      <c r="J39" s="33"/>
    </row>
    <row r="40" spans="1:10" outlineLevel="2" x14ac:dyDescent="0.25">
      <c r="A40" s="5"/>
      <c r="B40" s="5"/>
      <c r="C40" s="5" t="s">
        <v>7</v>
      </c>
      <c r="D40" s="5"/>
      <c r="E40" s="5"/>
      <c r="F40" s="23"/>
      <c r="G40" s="11">
        <v>10</v>
      </c>
      <c r="H40" s="16">
        <v>3</v>
      </c>
      <c r="I40" s="29"/>
      <c r="J40" s="33" t="s">
        <v>163</v>
      </c>
    </row>
    <row r="41" spans="1:10" outlineLevel="1" x14ac:dyDescent="0.25">
      <c r="A41" s="5"/>
      <c r="B41" s="6" t="s">
        <v>133</v>
      </c>
      <c r="C41" s="5"/>
      <c r="D41" s="5"/>
      <c r="E41" s="5"/>
      <c r="F41" s="23"/>
      <c r="G41" s="12">
        <f>SUM(G42:G47,G62,G72)</f>
        <v>216</v>
      </c>
      <c r="H41" s="12">
        <f>SUM(H42:H47,H62,H72)</f>
        <v>200</v>
      </c>
      <c r="I41" s="30"/>
      <c r="J41" s="34"/>
    </row>
    <row r="42" spans="1:10" outlineLevel="2" x14ac:dyDescent="0.25">
      <c r="A42" s="5"/>
      <c r="B42" s="6"/>
      <c r="C42" s="5" t="s">
        <v>8</v>
      </c>
      <c r="D42" s="5"/>
      <c r="E42" s="5"/>
      <c r="F42" s="23"/>
      <c r="G42" s="11">
        <v>5</v>
      </c>
      <c r="H42" s="16">
        <v>5</v>
      </c>
      <c r="I42" s="29"/>
      <c r="J42" s="33"/>
    </row>
    <row r="43" spans="1:10" outlineLevel="2" x14ac:dyDescent="0.25">
      <c r="A43" s="5"/>
      <c r="B43" s="5"/>
      <c r="C43" s="5" t="s">
        <v>115</v>
      </c>
      <c r="D43" s="5"/>
      <c r="E43" s="5"/>
      <c r="F43" s="23"/>
      <c r="G43" s="11">
        <v>5</v>
      </c>
      <c r="H43" s="16">
        <v>5</v>
      </c>
      <c r="I43" s="29"/>
      <c r="J43" s="33"/>
    </row>
    <row r="44" spans="1:10" outlineLevel="2" x14ac:dyDescent="0.25">
      <c r="A44" s="5"/>
      <c r="B44" s="5"/>
      <c r="C44" s="5" t="s">
        <v>116</v>
      </c>
      <c r="D44" s="5"/>
      <c r="E44" s="5"/>
      <c r="F44" s="23"/>
      <c r="G44" s="11">
        <v>5</v>
      </c>
      <c r="H44" s="16">
        <v>5</v>
      </c>
      <c r="I44" s="29"/>
      <c r="J44" s="33"/>
    </row>
    <row r="45" spans="1:10" outlineLevel="2" x14ac:dyDescent="0.25">
      <c r="A45" s="5"/>
      <c r="B45" s="5"/>
      <c r="C45" s="5" t="s">
        <v>39</v>
      </c>
      <c r="D45" s="5"/>
      <c r="E45" s="5"/>
      <c r="F45" s="23"/>
      <c r="G45" s="11">
        <v>5</v>
      </c>
      <c r="H45" s="16">
        <v>5</v>
      </c>
      <c r="I45" s="29"/>
      <c r="J45" s="33"/>
    </row>
    <row r="46" spans="1:10" outlineLevel="2" x14ac:dyDescent="0.25">
      <c r="A46" s="5"/>
      <c r="B46" s="5"/>
      <c r="C46" s="5" t="s">
        <v>7</v>
      </c>
      <c r="D46" s="5"/>
      <c r="E46" s="5"/>
      <c r="F46" s="23"/>
      <c r="G46" s="11">
        <v>10</v>
      </c>
      <c r="H46" s="16">
        <v>10</v>
      </c>
      <c r="I46" s="29"/>
      <c r="J46" s="33"/>
    </row>
    <row r="47" spans="1:10" outlineLevel="2" x14ac:dyDescent="0.25">
      <c r="A47" s="5"/>
      <c r="B47" s="5"/>
      <c r="C47" s="5" t="s">
        <v>28</v>
      </c>
      <c r="D47" s="5"/>
      <c r="E47" s="5"/>
      <c r="F47" s="23"/>
      <c r="G47" s="12">
        <f>SUM(G48:G61)</f>
        <v>74</v>
      </c>
      <c r="H47" s="12">
        <f>SUM(H48:H61)</f>
        <v>58</v>
      </c>
      <c r="I47" s="30"/>
      <c r="J47" s="34"/>
    </row>
    <row r="48" spans="1:10" outlineLevel="3" x14ac:dyDescent="0.25">
      <c r="A48" s="5"/>
      <c r="B48" s="5"/>
      <c r="C48" s="5"/>
      <c r="D48" s="5" t="s">
        <v>121</v>
      </c>
      <c r="E48" s="5"/>
      <c r="F48" s="23"/>
      <c r="G48" s="11">
        <v>1</v>
      </c>
      <c r="H48" s="16">
        <v>1</v>
      </c>
      <c r="I48" s="29"/>
      <c r="J48" s="33"/>
    </row>
    <row r="49" spans="1:10" outlineLevel="3" x14ac:dyDescent="0.25">
      <c r="A49" s="5"/>
      <c r="B49" s="5"/>
      <c r="C49" s="5"/>
      <c r="D49" s="5" t="s">
        <v>29</v>
      </c>
      <c r="E49" s="5"/>
      <c r="F49" s="23"/>
      <c r="G49" s="11">
        <v>1</v>
      </c>
      <c r="H49" s="16">
        <v>1</v>
      </c>
      <c r="I49" s="29"/>
      <c r="J49" s="33"/>
    </row>
    <row r="50" spans="1:10" outlineLevel="3" x14ac:dyDescent="0.25">
      <c r="A50" s="5"/>
      <c r="B50" s="5"/>
      <c r="C50" s="5"/>
      <c r="D50" s="5" t="s">
        <v>122</v>
      </c>
      <c r="E50" s="5"/>
      <c r="F50" s="23"/>
      <c r="G50" s="11">
        <v>3</v>
      </c>
      <c r="H50" s="16">
        <v>3</v>
      </c>
      <c r="I50" s="29"/>
      <c r="J50" s="33"/>
    </row>
    <row r="51" spans="1:10" outlineLevel="3" x14ac:dyDescent="0.25">
      <c r="A51" s="5"/>
      <c r="B51" s="5"/>
      <c r="C51" s="5"/>
      <c r="D51" s="5" t="s">
        <v>30</v>
      </c>
      <c r="E51" s="5"/>
      <c r="F51" s="23"/>
      <c r="G51" s="11">
        <v>1</v>
      </c>
      <c r="H51" s="16">
        <v>1</v>
      </c>
      <c r="I51" s="29"/>
      <c r="J51" s="33"/>
    </row>
    <row r="52" spans="1:10" outlineLevel="3" x14ac:dyDescent="0.25">
      <c r="A52" s="5"/>
      <c r="B52" s="5"/>
      <c r="C52" s="5"/>
      <c r="D52" s="5" t="s">
        <v>123</v>
      </c>
      <c r="E52" s="5"/>
      <c r="F52" s="23"/>
      <c r="G52" s="11">
        <v>3</v>
      </c>
      <c r="H52" s="16">
        <v>1</v>
      </c>
      <c r="I52" s="29"/>
      <c r="J52" s="33" t="s">
        <v>165</v>
      </c>
    </row>
    <row r="53" spans="1:10" outlineLevel="3" x14ac:dyDescent="0.25">
      <c r="A53" s="5"/>
      <c r="B53" s="5"/>
      <c r="C53" s="5"/>
      <c r="D53" s="5" t="s">
        <v>31</v>
      </c>
      <c r="E53" s="5"/>
      <c r="F53" s="23"/>
      <c r="G53" s="11">
        <v>5</v>
      </c>
      <c r="H53" s="16">
        <v>3</v>
      </c>
      <c r="I53" s="29"/>
      <c r="J53" s="33" t="s">
        <v>166</v>
      </c>
    </row>
    <row r="54" spans="1:10" outlineLevel="3" x14ac:dyDescent="0.25">
      <c r="A54" s="5"/>
      <c r="B54" s="5"/>
      <c r="C54" s="5"/>
      <c r="D54" s="5" t="s">
        <v>117</v>
      </c>
      <c r="E54" s="5"/>
      <c r="F54" s="23"/>
      <c r="G54" s="11">
        <v>5</v>
      </c>
      <c r="H54" s="16">
        <v>5</v>
      </c>
      <c r="I54" s="29"/>
      <c r="J54" s="33" t="s">
        <v>167</v>
      </c>
    </row>
    <row r="55" spans="1:10" outlineLevel="3" x14ac:dyDescent="0.25">
      <c r="A55" s="5"/>
      <c r="B55" s="5"/>
      <c r="C55" s="5"/>
      <c r="D55" s="5" t="s">
        <v>118</v>
      </c>
      <c r="E55" s="5"/>
      <c r="F55" s="23"/>
      <c r="G55" s="11">
        <v>5</v>
      </c>
      <c r="H55" s="16">
        <v>5</v>
      </c>
      <c r="I55" s="29"/>
      <c r="J55" s="33" t="s">
        <v>168</v>
      </c>
    </row>
    <row r="56" spans="1:10" outlineLevel="3" x14ac:dyDescent="0.25">
      <c r="A56" s="5"/>
      <c r="B56" s="5"/>
      <c r="C56" s="5"/>
      <c r="D56" s="5" t="s">
        <v>119</v>
      </c>
      <c r="E56" s="5"/>
      <c r="F56" s="23"/>
      <c r="G56" s="11">
        <v>25</v>
      </c>
      <c r="H56" s="16">
        <v>18</v>
      </c>
      <c r="I56" s="29"/>
      <c r="J56" s="33" t="s">
        <v>169</v>
      </c>
    </row>
    <row r="57" spans="1:10" outlineLevel="3" x14ac:dyDescent="0.25">
      <c r="A57" s="5"/>
      <c r="B57" s="5"/>
      <c r="C57" s="5"/>
      <c r="D57" s="5" t="s">
        <v>120</v>
      </c>
      <c r="E57" s="5"/>
      <c r="F57" s="23"/>
      <c r="G57" s="11">
        <v>15</v>
      </c>
      <c r="H57" s="16">
        <v>14</v>
      </c>
      <c r="I57" s="29"/>
      <c r="J57" s="33" t="s">
        <v>175</v>
      </c>
    </row>
    <row r="58" spans="1:10" outlineLevel="3" x14ac:dyDescent="0.25">
      <c r="A58" s="5"/>
      <c r="B58" s="5"/>
      <c r="C58" s="5"/>
      <c r="D58" s="5" t="s">
        <v>40</v>
      </c>
      <c r="E58" s="5"/>
      <c r="F58" s="23"/>
      <c r="G58" s="11">
        <v>3</v>
      </c>
      <c r="H58" s="16">
        <v>1</v>
      </c>
      <c r="I58" s="29"/>
      <c r="J58" s="33" t="s">
        <v>170</v>
      </c>
    </row>
    <row r="59" spans="1:10" outlineLevel="3" x14ac:dyDescent="0.25">
      <c r="A59" s="5"/>
      <c r="B59" s="5"/>
      <c r="C59" s="5"/>
      <c r="D59" s="5" t="s">
        <v>32</v>
      </c>
      <c r="E59" s="5"/>
      <c r="F59" s="23"/>
      <c r="G59" s="11">
        <v>3</v>
      </c>
      <c r="H59" s="16">
        <v>1</v>
      </c>
      <c r="I59" s="29"/>
      <c r="J59" s="33" t="s">
        <v>171</v>
      </c>
    </row>
    <row r="60" spans="1:10" outlineLevel="3" x14ac:dyDescent="0.25">
      <c r="A60" s="5"/>
      <c r="B60" s="5"/>
      <c r="C60" s="5"/>
      <c r="D60" s="5" t="s">
        <v>41</v>
      </c>
      <c r="E60" s="5"/>
      <c r="F60" s="23"/>
      <c r="G60" s="11">
        <v>3</v>
      </c>
      <c r="H60" s="16">
        <v>3</v>
      </c>
      <c r="I60" s="29"/>
      <c r="J60" s="33" t="s">
        <v>172</v>
      </c>
    </row>
    <row r="61" spans="1:10" outlineLevel="3" x14ac:dyDescent="0.25">
      <c r="A61" s="5"/>
      <c r="B61" s="5"/>
      <c r="C61" s="5"/>
      <c r="D61" s="5" t="s">
        <v>33</v>
      </c>
      <c r="E61" s="5"/>
      <c r="F61" s="23"/>
      <c r="G61" s="11">
        <v>1</v>
      </c>
      <c r="H61" s="16">
        <v>1</v>
      </c>
      <c r="I61" s="29"/>
      <c r="J61" s="33"/>
    </row>
    <row r="62" spans="1:10" outlineLevel="2" x14ac:dyDescent="0.25">
      <c r="A62" s="3"/>
      <c r="B62" s="6"/>
      <c r="C62" s="5" t="s">
        <v>140</v>
      </c>
      <c r="D62" s="5"/>
      <c r="E62" s="5"/>
      <c r="F62" s="23"/>
      <c r="G62" s="12">
        <f>SUM(G63:G65)</f>
        <v>56</v>
      </c>
      <c r="H62" s="12">
        <f>SUM(H63:H65)</f>
        <v>56</v>
      </c>
      <c r="I62" s="30"/>
      <c r="J62" s="34"/>
    </row>
    <row r="63" spans="1:10" outlineLevel="3" x14ac:dyDescent="0.25">
      <c r="A63" s="3"/>
      <c r="B63" s="6"/>
      <c r="C63" s="5"/>
      <c r="D63" s="5" t="s">
        <v>50</v>
      </c>
      <c r="E63" s="5"/>
      <c r="F63" s="23"/>
      <c r="G63" s="11">
        <v>5</v>
      </c>
      <c r="H63" s="16">
        <v>5</v>
      </c>
      <c r="I63" s="29" t="s">
        <v>62</v>
      </c>
      <c r="J63" s="33"/>
    </row>
    <row r="64" spans="1:10" ht="21" customHeight="1" outlineLevel="3" x14ac:dyDescent="0.25">
      <c r="A64" s="3"/>
      <c r="B64" s="6"/>
      <c r="C64" s="5"/>
      <c r="D64" s="5" t="s">
        <v>45</v>
      </c>
      <c r="E64" s="5"/>
      <c r="F64" s="23"/>
      <c r="G64" s="11">
        <v>5</v>
      </c>
      <c r="H64" s="16">
        <v>5</v>
      </c>
      <c r="I64" s="29" t="s">
        <v>63</v>
      </c>
      <c r="J64" s="33"/>
    </row>
    <row r="65" spans="1:10" outlineLevel="3" x14ac:dyDescent="0.25">
      <c r="A65" s="3"/>
      <c r="B65" s="6"/>
      <c r="C65" s="5"/>
      <c r="D65" s="5" t="s">
        <v>46</v>
      </c>
      <c r="E65" s="5"/>
      <c r="F65" s="23"/>
      <c r="G65" s="12">
        <f>SUM(G66:G71)</f>
        <v>46</v>
      </c>
      <c r="H65" s="12">
        <f>SUM(H66:H71)</f>
        <v>46</v>
      </c>
      <c r="I65" s="30"/>
      <c r="J65" s="34"/>
    </row>
    <row r="66" spans="1:10" outlineLevel="4" x14ac:dyDescent="0.25">
      <c r="A66" s="3"/>
      <c r="B66" s="6"/>
      <c r="C66" s="5"/>
      <c r="D66" s="5"/>
      <c r="E66" s="5" t="s">
        <v>104</v>
      </c>
      <c r="F66" s="23"/>
      <c r="G66" s="11">
        <v>3</v>
      </c>
      <c r="H66" s="16">
        <v>3</v>
      </c>
      <c r="I66" s="29" t="s">
        <v>64</v>
      </c>
      <c r="J66" s="33"/>
    </row>
    <row r="67" spans="1:10" outlineLevel="4" x14ac:dyDescent="0.25">
      <c r="A67" s="3"/>
      <c r="B67" s="6"/>
      <c r="C67" s="5"/>
      <c r="D67" s="5"/>
      <c r="E67" s="5" t="s">
        <v>125</v>
      </c>
      <c r="F67" s="23"/>
      <c r="G67" s="11">
        <v>3</v>
      </c>
      <c r="H67" s="16">
        <v>3</v>
      </c>
      <c r="I67" s="29"/>
      <c r="J67" s="33"/>
    </row>
    <row r="68" spans="1:10" outlineLevel="4" x14ac:dyDescent="0.25">
      <c r="A68" s="3"/>
      <c r="B68" s="6"/>
      <c r="C68" s="5"/>
      <c r="D68" s="5"/>
      <c r="E68" s="5" t="s">
        <v>126</v>
      </c>
      <c r="F68" s="23"/>
      <c r="G68" s="11">
        <v>10</v>
      </c>
      <c r="H68" s="16">
        <v>10</v>
      </c>
      <c r="I68" s="29"/>
      <c r="J68" s="33"/>
    </row>
    <row r="69" spans="1:10" outlineLevel="4" x14ac:dyDescent="0.25">
      <c r="A69" s="3"/>
      <c r="B69" s="6"/>
      <c r="C69" s="5"/>
      <c r="D69" s="5"/>
      <c r="E69" s="5" t="s">
        <v>127</v>
      </c>
      <c r="F69" s="23"/>
      <c r="G69" s="11">
        <v>15</v>
      </c>
      <c r="H69" s="16">
        <v>15</v>
      </c>
      <c r="I69" s="29" t="s">
        <v>65</v>
      </c>
      <c r="J69" s="33"/>
    </row>
    <row r="70" spans="1:10" outlineLevel="4" x14ac:dyDescent="0.25">
      <c r="A70" s="3"/>
      <c r="B70" s="6"/>
      <c r="C70" s="5"/>
      <c r="D70" s="5"/>
      <c r="E70" s="5" t="s">
        <v>47</v>
      </c>
      <c r="F70" s="23"/>
      <c r="G70" s="11">
        <v>10</v>
      </c>
      <c r="H70" s="16">
        <v>10</v>
      </c>
      <c r="I70" s="29" t="s">
        <v>66</v>
      </c>
      <c r="J70" s="33"/>
    </row>
    <row r="71" spans="1:10" outlineLevel="4" x14ac:dyDescent="0.25">
      <c r="A71" s="3"/>
      <c r="B71" s="6"/>
      <c r="C71" s="5"/>
      <c r="D71" s="5"/>
      <c r="E71" s="5" t="s">
        <v>48</v>
      </c>
      <c r="F71" s="23"/>
      <c r="G71" s="11">
        <v>5</v>
      </c>
      <c r="H71" s="16">
        <v>5</v>
      </c>
      <c r="I71" s="29"/>
      <c r="J71" s="33"/>
    </row>
    <row r="72" spans="1:10" outlineLevel="2" x14ac:dyDescent="0.25">
      <c r="A72" s="3"/>
      <c r="B72" s="6"/>
      <c r="C72" s="5" t="s">
        <v>141</v>
      </c>
      <c r="D72" s="5"/>
      <c r="E72" s="5"/>
      <c r="F72" s="23"/>
      <c r="G72" s="12">
        <f>SUM(G73:G75)</f>
        <v>56</v>
      </c>
      <c r="H72" s="12">
        <f>SUM(H73:H75)</f>
        <v>56</v>
      </c>
      <c r="I72" s="30"/>
      <c r="J72" s="34"/>
    </row>
    <row r="73" spans="1:10" outlineLevel="3" x14ac:dyDescent="0.25">
      <c r="A73" s="3"/>
      <c r="B73" s="6"/>
      <c r="C73" s="5"/>
      <c r="D73" s="5" t="s">
        <v>50</v>
      </c>
      <c r="E73" s="5"/>
      <c r="F73" s="23"/>
      <c r="G73" s="11">
        <v>5</v>
      </c>
      <c r="H73" s="16">
        <v>5</v>
      </c>
      <c r="I73" s="29" t="s">
        <v>62</v>
      </c>
      <c r="J73" s="33"/>
    </row>
    <row r="74" spans="1:10" ht="21" customHeight="1" outlineLevel="3" x14ac:dyDescent="0.25">
      <c r="A74" s="3"/>
      <c r="B74" s="6"/>
      <c r="C74" s="5"/>
      <c r="D74" s="5" t="s">
        <v>45</v>
      </c>
      <c r="E74" s="5"/>
      <c r="F74" s="23"/>
      <c r="G74" s="11">
        <v>5</v>
      </c>
      <c r="H74" s="16">
        <v>5</v>
      </c>
      <c r="I74" s="29" t="s">
        <v>63</v>
      </c>
      <c r="J74" s="33"/>
    </row>
    <row r="75" spans="1:10" outlineLevel="3" x14ac:dyDescent="0.25">
      <c r="A75" s="3"/>
      <c r="B75" s="6"/>
      <c r="C75" s="5"/>
      <c r="D75" s="5" t="s">
        <v>46</v>
      </c>
      <c r="E75" s="5"/>
      <c r="F75" s="23"/>
      <c r="G75" s="12">
        <f>SUM(G76:G81)</f>
        <v>46</v>
      </c>
      <c r="H75" s="12">
        <f>SUM(H76:H81)</f>
        <v>46</v>
      </c>
      <c r="I75" s="30"/>
      <c r="J75" s="34"/>
    </row>
    <row r="76" spans="1:10" outlineLevel="4" x14ac:dyDescent="0.25">
      <c r="A76" s="3"/>
      <c r="B76" s="6"/>
      <c r="C76" s="5"/>
      <c r="D76" s="5"/>
      <c r="E76" s="5" t="s">
        <v>104</v>
      </c>
      <c r="F76" s="23"/>
      <c r="G76" s="11">
        <v>3</v>
      </c>
      <c r="H76" s="16">
        <v>3</v>
      </c>
      <c r="I76" s="29" t="s">
        <v>64</v>
      </c>
      <c r="J76" s="33"/>
    </row>
    <row r="77" spans="1:10" outlineLevel="4" x14ac:dyDescent="0.25">
      <c r="A77" s="3"/>
      <c r="B77" s="6"/>
      <c r="C77" s="5"/>
      <c r="D77" s="5"/>
      <c r="E77" s="5" t="s">
        <v>125</v>
      </c>
      <c r="F77" s="23"/>
      <c r="G77" s="11">
        <v>3</v>
      </c>
      <c r="H77" s="16">
        <v>3</v>
      </c>
      <c r="I77" s="29"/>
      <c r="J77" s="33"/>
    </row>
    <row r="78" spans="1:10" outlineLevel="4" x14ac:dyDescent="0.25">
      <c r="A78" s="3"/>
      <c r="B78" s="6"/>
      <c r="C78" s="5"/>
      <c r="D78" s="5"/>
      <c r="E78" s="5" t="s">
        <v>126</v>
      </c>
      <c r="F78" s="23"/>
      <c r="G78" s="11">
        <v>10</v>
      </c>
      <c r="H78" s="16">
        <v>10</v>
      </c>
      <c r="I78" s="29"/>
      <c r="J78" s="33"/>
    </row>
    <row r="79" spans="1:10" outlineLevel="4" x14ac:dyDescent="0.25">
      <c r="A79" s="3"/>
      <c r="B79" s="6"/>
      <c r="C79" s="5"/>
      <c r="D79" s="5"/>
      <c r="E79" s="5" t="s">
        <v>127</v>
      </c>
      <c r="F79" s="23"/>
      <c r="G79" s="11">
        <v>15</v>
      </c>
      <c r="H79" s="16">
        <v>15</v>
      </c>
      <c r="I79" s="29" t="s">
        <v>65</v>
      </c>
      <c r="J79" s="33"/>
    </row>
    <row r="80" spans="1:10" outlineLevel="4" x14ac:dyDescent="0.25">
      <c r="A80" s="3"/>
      <c r="B80" s="6"/>
      <c r="C80" s="5"/>
      <c r="D80" s="5"/>
      <c r="E80" s="5" t="s">
        <v>47</v>
      </c>
      <c r="F80" s="23"/>
      <c r="G80" s="11">
        <v>10</v>
      </c>
      <c r="H80" s="16">
        <v>10</v>
      </c>
      <c r="I80" s="29" t="s">
        <v>66</v>
      </c>
      <c r="J80" s="33"/>
    </row>
    <row r="81" spans="1:10" outlineLevel="4" x14ac:dyDescent="0.25">
      <c r="A81" s="3"/>
      <c r="B81" s="6"/>
      <c r="C81" s="5"/>
      <c r="D81" s="5"/>
      <c r="E81" s="5" t="s">
        <v>48</v>
      </c>
      <c r="F81" s="23"/>
      <c r="G81" s="11">
        <v>5</v>
      </c>
      <c r="H81" s="16">
        <v>5</v>
      </c>
      <c r="I81" s="29"/>
      <c r="J81" s="33"/>
    </row>
    <row r="82" spans="1:10" outlineLevel="1" x14ac:dyDescent="0.25">
      <c r="A82" s="5"/>
      <c r="B82" s="6" t="s">
        <v>132</v>
      </c>
      <c r="C82" s="5"/>
      <c r="D82" s="5"/>
      <c r="E82" s="5"/>
      <c r="F82" s="23"/>
      <c r="G82" s="12">
        <f>SUM(G83:G88,G103,G113)</f>
        <v>216</v>
      </c>
      <c r="H82" s="12">
        <f>SUM(H83:H88,H103,H113)</f>
        <v>204</v>
      </c>
      <c r="I82" s="30"/>
      <c r="J82" s="34" t="s">
        <v>173</v>
      </c>
    </row>
    <row r="83" spans="1:10" outlineLevel="2" x14ac:dyDescent="0.25">
      <c r="A83" s="5"/>
      <c r="B83" s="6"/>
      <c r="C83" s="5" t="s">
        <v>8</v>
      </c>
      <c r="D83" s="5"/>
      <c r="E83" s="5"/>
      <c r="F83" s="23"/>
      <c r="G83" s="11">
        <v>5</v>
      </c>
      <c r="H83" s="16">
        <v>5</v>
      </c>
      <c r="I83" s="29"/>
      <c r="J83" s="33"/>
    </row>
    <row r="84" spans="1:10" outlineLevel="2" x14ac:dyDescent="0.25">
      <c r="A84" s="5"/>
      <c r="B84" s="5"/>
      <c r="C84" s="5" t="s">
        <v>115</v>
      </c>
      <c r="D84" s="5"/>
      <c r="E84" s="5"/>
      <c r="F84" s="23"/>
      <c r="G84" s="11">
        <v>5</v>
      </c>
      <c r="H84" s="16">
        <v>5</v>
      </c>
      <c r="I84" s="29"/>
      <c r="J84" s="33"/>
    </row>
    <row r="85" spans="1:10" outlineLevel="2" x14ac:dyDescent="0.25">
      <c r="A85" s="5"/>
      <c r="B85" s="5"/>
      <c r="C85" s="5" t="s">
        <v>116</v>
      </c>
      <c r="D85" s="5"/>
      <c r="E85" s="5"/>
      <c r="F85" s="23"/>
      <c r="G85" s="11">
        <v>5</v>
      </c>
      <c r="H85" s="16">
        <v>5</v>
      </c>
      <c r="I85" s="29"/>
      <c r="J85" s="33"/>
    </row>
    <row r="86" spans="1:10" outlineLevel="2" x14ac:dyDescent="0.25">
      <c r="A86" s="5"/>
      <c r="B86" s="5"/>
      <c r="C86" s="5" t="s">
        <v>39</v>
      </c>
      <c r="D86" s="5"/>
      <c r="E86" s="5"/>
      <c r="F86" s="23"/>
      <c r="G86" s="11">
        <v>5</v>
      </c>
      <c r="H86" s="16">
        <v>5</v>
      </c>
      <c r="I86" s="29"/>
      <c r="J86" s="33"/>
    </row>
    <row r="87" spans="1:10" outlineLevel="2" x14ac:dyDescent="0.25">
      <c r="A87" s="5"/>
      <c r="B87" s="5"/>
      <c r="C87" s="5" t="s">
        <v>7</v>
      </c>
      <c r="D87" s="5"/>
      <c r="E87" s="5"/>
      <c r="F87" s="23"/>
      <c r="G87" s="11">
        <v>10</v>
      </c>
      <c r="H87" s="16">
        <v>10</v>
      </c>
      <c r="I87" s="29"/>
      <c r="J87" s="33"/>
    </row>
    <row r="88" spans="1:10" outlineLevel="2" x14ac:dyDescent="0.25">
      <c r="A88" s="5"/>
      <c r="B88" s="5"/>
      <c r="C88" s="5" t="s">
        <v>28</v>
      </c>
      <c r="D88" s="5"/>
      <c r="E88" s="5"/>
      <c r="F88" s="23"/>
      <c r="G88" s="12">
        <f>SUM(G89:G102)</f>
        <v>74</v>
      </c>
      <c r="H88" s="12">
        <f>SUM(H89:H102)</f>
        <v>62</v>
      </c>
      <c r="I88" s="30"/>
      <c r="J88" s="34"/>
    </row>
    <row r="89" spans="1:10" outlineLevel="3" x14ac:dyDescent="0.25">
      <c r="A89" s="5"/>
      <c r="B89" s="5"/>
      <c r="C89" s="5"/>
      <c r="D89" s="5" t="s">
        <v>121</v>
      </c>
      <c r="E89" s="5"/>
      <c r="F89" s="23"/>
      <c r="G89" s="11">
        <v>1</v>
      </c>
      <c r="H89" s="16">
        <v>1</v>
      </c>
      <c r="I89" s="29"/>
      <c r="J89" s="33"/>
    </row>
    <row r="90" spans="1:10" outlineLevel="3" x14ac:dyDescent="0.25">
      <c r="A90" s="5"/>
      <c r="B90" s="5"/>
      <c r="C90" s="5"/>
      <c r="D90" s="5" t="s">
        <v>29</v>
      </c>
      <c r="E90" s="5"/>
      <c r="F90" s="23"/>
      <c r="G90" s="11">
        <v>1</v>
      </c>
      <c r="H90" s="16">
        <v>1</v>
      </c>
      <c r="I90" s="29"/>
      <c r="J90" s="33"/>
    </row>
    <row r="91" spans="1:10" outlineLevel="3" x14ac:dyDescent="0.25">
      <c r="A91" s="5"/>
      <c r="B91" s="5"/>
      <c r="C91" s="5"/>
      <c r="D91" s="5" t="s">
        <v>122</v>
      </c>
      <c r="E91" s="5"/>
      <c r="F91" s="23"/>
      <c r="G91" s="11">
        <v>3</v>
      </c>
      <c r="H91" s="16">
        <v>3</v>
      </c>
      <c r="I91" s="29"/>
      <c r="J91" s="33"/>
    </row>
    <row r="92" spans="1:10" outlineLevel="3" x14ac:dyDescent="0.25">
      <c r="A92" s="5"/>
      <c r="B92" s="5"/>
      <c r="C92" s="5"/>
      <c r="D92" s="5" t="s">
        <v>30</v>
      </c>
      <c r="E92" s="5"/>
      <c r="F92" s="23"/>
      <c r="G92" s="11">
        <v>1</v>
      </c>
      <c r="H92" s="16">
        <v>1</v>
      </c>
      <c r="I92" s="29"/>
      <c r="J92" s="33"/>
    </row>
    <row r="93" spans="1:10" outlineLevel="3" x14ac:dyDescent="0.25">
      <c r="A93" s="5"/>
      <c r="B93" s="5"/>
      <c r="C93" s="5"/>
      <c r="D93" s="5" t="s">
        <v>123</v>
      </c>
      <c r="E93" s="5"/>
      <c r="F93" s="23"/>
      <c r="G93" s="11">
        <v>3</v>
      </c>
      <c r="H93" s="16">
        <v>3</v>
      </c>
      <c r="I93" s="29"/>
      <c r="J93" s="33"/>
    </row>
    <row r="94" spans="1:10" outlineLevel="3" x14ac:dyDescent="0.25">
      <c r="A94" s="5"/>
      <c r="B94" s="5"/>
      <c r="C94" s="5"/>
      <c r="D94" s="5" t="s">
        <v>31</v>
      </c>
      <c r="E94" s="5"/>
      <c r="F94" s="23"/>
      <c r="G94" s="11">
        <v>5</v>
      </c>
      <c r="H94" s="16">
        <v>3</v>
      </c>
      <c r="I94" s="29"/>
      <c r="J94" s="33"/>
    </row>
    <row r="95" spans="1:10" outlineLevel="3" x14ac:dyDescent="0.25">
      <c r="A95" s="5"/>
      <c r="B95" s="5"/>
      <c r="C95" s="5"/>
      <c r="D95" s="5" t="s">
        <v>117</v>
      </c>
      <c r="E95" s="5"/>
      <c r="F95" s="23"/>
      <c r="G95" s="11">
        <v>5</v>
      </c>
      <c r="H95" s="16">
        <v>5</v>
      </c>
      <c r="I95" s="29"/>
      <c r="J95" s="33"/>
    </row>
    <row r="96" spans="1:10" outlineLevel="3" x14ac:dyDescent="0.25">
      <c r="A96" s="5"/>
      <c r="B96" s="5"/>
      <c r="C96" s="5"/>
      <c r="D96" s="5" t="s">
        <v>118</v>
      </c>
      <c r="E96" s="5"/>
      <c r="F96" s="23"/>
      <c r="G96" s="11">
        <v>5</v>
      </c>
      <c r="H96" s="16">
        <v>5</v>
      </c>
      <c r="I96" s="29"/>
      <c r="J96" s="33"/>
    </row>
    <row r="97" spans="1:10" outlineLevel="3" x14ac:dyDescent="0.25">
      <c r="A97" s="5"/>
      <c r="B97" s="5"/>
      <c r="C97" s="5"/>
      <c r="D97" s="5" t="s">
        <v>119</v>
      </c>
      <c r="E97" s="5"/>
      <c r="F97" s="23"/>
      <c r="G97" s="11">
        <v>25</v>
      </c>
      <c r="H97" s="16">
        <v>20</v>
      </c>
      <c r="I97" s="29"/>
      <c r="J97" s="33"/>
    </row>
    <row r="98" spans="1:10" outlineLevel="3" x14ac:dyDescent="0.25">
      <c r="A98" s="5"/>
      <c r="B98" s="5"/>
      <c r="C98" s="5"/>
      <c r="D98" s="5" t="s">
        <v>120</v>
      </c>
      <c r="E98" s="5"/>
      <c r="F98" s="23"/>
      <c r="G98" s="11">
        <v>15</v>
      </c>
      <c r="H98" s="16">
        <v>14</v>
      </c>
      <c r="I98" s="29"/>
      <c r="J98" s="33"/>
    </row>
    <row r="99" spans="1:10" outlineLevel="3" x14ac:dyDescent="0.25">
      <c r="A99" s="5"/>
      <c r="B99" s="5"/>
      <c r="C99" s="5"/>
      <c r="D99" s="5" t="s">
        <v>40</v>
      </c>
      <c r="E99" s="5"/>
      <c r="F99" s="23"/>
      <c r="G99" s="11">
        <v>3</v>
      </c>
      <c r="H99" s="16">
        <v>1</v>
      </c>
      <c r="I99" s="29"/>
      <c r="J99" s="33"/>
    </row>
    <row r="100" spans="1:10" outlineLevel="3" x14ac:dyDescent="0.25">
      <c r="A100" s="5"/>
      <c r="B100" s="5"/>
      <c r="C100" s="5"/>
      <c r="D100" s="5" t="s">
        <v>32</v>
      </c>
      <c r="E100" s="5"/>
      <c r="F100" s="23"/>
      <c r="G100" s="11">
        <v>3</v>
      </c>
      <c r="H100" s="16">
        <v>1</v>
      </c>
      <c r="I100" s="29"/>
      <c r="J100" s="33"/>
    </row>
    <row r="101" spans="1:10" outlineLevel="3" x14ac:dyDescent="0.25">
      <c r="A101" s="5"/>
      <c r="B101" s="5"/>
      <c r="C101" s="5"/>
      <c r="D101" s="5" t="s">
        <v>41</v>
      </c>
      <c r="E101" s="5"/>
      <c r="F101" s="23"/>
      <c r="G101" s="11">
        <v>3</v>
      </c>
      <c r="H101" s="16">
        <v>3</v>
      </c>
      <c r="I101" s="29"/>
      <c r="J101" s="33"/>
    </row>
    <row r="102" spans="1:10" outlineLevel="3" x14ac:dyDescent="0.25">
      <c r="A102" s="5"/>
      <c r="B102" s="5"/>
      <c r="C102" s="5"/>
      <c r="D102" s="5" t="s">
        <v>33</v>
      </c>
      <c r="E102" s="5"/>
      <c r="F102" s="23"/>
      <c r="G102" s="11">
        <v>1</v>
      </c>
      <c r="H102" s="16">
        <v>1</v>
      </c>
      <c r="I102" s="29"/>
      <c r="J102" s="33"/>
    </row>
    <row r="103" spans="1:10" outlineLevel="2" x14ac:dyDescent="0.25">
      <c r="A103" s="3"/>
      <c r="B103" s="6"/>
      <c r="C103" s="5" t="s">
        <v>140</v>
      </c>
      <c r="D103" s="5"/>
      <c r="E103" s="5"/>
      <c r="F103" s="23"/>
      <c r="G103" s="12">
        <f>SUM(G104:G106)</f>
        <v>56</v>
      </c>
      <c r="H103" s="12">
        <f>SUM(H104:H106)</f>
        <v>56</v>
      </c>
      <c r="I103" s="30"/>
      <c r="J103" s="34"/>
    </row>
    <row r="104" spans="1:10" outlineLevel="3" x14ac:dyDescent="0.25">
      <c r="A104" s="3"/>
      <c r="B104" s="6"/>
      <c r="C104" s="5"/>
      <c r="D104" s="5" t="s">
        <v>50</v>
      </c>
      <c r="E104" s="5"/>
      <c r="F104" s="23"/>
      <c r="G104" s="11">
        <v>5</v>
      </c>
      <c r="H104" s="16">
        <v>5</v>
      </c>
      <c r="I104" s="29" t="s">
        <v>62</v>
      </c>
      <c r="J104" s="33"/>
    </row>
    <row r="105" spans="1:10" ht="21" customHeight="1" outlineLevel="3" x14ac:dyDescent="0.25">
      <c r="A105" s="3"/>
      <c r="B105" s="6"/>
      <c r="C105" s="5"/>
      <c r="D105" s="5" t="s">
        <v>45</v>
      </c>
      <c r="E105" s="5"/>
      <c r="F105" s="23"/>
      <c r="G105" s="11">
        <v>5</v>
      </c>
      <c r="H105" s="16">
        <v>5</v>
      </c>
      <c r="I105" s="29" t="s">
        <v>63</v>
      </c>
      <c r="J105" s="33"/>
    </row>
    <row r="106" spans="1:10" outlineLevel="3" x14ac:dyDescent="0.25">
      <c r="A106" s="3"/>
      <c r="B106" s="6"/>
      <c r="C106" s="5"/>
      <c r="D106" s="5" t="s">
        <v>46</v>
      </c>
      <c r="E106" s="5"/>
      <c r="F106" s="23"/>
      <c r="G106" s="12">
        <f>SUM(G107:G112)</f>
        <v>46</v>
      </c>
      <c r="H106" s="12">
        <f>SUM(H107:H112)</f>
        <v>46</v>
      </c>
      <c r="I106" s="30"/>
      <c r="J106" s="34"/>
    </row>
    <row r="107" spans="1:10" outlineLevel="4" x14ac:dyDescent="0.25">
      <c r="A107" s="3"/>
      <c r="B107" s="6"/>
      <c r="C107" s="5"/>
      <c r="D107" s="5"/>
      <c r="E107" s="5" t="s">
        <v>104</v>
      </c>
      <c r="F107" s="23"/>
      <c r="G107" s="11">
        <v>3</v>
      </c>
      <c r="H107" s="16">
        <v>3</v>
      </c>
      <c r="I107" s="29" t="s">
        <v>64</v>
      </c>
      <c r="J107" s="33"/>
    </row>
    <row r="108" spans="1:10" outlineLevel="4" x14ac:dyDescent="0.25">
      <c r="A108" s="3"/>
      <c r="B108" s="6"/>
      <c r="C108" s="5"/>
      <c r="D108" s="5"/>
      <c r="E108" s="5" t="s">
        <v>125</v>
      </c>
      <c r="F108" s="23"/>
      <c r="G108" s="11">
        <v>3</v>
      </c>
      <c r="H108" s="16">
        <v>3</v>
      </c>
      <c r="I108" s="29"/>
      <c r="J108" s="33"/>
    </row>
    <row r="109" spans="1:10" outlineLevel="4" x14ac:dyDescent="0.25">
      <c r="A109" s="3"/>
      <c r="B109" s="6"/>
      <c r="C109" s="5"/>
      <c r="D109" s="5"/>
      <c r="E109" s="5" t="s">
        <v>126</v>
      </c>
      <c r="F109" s="23"/>
      <c r="G109" s="11">
        <v>10</v>
      </c>
      <c r="H109" s="16">
        <v>10</v>
      </c>
      <c r="I109" s="29"/>
      <c r="J109" s="33"/>
    </row>
    <row r="110" spans="1:10" outlineLevel="4" x14ac:dyDescent="0.25">
      <c r="A110" s="3"/>
      <c r="B110" s="6"/>
      <c r="C110" s="5"/>
      <c r="D110" s="5"/>
      <c r="E110" s="5" t="s">
        <v>127</v>
      </c>
      <c r="F110" s="23"/>
      <c r="G110" s="11">
        <v>15</v>
      </c>
      <c r="H110" s="16">
        <v>15</v>
      </c>
      <c r="I110" s="29" t="s">
        <v>65</v>
      </c>
      <c r="J110" s="33"/>
    </row>
    <row r="111" spans="1:10" outlineLevel="4" x14ac:dyDescent="0.25">
      <c r="A111" s="3"/>
      <c r="B111" s="6"/>
      <c r="C111" s="5"/>
      <c r="D111" s="5"/>
      <c r="E111" s="5" t="s">
        <v>47</v>
      </c>
      <c r="F111" s="23"/>
      <c r="G111" s="11">
        <v>10</v>
      </c>
      <c r="H111" s="16">
        <v>10</v>
      </c>
      <c r="I111" s="29" t="s">
        <v>66</v>
      </c>
      <c r="J111" s="33"/>
    </row>
    <row r="112" spans="1:10" outlineLevel="4" x14ac:dyDescent="0.25">
      <c r="A112" s="3"/>
      <c r="B112" s="6"/>
      <c r="C112" s="5"/>
      <c r="D112" s="5"/>
      <c r="E112" s="5" t="s">
        <v>48</v>
      </c>
      <c r="F112" s="23"/>
      <c r="G112" s="11">
        <v>5</v>
      </c>
      <c r="H112" s="16">
        <v>5</v>
      </c>
      <c r="I112" s="29"/>
      <c r="J112" s="33"/>
    </row>
    <row r="113" spans="1:10" outlineLevel="2" x14ac:dyDescent="0.25">
      <c r="A113" s="3"/>
      <c r="B113" s="6"/>
      <c r="C113" s="5" t="s">
        <v>141</v>
      </c>
      <c r="D113" s="5"/>
      <c r="E113" s="5"/>
      <c r="F113" s="23"/>
      <c r="G113" s="12">
        <f>SUM(G114:G116)</f>
        <v>56</v>
      </c>
      <c r="H113" s="12">
        <f>SUM(H114:H116)</f>
        <v>56</v>
      </c>
      <c r="I113" s="30"/>
      <c r="J113" s="34"/>
    </row>
    <row r="114" spans="1:10" outlineLevel="3" x14ac:dyDescent="0.25">
      <c r="A114" s="3"/>
      <c r="B114" s="6"/>
      <c r="C114" s="5"/>
      <c r="D114" s="5" t="s">
        <v>50</v>
      </c>
      <c r="E114" s="5"/>
      <c r="F114" s="23"/>
      <c r="G114" s="11">
        <v>5</v>
      </c>
      <c r="H114" s="16">
        <v>5</v>
      </c>
      <c r="I114" s="29" t="s">
        <v>62</v>
      </c>
      <c r="J114" s="33"/>
    </row>
    <row r="115" spans="1:10" ht="21" customHeight="1" outlineLevel="3" x14ac:dyDescent="0.25">
      <c r="A115" s="3"/>
      <c r="B115" s="6"/>
      <c r="C115" s="5"/>
      <c r="D115" s="5" t="s">
        <v>45</v>
      </c>
      <c r="E115" s="5"/>
      <c r="F115" s="23"/>
      <c r="G115" s="11">
        <v>5</v>
      </c>
      <c r="H115" s="16">
        <v>5</v>
      </c>
      <c r="I115" s="29" t="s">
        <v>63</v>
      </c>
      <c r="J115" s="33"/>
    </row>
    <row r="116" spans="1:10" outlineLevel="3" x14ac:dyDescent="0.25">
      <c r="A116" s="3"/>
      <c r="B116" s="6"/>
      <c r="C116" s="5"/>
      <c r="D116" s="5" t="s">
        <v>46</v>
      </c>
      <c r="E116" s="5"/>
      <c r="F116" s="23"/>
      <c r="G116" s="12">
        <f>SUM(G117:G122)</f>
        <v>46</v>
      </c>
      <c r="H116" s="12">
        <f>SUM(H117:H122)</f>
        <v>46</v>
      </c>
      <c r="I116" s="30"/>
      <c r="J116" s="34"/>
    </row>
    <row r="117" spans="1:10" outlineLevel="4" x14ac:dyDescent="0.25">
      <c r="A117" s="3"/>
      <c r="B117" s="6"/>
      <c r="C117" s="5"/>
      <c r="D117" s="5"/>
      <c r="E117" s="5" t="s">
        <v>104</v>
      </c>
      <c r="F117" s="23"/>
      <c r="G117" s="11">
        <v>3</v>
      </c>
      <c r="H117" s="16">
        <v>3</v>
      </c>
      <c r="I117" s="29" t="s">
        <v>64</v>
      </c>
      <c r="J117" s="33"/>
    </row>
    <row r="118" spans="1:10" outlineLevel="4" x14ac:dyDescent="0.25">
      <c r="A118" s="3"/>
      <c r="B118" s="6"/>
      <c r="C118" s="5"/>
      <c r="D118" s="5"/>
      <c r="E118" s="5" t="s">
        <v>125</v>
      </c>
      <c r="F118" s="23"/>
      <c r="G118" s="11">
        <v>3</v>
      </c>
      <c r="H118" s="16">
        <v>3</v>
      </c>
      <c r="I118" s="29"/>
      <c r="J118" s="33"/>
    </row>
    <row r="119" spans="1:10" outlineLevel="4" x14ac:dyDescent="0.25">
      <c r="A119" s="3"/>
      <c r="B119" s="6"/>
      <c r="C119" s="5"/>
      <c r="D119" s="5"/>
      <c r="E119" s="5" t="s">
        <v>126</v>
      </c>
      <c r="F119" s="23"/>
      <c r="G119" s="11">
        <v>10</v>
      </c>
      <c r="H119" s="16">
        <v>10</v>
      </c>
      <c r="I119" s="29"/>
      <c r="J119" s="33"/>
    </row>
    <row r="120" spans="1:10" outlineLevel="4" x14ac:dyDescent="0.25">
      <c r="A120" s="3"/>
      <c r="B120" s="6"/>
      <c r="C120" s="5"/>
      <c r="D120" s="5"/>
      <c r="E120" s="5" t="s">
        <v>127</v>
      </c>
      <c r="F120" s="23"/>
      <c r="G120" s="11">
        <v>15</v>
      </c>
      <c r="H120" s="16">
        <v>15</v>
      </c>
      <c r="I120" s="29" t="s">
        <v>65</v>
      </c>
      <c r="J120" s="33"/>
    </row>
    <row r="121" spans="1:10" outlineLevel="4" x14ac:dyDescent="0.25">
      <c r="A121" s="3"/>
      <c r="B121" s="6"/>
      <c r="C121" s="5"/>
      <c r="D121" s="5"/>
      <c r="E121" s="5" t="s">
        <v>47</v>
      </c>
      <c r="F121" s="23"/>
      <c r="G121" s="11">
        <v>10</v>
      </c>
      <c r="H121" s="16">
        <v>10</v>
      </c>
      <c r="I121" s="29" t="s">
        <v>66</v>
      </c>
      <c r="J121" s="33"/>
    </row>
    <row r="122" spans="1:10" outlineLevel="4" x14ac:dyDescent="0.25">
      <c r="A122" s="3"/>
      <c r="B122" s="6"/>
      <c r="C122" s="5"/>
      <c r="D122" s="5"/>
      <c r="E122" s="5" t="s">
        <v>48</v>
      </c>
      <c r="F122" s="23"/>
      <c r="G122" s="11">
        <v>5</v>
      </c>
      <c r="H122" s="16">
        <v>5</v>
      </c>
      <c r="I122" s="29"/>
      <c r="J122" s="33"/>
    </row>
    <row r="123" spans="1:10" s="4" customFormat="1" x14ac:dyDescent="0.25">
      <c r="A123" s="3" t="s">
        <v>147</v>
      </c>
      <c r="B123" s="3"/>
      <c r="C123" s="3"/>
      <c r="D123" s="3"/>
      <c r="E123" s="3"/>
      <c r="F123" s="22">
        <v>10</v>
      </c>
      <c r="G123" s="10">
        <f>SUM(G124:G127)</f>
        <v>30</v>
      </c>
      <c r="H123" s="10">
        <f>SUM(H124:H127)</f>
        <v>30</v>
      </c>
      <c r="I123" s="28" t="s">
        <v>142</v>
      </c>
      <c r="J123" s="34" t="s">
        <v>161</v>
      </c>
    </row>
    <row r="124" spans="1:10" outlineLevel="1" x14ac:dyDescent="0.25">
      <c r="A124" s="5"/>
      <c r="B124" s="6" t="s">
        <v>143</v>
      </c>
      <c r="C124" s="5"/>
      <c r="D124" s="5"/>
      <c r="E124" s="5"/>
      <c r="F124" s="23"/>
      <c r="G124" s="11">
        <v>5</v>
      </c>
      <c r="H124" s="16">
        <v>5</v>
      </c>
      <c r="I124" s="29"/>
      <c r="J124" s="33"/>
    </row>
    <row r="125" spans="1:10" outlineLevel="1" x14ac:dyDescent="0.25">
      <c r="A125" s="5"/>
      <c r="B125" s="6" t="s">
        <v>144</v>
      </c>
      <c r="C125" s="5"/>
      <c r="D125" s="5"/>
      <c r="E125" s="5"/>
      <c r="F125" s="23"/>
      <c r="G125" s="11">
        <v>5</v>
      </c>
      <c r="H125" s="16">
        <v>5</v>
      </c>
      <c r="I125" s="29"/>
      <c r="J125" s="33"/>
    </row>
    <row r="126" spans="1:10" outlineLevel="1" x14ac:dyDescent="0.25">
      <c r="A126" s="5"/>
      <c r="B126" s="6" t="s">
        <v>145</v>
      </c>
      <c r="C126" s="5"/>
      <c r="D126" s="5"/>
      <c r="E126" s="5"/>
      <c r="F126" s="23"/>
      <c r="G126" s="11">
        <v>10</v>
      </c>
      <c r="H126" s="16">
        <v>10</v>
      </c>
      <c r="I126" s="29"/>
      <c r="J126" s="33"/>
    </row>
    <row r="127" spans="1:10" outlineLevel="1" x14ac:dyDescent="0.25">
      <c r="A127" s="5"/>
      <c r="B127" s="6" t="s">
        <v>146</v>
      </c>
      <c r="C127" s="5"/>
      <c r="D127" s="5"/>
      <c r="E127" s="5"/>
      <c r="F127" s="23"/>
      <c r="G127" s="11">
        <v>10</v>
      </c>
      <c r="H127" s="16">
        <v>10</v>
      </c>
      <c r="I127" s="29"/>
      <c r="J127" s="33"/>
    </row>
    <row r="128" spans="1:10" x14ac:dyDescent="0.25">
      <c r="F128" s="24"/>
    </row>
    <row r="129" spans="5:10" x14ac:dyDescent="0.25">
      <c r="F129" s="24"/>
    </row>
    <row r="130" spans="5:10" s="8" customFormat="1" x14ac:dyDescent="0.25">
      <c r="E130" s="14" t="s">
        <v>36</v>
      </c>
      <c r="F130" s="13">
        <f>SUM(F2,F24,F30, F123)</f>
        <v>100</v>
      </c>
      <c r="G130" s="13">
        <f>SUM(G2,G24,G30, G123)</f>
        <v>724</v>
      </c>
      <c r="H130" s="13">
        <f>SUM(H2,H24,H30, H123)</f>
        <v>666</v>
      </c>
      <c r="I130" s="32"/>
      <c r="J130" s="32"/>
    </row>
    <row r="131" spans="5:10" s="8" customFormat="1" ht="21.75" thickBot="1" x14ac:dyDescent="0.3">
      <c r="E131" s="14" t="s">
        <v>37</v>
      </c>
      <c r="F131" s="13"/>
      <c r="G131" s="13"/>
      <c r="H131" s="15">
        <f>H130/G130</f>
        <v>0.91988950276243098</v>
      </c>
      <c r="I131" s="32"/>
      <c r="J131" s="32"/>
    </row>
    <row r="132" spans="5:10" s="8" customFormat="1" ht="21.75" thickBot="1" x14ac:dyDescent="0.3">
      <c r="E132" s="14" t="s">
        <v>38</v>
      </c>
      <c r="F132" s="13"/>
      <c r="G132" s="13"/>
      <c r="H132" s="17">
        <f>SUM(H2/G2 * F2%, H24/G24 * F24%, H30/G30 * F30%, H123/G123 * F123%)</f>
        <v>0.93375794418347602</v>
      </c>
      <c r="I132" s="32"/>
      <c r="J132" s="32"/>
    </row>
  </sheetData>
  <sheetProtection sheet="1" formatCells="0" formatRows="0" insertRows="0" selectLockedCells="1"/>
  <conditionalFormatting sqref="F24 F2 F30">
    <cfRule type="expression" dxfId="14" priority="50">
      <formula>SUM($F$2,$F$30,#REF!,#REF!,#REF!,$F$24,#REF!)&lt;&gt;100</formula>
    </cfRule>
  </conditionalFormatting>
  <conditionalFormatting sqref="F123">
    <cfRule type="expression" dxfId="13" priority="1">
      <formula>SUM($F$2,$F$30,#REF!,#REF!,#REF!,$F$24,#REF!)&lt;&gt;100</formula>
    </cfRule>
  </conditionalFormatting>
  <dataValidations count="1">
    <dataValidation type="decimal" operator="lessThanOrEqual" allowBlank="1" showInputMessage="1" showErrorMessage="1" sqref="H124:H127 H42:H81 H2:H40 H83:H122" xr:uid="{1CF6DD1E-B9EC-4F12-99C3-32787F6DB7AB}">
      <formula1>G2</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643C2-DBD2-4596-9C29-D5DEB604E5D5}">
  <sheetPr>
    <outlinePr summaryBelow="0"/>
  </sheetPr>
  <dimension ref="A1:J65"/>
  <sheetViews>
    <sheetView tabSelected="1" workbookViewId="0">
      <pane ySplit="1" topLeftCell="A29" activePane="bottomLeft" state="frozen"/>
      <selection activeCell="H3" sqref="H3"/>
      <selection pane="bottomLeft" activeCell="I55" sqref="I1:I1048576"/>
    </sheetView>
  </sheetViews>
  <sheetFormatPr defaultRowHeight="21" outlineLevelRow="3" x14ac:dyDescent="0.25"/>
  <cols>
    <col min="1" max="4" width="3.7109375" style="7" customWidth="1"/>
    <col min="5" max="5" width="83.140625" style="7" customWidth="1"/>
    <col min="6" max="6" width="14.7109375" style="19" customWidth="1"/>
    <col min="7" max="8" width="14.7109375" style="18" customWidth="1"/>
    <col min="9" max="9" width="62.85546875" style="44" customWidth="1"/>
    <col min="10" max="10" width="62.85546875" style="31" customWidth="1"/>
    <col min="11" max="16384" width="9.140625" style="7"/>
  </cols>
  <sheetData>
    <row r="1" spans="1:10" s="2" customFormat="1" ht="18.75" x14ac:dyDescent="0.25">
      <c r="A1" s="1" t="s">
        <v>0</v>
      </c>
      <c r="B1" s="1" t="s">
        <v>1</v>
      </c>
      <c r="C1" s="1" t="s">
        <v>3</v>
      </c>
      <c r="D1" s="1"/>
      <c r="E1" s="1"/>
      <c r="F1" s="20" t="s">
        <v>43</v>
      </c>
      <c r="G1" s="20" t="s">
        <v>34</v>
      </c>
      <c r="H1" s="20" t="s">
        <v>35</v>
      </c>
      <c r="I1" s="38" t="s">
        <v>2</v>
      </c>
      <c r="J1" s="20" t="s">
        <v>60</v>
      </c>
    </row>
    <row r="2" spans="1:10" s="4" customFormat="1" collapsed="1" x14ac:dyDescent="0.25">
      <c r="A2" s="3" t="s">
        <v>129</v>
      </c>
      <c r="B2" s="3"/>
      <c r="C2" s="3"/>
      <c r="D2" s="3"/>
      <c r="E2" s="3"/>
      <c r="F2" s="22">
        <v>2</v>
      </c>
      <c r="G2" s="10">
        <f>SUM(G3:G5)</f>
        <v>15</v>
      </c>
      <c r="H2" s="10">
        <f>SUM(H3:H5)</f>
        <v>14</v>
      </c>
      <c r="I2" s="39"/>
      <c r="J2" s="28"/>
    </row>
    <row r="3" spans="1:10" hidden="1" outlineLevel="1" x14ac:dyDescent="0.25">
      <c r="A3" s="3"/>
      <c r="B3" s="6"/>
      <c r="C3" s="5" t="s">
        <v>94</v>
      </c>
      <c r="D3" s="5"/>
      <c r="E3" s="5"/>
      <c r="F3" s="23"/>
      <c r="G3" s="11">
        <v>5</v>
      </c>
      <c r="H3" s="16">
        <v>5</v>
      </c>
      <c r="I3" s="40"/>
      <c r="J3" s="29"/>
    </row>
    <row r="4" spans="1:10" ht="252" hidden="1" outlineLevel="1" x14ac:dyDescent="0.25">
      <c r="A4" s="3"/>
      <c r="B4" s="6"/>
      <c r="C4" s="5" t="s">
        <v>49</v>
      </c>
      <c r="D4" s="5"/>
      <c r="E4" s="5"/>
      <c r="F4" s="23"/>
      <c r="G4" s="11">
        <v>5</v>
      </c>
      <c r="H4" s="16">
        <v>4</v>
      </c>
      <c r="I4" s="40" t="s">
        <v>182</v>
      </c>
      <c r="J4" s="29" t="s">
        <v>61</v>
      </c>
    </row>
    <row r="5" spans="1:10" hidden="1" outlineLevel="1" x14ac:dyDescent="0.25">
      <c r="A5" s="3"/>
      <c r="B5" s="6"/>
      <c r="C5" s="5" t="s">
        <v>44</v>
      </c>
      <c r="D5" s="5"/>
      <c r="E5" s="5"/>
      <c r="F5" s="23"/>
      <c r="G5" s="11">
        <v>5</v>
      </c>
      <c r="H5" s="16">
        <v>5</v>
      </c>
      <c r="I5" s="40"/>
      <c r="J5" s="29" t="s">
        <v>90</v>
      </c>
    </row>
    <row r="6" spans="1:10" s="4" customFormat="1" ht="42" collapsed="1" x14ac:dyDescent="0.25">
      <c r="A6" s="3" t="s">
        <v>128</v>
      </c>
      <c r="B6" s="6"/>
      <c r="C6" s="3"/>
      <c r="D6" s="3"/>
      <c r="E6" s="3"/>
      <c r="F6" s="22">
        <v>3</v>
      </c>
      <c r="G6" s="10">
        <f>SUM(G7:G9)</f>
        <v>15</v>
      </c>
      <c r="H6" s="10">
        <f>SUM(H7:H9)</f>
        <v>0</v>
      </c>
      <c r="I6" s="39" t="s">
        <v>176</v>
      </c>
      <c r="J6" s="28"/>
    </row>
    <row r="7" spans="1:10" hidden="1" outlineLevel="1" x14ac:dyDescent="0.25">
      <c r="A7" s="3"/>
      <c r="B7" s="6"/>
      <c r="C7" s="5" t="s">
        <v>94</v>
      </c>
      <c r="D7" s="5"/>
      <c r="E7" s="5"/>
      <c r="F7" s="23"/>
      <c r="G7" s="11">
        <v>5</v>
      </c>
      <c r="H7" s="16">
        <v>0</v>
      </c>
      <c r="I7" s="40"/>
      <c r="J7" s="29"/>
    </row>
    <row r="8" spans="1:10" hidden="1" outlineLevel="1" x14ac:dyDescent="0.25">
      <c r="A8" s="3"/>
      <c r="B8" s="6"/>
      <c r="C8" s="5" t="s">
        <v>49</v>
      </c>
      <c r="D8" s="5"/>
      <c r="E8" s="5"/>
      <c r="F8" s="23"/>
      <c r="G8" s="11">
        <v>5</v>
      </c>
      <c r="H8" s="16">
        <v>0</v>
      </c>
      <c r="I8" s="40"/>
      <c r="J8" s="29" t="s">
        <v>61</v>
      </c>
    </row>
    <row r="9" spans="1:10" hidden="1" outlineLevel="1" x14ac:dyDescent="0.25">
      <c r="A9" s="3"/>
      <c r="B9" s="6"/>
      <c r="C9" s="5" t="s">
        <v>44</v>
      </c>
      <c r="D9" s="5"/>
      <c r="E9" s="5"/>
      <c r="F9" s="23"/>
      <c r="G9" s="11">
        <v>5</v>
      </c>
      <c r="H9" s="16">
        <v>0</v>
      </c>
      <c r="I9" s="40"/>
      <c r="J9" s="29" t="s">
        <v>90</v>
      </c>
    </row>
    <row r="10" spans="1:10" s="4" customFormat="1" collapsed="1" x14ac:dyDescent="0.25">
      <c r="A10" s="3" t="s">
        <v>130</v>
      </c>
      <c r="B10" s="6"/>
      <c r="C10" s="3"/>
      <c r="D10" s="3"/>
      <c r="E10" s="3"/>
      <c r="F10" s="22">
        <v>10</v>
      </c>
      <c r="G10" s="10">
        <f>SUM(G11,G15,G19)</f>
        <v>45</v>
      </c>
      <c r="H10" s="10">
        <f>SUM(H11,H15,H19)</f>
        <v>43</v>
      </c>
      <c r="I10" s="39"/>
      <c r="J10" s="28"/>
    </row>
    <row r="11" spans="1:10" hidden="1" outlineLevel="1" collapsed="1" x14ac:dyDescent="0.25">
      <c r="A11" s="3"/>
      <c r="B11" s="6" t="s">
        <v>131</v>
      </c>
      <c r="C11" s="5"/>
      <c r="D11" s="5"/>
      <c r="E11" s="5"/>
      <c r="F11" s="23"/>
      <c r="G11" s="25">
        <f>SUM(G12:G14)</f>
        <v>15</v>
      </c>
      <c r="H11" s="25">
        <f>SUM(H12:H14)</f>
        <v>15</v>
      </c>
      <c r="I11" s="41"/>
      <c r="J11" s="35"/>
    </row>
    <row r="12" spans="1:10" hidden="1" outlineLevel="2" x14ac:dyDescent="0.25">
      <c r="A12" s="3"/>
      <c r="B12" s="6"/>
      <c r="C12" s="5" t="s">
        <v>94</v>
      </c>
      <c r="D12" s="5"/>
      <c r="E12" s="5"/>
      <c r="F12" s="23"/>
      <c r="G12" s="11">
        <v>5</v>
      </c>
      <c r="H12" s="16">
        <v>5</v>
      </c>
      <c r="I12" s="40"/>
      <c r="J12" s="29"/>
    </row>
    <row r="13" spans="1:10" hidden="1" outlineLevel="2" x14ac:dyDescent="0.25">
      <c r="A13" s="3"/>
      <c r="B13" s="6"/>
      <c r="C13" s="5" t="s">
        <v>49</v>
      </c>
      <c r="D13" s="5"/>
      <c r="E13" s="5"/>
      <c r="F13" s="23"/>
      <c r="G13" s="11">
        <v>5</v>
      </c>
      <c r="H13" s="16">
        <v>5</v>
      </c>
      <c r="I13" s="40"/>
      <c r="J13" s="29" t="s">
        <v>61</v>
      </c>
    </row>
    <row r="14" spans="1:10" ht="84" hidden="1" outlineLevel="2" x14ac:dyDescent="0.25">
      <c r="A14" s="3"/>
      <c r="B14" s="6"/>
      <c r="C14" s="5" t="s">
        <v>44</v>
      </c>
      <c r="D14" s="5"/>
      <c r="E14" s="5"/>
      <c r="F14" s="23"/>
      <c r="G14" s="11">
        <v>5</v>
      </c>
      <c r="H14" s="16">
        <v>5</v>
      </c>
      <c r="I14" s="40" t="s">
        <v>177</v>
      </c>
      <c r="J14" s="29" t="s">
        <v>90</v>
      </c>
    </row>
    <row r="15" spans="1:10" hidden="1" outlineLevel="1" collapsed="1" x14ac:dyDescent="0.25">
      <c r="A15" s="3"/>
      <c r="B15" s="6" t="s">
        <v>133</v>
      </c>
      <c r="C15" s="5"/>
      <c r="D15" s="5"/>
      <c r="E15" s="5"/>
      <c r="F15" s="23"/>
      <c r="G15" s="25">
        <f>SUM(G16:G18)</f>
        <v>15</v>
      </c>
      <c r="H15" s="25">
        <f>SUM(H16:H18)</f>
        <v>14</v>
      </c>
      <c r="I15" s="41"/>
      <c r="J15" s="35"/>
    </row>
    <row r="16" spans="1:10" hidden="1" outlineLevel="2" x14ac:dyDescent="0.25">
      <c r="A16" s="3"/>
      <c r="B16" s="6"/>
      <c r="C16" s="5" t="s">
        <v>94</v>
      </c>
      <c r="D16" s="5"/>
      <c r="E16" s="5"/>
      <c r="F16" s="23"/>
      <c r="G16" s="11">
        <v>5</v>
      </c>
      <c r="H16" s="16">
        <v>5</v>
      </c>
      <c r="I16" s="40"/>
      <c r="J16" s="29"/>
    </row>
    <row r="17" spans="1:10" hidden="1" outlineLevel="2" x14ac:dyDescent="0.25">
      <c r="A17" s="3"/>
      <c r="B17" s="6"/>
      <c r="C17" s="5" t="s">
        <v>49</v>
      </c>
      <c r="D17" s="5"/>
      <c r="E17" s="5"/>
      <c r="F17" s="23"/>
      <c r="G17" s="11">
        <v>5</v>
      </c>
      <c r="H17" s="16">
        <v>5</v>
      </c>
      <c r="I17" s="40"/>
      <c r="J17" s="29" t="s">
        <v>61</v>
      </c>
    </row>
    <row r="18" spans="1:10" ht="63" hidden="1" outlineLevel="2" x14ac:dyDescent="0.25">
      <c r="A18" s="3"/>
      <c r="B18" s="6"/>
      <c r="C18" s="5" t="s">
        <v>44</v>
      </c>
      <c r="D18" s="5"/>
      <c r="E18" s="5"/>
      <c r="F18" s="23"/>
      <c r="G18" s="11">
        <v>5</v>
      </c>
      <c r="H18" s="16">
        <v>4</v>
      </c>
      <c r="I18" s="40" t="s">
        <v>183</v>
      </c>
      <c r="J18" s="29" t="s">
        <v>90</v>
      </c>
    </row>
    <row r="19" spans="1:10" hidden="1" outlineLevel="1" collapsed="1" x14ac:dyDescent="0.25">
      <c r="A19" s="3"/>
      <c r="B19" s="6" t="s">
        <v>132</v>
      </c>
      <c r="C19" s="5"/>
      <c r="D19" s="5"/>
      <c r="E19" s="5"/>
      <c r="F19" s="23"/>
      <c r="G19" s="25">
        <f>SUM(G20:G22)</f>
        <v>15</v>
      </c>
      <c r="H19" s="25">
        <f>SUM(H20:H22)</f>
        <v>14</v>
      </c>
      <c r="I19" s="41"/>
      <c r="J19" s="35"/>
    </row>
    <row r="20" spans="1:10" hidden="1" outlineLevel="2" x14ac:dyDescent="0.25">
      <c r="A20" s="3"/>
      <c r="B20" s="6"/>
      <c r="C20" s="5" t="s">
        <v>94</v>
      </c>
      <c r="D20" s="5"/>
      <c r="E20" s="5"/>
      <c r="F20" s="23"/>
      <c r="G20" s="11">
        <v>5</v>
      </c>
      <c r="H20" s="16">
        <v>5</v>
      </c>
      <c r="I20" s="40"/>
      <c r="J20" s="29"/>
    </row>
    <row r="21" spans="1:10" hidden="1" outlineLevel="2" x14ac:dyDescent="0.25">
      <c r="A21" s="3"/>
      <c r="B21" s="6"/>
      <c r="C21" s="5" t="s">
        <v>49</v>
      </c>
      <c r="D21" s="5"/>
      <c r="E21" s="5"/>
      <c r="F21" s="23"/>
      <c r="G21" s="11">
        <v>5</v>
      </c>
      <c r="H21" s="16">
        <v>5</v>
      </c>
      <c r="I21" s="40"/>
      <c r="J21" s="29" t="s">
        <v>61</v>
      </c>
    </row>
    <row r="22" spans="1:10" hidden="1" outlineLevel="2" x14ac:dyDescent="0.25">
      <c r="A22" s="3"/>
      <c r="B22" s="6"/>
      <c r="C22" s="5" t="s">
        <v>44</v>
      </c>
      <c r="D22" s="5"/>
      <c r="E22" s="5"/>
      <c r="F22" s="23"/>
      <c r="G22" s="11">
        <v>5</v>
      </c>
      <c r="H22" s="16">
        <v>4</v>
      </c>
      <c r="I22" s="40"/>
      <c r="J22" s="29" t="s">
        <v>90</v>
      </c>
    </row>
    <row r="23" spans="1:10" s="4" customFormat="1" collapsed="1" x14ac:dyDescent="0.25">
      <c r="A23" s="3" t="s">
        <v>134</v>
      </c>
      <c r="B23" s="6"/>
      <c r="C23" s="3"/>
      <c r="D23" s="3"/>
      <c r="E23" s="3"/>
      <c r="F23" s="22">
        <v>30</v>
      </c>
      <c r="G23" s="10">
        <f>SUM(G24:G26,G31)</f>
        <v>98</v>
      </c>
      <c r="H23" s="10">
        <f>SUM(H24:H26,H31)</f>
        <v>85</v>
      </c>
      <c r="I23" s="39"/>
      <c r="J23" s="28"/>
    </row>
    <row r="24" spans="1:10" s="4" customFormat="1" hidden="1" outlineLevel="1" x14ac:dyDescent="0.25">
      <c r="A24" s="3"/>
      <c r="B24" s="6" t="s">
        <v>8</v>
      </c>
      <c r="C24" s="3"/>
      <c r="D24" s="3"/>
      <c r="E24" s="3"/>
      <c r="F24" s="22"/>
      <c r="G24" s="11">
        <v>5</v>
      </c>
      <c r="H24" s="16">
        <v>5</v>
      </c>
      <c r="I24" s="40"/>
      <c r="J24" s="29"/>
    </row>
    <row r="25" spans="1:10" hidden="1" outlineLevel="1" x14ac:dyDescent="0.25">
      <c r="A25" s="3"/>
      <c r="B25" s="6" t="s">
        <v>51</v>
      </c>
      <c r="C25" s="5"/>
      <c r="D25" s="5"/>
      <c r="E25" s="5"/>
      <c r="F25" s="23"/>
      <c r="G25" s="11">
        <v>5</v>
      </c>
      <c r="H25" s="16">
        <v>5</v>
      </c>
      <c r="I25" s="40"/>
      <c r="J25" s="29" t="s">
        <v>91</v>
      </c>
    </row>
    <row r="26" spans="1:10" hidden="1" outlineLevel="1" collapsed="1" x14ac:dyDescent="0.25">
      <c r="A26" s="3"/>
      <c r="B26" s="6" t="s">
        <v>52</v>
      </c>
      <c r="C26" s="5"/>
      <c r="D26" s="5"/>
      <c r="E26" s="5"/>
      <c r="F26" s="23"/>
      <c r="G26" s="25">
        <f>SUM(G27)</f>
        <v>28</v>
      </c>
      <c r="H26" s="25">
        <f>SUM(H27)</f>
        <v>20</v>
      </c>
      <c r="I26" s="41"/>
      <c r="J26" s="35"/>
    </row>
    <row r="27" spans="1:10" hidden="1" outlineLevel="2" collapsed="1" x14ac:dyDescent="0.25">
      <c r="A27" s="3"/>
      <c r="B27" s="6"/>
      <c r="C27" s="5" t="s">
        <v>75</v>
      </c>
      <c r="D27" s="5"/>
      <c r="E27" s="5"/>
      <c r="F27" s="23"/>
      <c r="G27" s="12">
        <f>SUM(G28:G30)</f>
        <v>28</v>
      </c>
      <c r="H27" s="12">
        <f>SUM(H28:H30)</f>
        <v>20</v>
      </c>
      <c r="I27" s="42"/>
      <c r="J27" s="30"/>
    </row>
    <row r="28" spans="1:10" ht="105" hidden="1" outlineLevel="3" x14ac:dyDescent="0.25">
      <c r="A28" s="3"/>
      <c r="B28" s="6"/>
      <c r="C28" s="5"/>
      <c r="D28" s="5" t="s">
        <v>76</v>
      </c>
      <c r="E28" s="5"/>
      <c r="F28" s="23"/>
      <c r="G28" s="11">
        <v>20</v>
      </c>
      <c r="H28" s="16">
        <v>15</v>
      </c>
      <c r="I28" s="40" t="s">
        <v>178</v>
      </c>
      <c r="J28" s="29" t="s">
        <v>67</v>
      </c>
    </row>
    <row r="29" spans="1:10" hidden="1" outlineLevel="3" x14ac:dyDescent="0.25">
      <c r="A29" s="3"/>
      <c r="B29" s="6"/>
      <c r="C29" s="5"/>
      <c r="D29" s="5" t="s">
        <v>53</v>
      </c>
      <c r="E29" s="5"/>
      <c r="F29" s="23"/>
      <c r="G29" s="11">
        <v>3</v>
      </c>
      <c r="H29" s="16">
        <v>0</v>
      </c>
      <c r="I29" s="40"/>
      <c r="J29" s="29"/>
    </row>
    <row r="30" spans="1:10" hidden="1" outlineLevel="3" x14ac:dyDescent="0.25">
      <c r="A30" s="3"/>
      <c r="B30" s="6"/>
      <c r="C30" s="5"/>
      <c r="D30" s="5" t="s">
        <v>74</v>
      </c>
      <c r="E30" s="5"/>
      <c r="F30" s="23"/>
      <c r="G30" s="11">
        <v>5</v>
      </c>
      <c r="H30" s="16">
        <v>5</v>
      </c>
      <c r="I30" s="40"/>
      <c r="J30" s="29"/>
    </row>
    <row r="31" spans="1:10" hidden="1" outlineLevel="1" collapsed="1" x14ac:dyDescent="0.25">
      <c r="A31" s="3"/>
      <c r="B31" s="6" t="s">
        <v>54</v>
      </c>
      <c r="C31" s="5"/>
      <c r="D31" s="5"/>
      <c r="E31" s="5"/>
      <c r="F31" s="23"/>
      <c r="G31" s="25">
        <f>SUM(G32:G36)</f>
        <v>60</v>
      </c>
      <c r="H31" s="25">
        <f>SUM(H32:H36)</f>
        <v>55</v>
      </c>
      <c r="I31" s="41"/>
      <c r="J31" s="35"/>
    </row>
    <row r="32" spans="1:10" hidden="1" outlineLevel="2" x14ac:dyDescent="0.25">
      <c r="A32" s="3"/>
      <c r="B32" s="6"/>
      <c r="C32" s="5" t="s">
        <v>55</v>
      </c>
      <c r="D32" s="5"/>
      <c r="E32" s="5"/>
      <c r="F32" s="23"/>
      <c r="G32" s="11">
        <v>10</v>
      </c>
      <c r="H32" s="16">
        <v>10</v>
      </c>
      <c r="I32" s="40"/>
      <c r="J32" s="29"/>
    </row>
    <row r="33" spans="1:10" hidden="1" outlineLevel="2" x14ac:dyDescent="0.25">
      <c r="A33" s="3"/>
      <c r="B33" s="6"/>
      <c r="C33" s="5" t="s">
        <v>70</v>
      </c>
      <c r="D33" s="5"/>
      <c r="E33" s="5"/>
      <c r="F33" s="23"/>
      <c r="G33" s="11">
        <v>10</v>
      </c>
      <c r="H33" s="16">
        <v>10</v>
      </c>
      <c r="I33" s="40"/>
      <c r="J33" s="29" t="s">
        <v>71</v>
      </c>
    </row>
    <row r="34" spans="1:10" hidden="1" outlineLevel="2" x14ac:dyDescent="0.25">
      <c r="A34" s="3"/>
      <c r="B34" s="6"/>
      <c r="C34" s="5" t="s">
        <v>107</v>
      </c>
      <c r="D34" s="5"/>
      <c r="E34" s="5"/>
      <c r="F34" s="23"/>
      <c r="G34" s="11">
        <v>10</v>
      </c>
      <c r="H34" s="16">
        <v>10</v>
      </c>
      <c r="I34" s="40"/>
      <c r="J34" s="29" t="s">
        <v>72</v>
      </c>
    </row>
    <row r="35" spans="1:10" ht="42" hidden="1" outlineLevel="2" x14ac:dyDescent="0.25">
      <c r="A35" s="3"/>
      <c r="B35" s="6"/>
      <c r="C35" s="5" t="s">
        <v>137</v>
      </c>
      <c r="D35" s="5"/>
      <c r="E35" s="5"/>
      <c r="F35" s="23"/>
      <c r="G35" s="11">
        <v>20</v>
      </c>
      <c r="H35" s="16">
        <v>15</v>
      </c>
      <c r="I35" s="40" t="s">
        <v>179</v>
      </c>
      <c r="J35" s="29" t="s">
        <v>68</v>
      </c>
    </row>
    <row r="36" spans="1:10" hidden="1" outlineLevel="2" x14ac:dyDescent="0.25">
      <c r="A36" s="3"/>
      <c r="B36" s="6"/>
      <c r="C36" s="5" t="s">
        <v>138</v>
      </c>
      <c r="D36" s="5"/>
      <c r="E36" s="5"/>
      <c r="F36" s="23"/>
      <c r="G36" s="11">
        <v>10</v>
      </c>
      <c r="H36" s="16">
        <v>10</v>
      </c>
      <c r="I36" s="40"/>
      <c r="J36" s="29"/>
    </row>
    <row r="37" spans="1:10" s="4" customFormat="1" collapsed="1" x14ac:dyDescent="0.25">
      <c r="A37" s="3" t="s">
        <v>135</v>
      </c>
      <c r="B37" s="6"/>
      <c r="C37" s="3"/>
      <c r="D37" s="3"/>
      <c r="E37" s="3"/>
      <c r="F37" s="22">
        <v>15</v>
      </c>
      <c r="G37" s="10">
        <f>SUM(G38:G40)</f>
        <v>68</v>
      </c>
      <c r="H37" s="10">
        <f>SUM(H38:H40)</f>
        <v>68</v>
      </c>
      <c r="I37" s="39"/>
      <c r="J37" s="28"/>
    </row>
    <row r="38" spans="1:10" s="4" customFormat="1" hidden="1" outlineLevel="1" x14ac:dyDescent="0.25">
      <c r="A38" s="3"/>
      <c r="B38" s="6" t="s">
        <v>8</v>
      </c>
      <c r="C38" s="3"/>
      <c r="D38" s="3"/>
      <c r="E38" s="3"/>
      <c r="F38" s="22"/>
      <c r="G38" s="11">
        <v>5</v>
      </c>
      <c r="H38" s="16">
        <v>5</v>
      </c>
      <c r="I38" s="40"/>
      <c r="J38" s="29"/>
    </row>
    <row r="39" spans="1:10" s="4" customFormat="1" hidden="1" outlineLevel="1" x14ac:dyDescent="0.25">
      <c r="A39" s="3"/>
      <c r="B39" s="6" t="s">
        <v>139</v>
      </c>
      <c r="C39" s="3"/>
      <c r="D39" s="3"/>
      <c r="E39" s="3"/>
      <c r="F39" s="22"/>
      <c r="G39" s="11">
        <v>10</v>
      </c>
      <c r="H39" s="16">
        <v>10</v>
      </c>
      <c r="I39" s="40"/>
      <c r="J39" s="29"/>
    </row>
    <row r="40" spans="1:10" hidden="1" outlineLevel="1" collapsed="1" x14ac:dyDescent="0.25">
      <c r="A40" s="3"/>
      <c r="B40" s="6" t="s">
        <v>58</v>
      </c>
      <c r="C40" s="5"/>
      <c r="D40" s="5"/>
      <c r="E40" s="5"/>
      <c r="F40" s="23"/>
      <c r="G40" s="25">
        <f>SUM(G41:G45)</f>
        <v>53</v>
      </c>
      <c r="H40" s="25">
        <f>SUM(H41:H45)</f>
        <v>53</v>
      </c>
      <c r="I40" s="41"/>
      <c r="J40" s="35"/>
    </row>
    <row r="41" spans="1:10" hidden="1" outlineLevel="2" x14ac:dyDescent="0.25">
      <c r="A41" s="3"/>
      <c r="B41" s="6"/>
      <c r="C41" s="5" t="s">
        <v>77</v>
      </c>
      <c r="D41" s="5"/>
      <c r="E41" s="5"/>
      <c r="F41" s="23"/>
      <c r="G41" s="11">
        <v>10</v>
      </c>
      <c r="H41" s="16">
        <v>10</v>
      </c>
      <c r="I41" s="40"/>
      <c r="J41" s="29"/>
    </row>
    <row r="42" spans="1:10" hidden="1" outlineLevel="2" x14ac:dyDescent="0.25">
      <c r="A42" s="3"/>
      <c r="B42" s="6"/>
      <c r="C42" s="5" t="s">
        <v>80</v>
      </c>
      <c r="D42" s="5"/>
      <c r="E42" s="5"/>
      <c r="F42" s="23"/>
      <c r="G42" s="11">
        <v>20</v>
      </c>
      <c r="H42" s="16">
        <v>20</v>
      </c>
      <c r="I42" s="40"/>
      <c r="J42" s="29"/>
    </row>
    <row r="43" spans="1:10" hidden="1" outlineLevel="2" x14ac:dyDescent="0.25">
      <c r="A43" s="3"/>
      <c r="B43" s="6"/>
      <c r="C43" s="5" t="s">
        <v>78</v>
      </c>
      <c r="D43" s="5"/>
      <c r="E43" s="5"/>
      <c r="F43" s="23"/>
      <c r="G43" s="11">
        <v>10</v>
      </c>
      <c r="H43" s="16">
        <v>10</v>
      </c>
      <c r="I43" s="40"/>
      <c r="J43" s="29"/>
    </row>
    <row r="44" spans="1:10" hidden="1" outlineLevel="2" x14ac:dyDescent="0.25">
      <c r="A44" s="3"/>
      <c r="B44" s="6"/>
      <c r="C44" s="5" t="s">
        <v>79</v>
      </c>
      <c r="D44" s="5"/>
      <c r="E44" s="5"/>
      <c r="F44" s="23"/>
      <c r="G44" s="11">
        <v>10</v>
      </c>
      <c r="H44" s="16">
        <v>10</v>
      </c>
      <c r="I44" s="40"/>
      <c r="J44" s="29"/>
    </row>
    <row r="45" spans="1:10" hidden="1" outlineLevel="2" x14ac:dyDescent="0.25">
      <c r="A45" s="3"/>
      <c r="B45" s="6"/>
      <c r="C45" s="5" t="s">
        <v>59</v>
      </c>
      <c r="D45" s="5"/>
      <c r="E45" s="5"/>
      <c r="F45" s="23"/>
      <c r="G45" s="11">
        <v>3</v>
      </c>
      <c r="H45" s="16">
        <v>3</v>
      </c>
      <c r="I45" s="40"/>
      <c r="J45" s="29"/>
    </row>
    <row r="46" spans="1:10" s="4" customFormat="1" ht="105" collapsed="1" x14ac:dyDescent="0.25">
      <c r="A46" s="3" t="s">
        <v>136</v>
      </c>
      <c r="B46" s="6"/>
      <c r="C46" s="3"/>
      <c r="D46" s="3"/>
      <c r="E46" s="3"/>
      <c r="F46" s="22">
        <v>30</v>
      </c>
      <c r="G46" s="10">
        <f>SUM(G47:G48,G54:G55)</f>
        <v>115</v>
      </c>
      <c r="H46" s="10">
        <f>SUM(H47:H48,H54:H55)</f>
        <v>70</v>
      </c>
      <c r="I46" s="39" t="s">
        <v>180</v>
      </c>
      <c r="J46" s="28"/>
    </row>
    <row r="47" spans="1:10" s="4" customFormat="1" hidden="1" outlineLevel="1" x14ac:dyDescent="0.25">
      <c r="A47" s="3"/>
      <c r="B47" s="6" t="s">
        <v>8</v>
      </c>
      <c r="C47" s="3"/>
      <c r="D47" s="3"/>
      <c r="E47" s="3"/>
      <c r="F47" s="22"/>
      <c r="G47" s="11">
        <v>5</v>
      </c>
      <c r="H47" s="16">
        <v>5</v>
      </c>
      <c r="I47" s="40"/>
      <c r="J47" s="29"/>
    </row>
    <row r="48" spans="1:10" s="4" customFormat="1" hidden="1" outlineLevel="1" collapsed="1" x14ac:dyDescent="0.25">
      <c r="A48" s="3"/>
      <c r="B48" s="6" t="s">
        <v>89</v>
      </c>
      <c r="C48" s="3"/>
      <c r="D48" s="3"/>
      <c r="E48" s="3"/>
      <c r="F48" s="22"/>
      <c r="G48" s="25">
        <f>SUM(G49:G53)</f>
        <v>25</v>
      </c>
      <c r="H48" s="25">
        <f>SUM(H49:H53)</f>
        <v>20</v>
      </c>
      <c r="I48" s="41"/>
      <c r="J48" s="35"/>
    </row>
    <row r="49" spans="1:10" hidden="1" outlineLevel="2" x14ac:dyDescent="0.25">
      <c r="A49" s="3"/>
      <c r="B49" s="6"/>
      <c r="C49" s="5" t="s">
        <v>82</v>
      </c>
      <c r="D49" s="5"/>
      <c r="E49" s="5"/>
      <c r="F49" s="23"/>
      <c r="G49" s="11">
        <v>5</v>
      </c>
      <c r="H49" s="16">
        <v>5</v>
      </c>
      <c r="I49" s="40"/>
      <c r="J49" s="29" t="s">
        <v>88</v>
      </c>
    </row>
    <row r="50" spans="1:10" hidden="1" outlineLevel="2" x14ac:dyDescent="0.25">
      <c r="A50" s="3"/>
      <c r="B50" s="6"/>
      <c r="C50" s="5" t="s">
        <v>83</v>
      </c>
      <c r="D50" s="5"/>
      <c r="E50" s="5"/>
      <c r="F50" s="23"/>
      <c r="G50" s="11">
        <v>5</v>
      </c>
      <c r="H50" s="16">
        <v>0</v>
      </c>
      <c r="I50" s="40"/>
      <c r="J50" s="29" t="s">
        <v>84</v>
      </c>
    </row>
    <row r="51" spans="1:10" hidden="1" outlineLevel="2" x14ac:dyDescent="0.25">
      <c r="A51" s="3"/>
      <c r="B51" s="6"/>
      <c r="C51" s="5" t="s">
        <v>85</v>
      </c>
      <c r="D51" s="5"/>
      <c r="E51" s="5"/>
      <c r="F51" s="23"/>
      <c r="G51" s="11">
        <v>5</v>
      </c>
      <c r="H51" s="16">
        <v>5</v>
      </c>
      <c r="I51" s="40"/>
      <c r="J51" s="29"/>
    </row>
    <row r="52" spans="1:10" hidden="1" outlineLevel="2" x14ac:dyDescent="0.25">
      <c r="A52" s="3"/>
      <c r="B52" s="6"/>
      <c r="C52" s="5" t="s">
        <v>87</v>
      </c>
      <c r="D52" s="5"/>
      <c r="E52" s="5"/>
      <c r="F52" s="23"/>
      <c r="G52" s="11">
        <v>5</v>
      </c>
      <c r="H52" s="16">
        <v>5</v>
      </c>
      <c r="I52" s="40"/>
      <c r="J52" s="29"/>
    </row>
    <row r="53" spans="1:10" hidden="1" outlineLevel="2" x14ac:dyDescent="0.25">
      <c r="A53" s="3"/>
      <c r="B53" s="6"/>
      <c r="C53" s="5" t="s">
        <v>92</v>
      </c>
      <c r="D53" s="5"/>
      <c r="E53" s="5"/>
      <c r="F53" s="23"/>
      <c r="G53" s="11">
        <v>5</v>
      </c>
      <c r="H53" s="16">
        <v>5</v>
      </c>
      <c r="I53" s="40"/>
      <c r="J53" s="29" t="s">
        <v>86</v>
      </c>
    </row>
    <row r="54" spans="1:10" hidden="1" outlineLevel="1" x14ac:dyDescent="0.25">
      <c r="A54" s="3"/>
      <c r="B54" s="6" t="s">
        <v>57</v>
      </c>
      <c r="C54" s="5"/>
      <c r="D54" s="5"/>
      <c r="E54" s="5"/>
      <c r="F54" s="23"/>
      <c r="G54" s="25">
        <v>35</v>
      </c>
      <c r="H54" s="26">
        <v>5</v>
      </c>
      <c r="I54" s="43"/>
      <c r="J54" s="36" t="s">
        <v>81</v>
      </c>
    </row>
    <row r="55" spans="1:10" ht="84" hidden="1" outlineLevel="1" x14ac:dyDescent="0.25">
      <c r="A55" s="3"/>
      <c r="B55" s="6" t="s">
        <v>56</v>
      </c>
      <c r="C55" s="5"/>
      <c r="D55" s="5"/>
      <c r="E55" s="5"/>
      <c r="F55" s="23"/>
      <c r="G55" s="25">
        <v>50</v>
      </c>
      <c r="H55" s="26">
        <v>40</v>
      </c>
      <c r="I55" s="43" t="s">
        <v>181</v>
      </c>
      <c r="J55" s="36" t="s">
        <v>93</v>
      </c>
    </row>
    <row r="56" spans="1:10" s="4" customFormat="1" collapsed="1" x14ac:dyDescent="0.25">
      <c r="A56" s="3" t="s">
        <v>147</v>
      </c>
      <c r="B56" s="3"/>
      <c r="C56" s="3"/>
      <c r="D56" s="3"/>
      <c r="E56" s="3"/>
      <c r="F56" s="22">
        <v>10</v>
      </c>
      <c r="G56" s="10">
        <f>SUM(G57:G60)</f>
        <v>30</v>
      </c>
      <c r="H56" s="10">
        <f>SUM(H57:H60)</f>
        <v>30</v>
      </c>
      <c r="I56" s="39"/>
      <c r="J56" s="28" t="s">
        <v>142</v>
      </c>
    </row>
    <row r="57" spans="1:10" hidden="1" outlineLevel="1" x14ac:dyDescent="0.25">
      <c r="A57" s="5"/>
      <c r="B57" s="6" t="s">
        <v>143</v>
      </c>
      <c r="C57" s="5"/>
      <c r="D57" s="5"/>
      <c r="E57" s="5"/>
      <c r="F57" s="23"/>
      <c r="G57" s="11">
        <v>5</v>
      </c>
      <c r="H57" s="16">
        <v>5</v>
      </c>
      <c r="I57" s="40"/>
      <c r="J57" s="29"/>
    </row>
    <row r="58" spans="1:10" hidden="1" outlineLevel="1" x14ac:dyDescent="0.25">
      <c r="A58" s="5"/>
      <c r="B58" s="6" t="s">
        <v>144</v>
      </c>
      <c r="C58" s="5"/>
      <c r="D58" s="5"/>
      <c r="E58" s="5"/>
      <c r="F58" s="23"/>
      <c r="G58" s="11">
        <v>5</v>
      </c>
      <c r="H58" s="16">
        <v>5</v>
      </c>
      <c r="I58" s="40"/>
      <c r="J58" s="29"/>
    </row>
    <row r="59" spans="1:10" hidden="1" outlineLevel="1" x14ac:dyDescent="0.25">
      <c r="A59" s="5"/>
      <c r="B59" s="6" t="s">
        <v>145</v>
      </c>
      <c r="C59" s="5"/>
      <c r="D59" s="5"/>
      <c r="E59" s="5"/>
      <c r="F59" s="23"/>
      <c r="G59" s="11">
        <v>10</v>
      </c>
      <c r="H59" s="16">
        <v>10</v>
      </c>
      <c r="I59" s="40"/>
      <c r="J59" s="29"/>
    </row>
    <row r="60" spans="1:10" hidden="1" outlineLevel="1" x14ac:dyDescent="0.25">
      <c r="A60" s="5"/>
      <c r="B60" s="6" t="s">
        <v>146</v>
      </c>
      <c r="C60" s="5"/>
      <c r="D60" s="5"/>
      <c r="E60" s="5"/>
      <c r="F60" s="23"/>
      <c r="G60" s="11">
        <v>10</v>
      </c>
      <c r="H60" s="16">
        <v>10</v>
      </c>
      <c r="I60" s="40"/>
      <c r="J60" s="29"/>
    </row>
    <row r="61" spans="1:10" x14ac:dyDescent="0.25">
      <c r="F61" s="24"/>
      <c r="G61" s="13"/>
      <c r="H61" s="13"/>
    </row>
    <row r="62" spans="1:10" x14ac:dyDescent="0.25">
      <c r="F62" s="24"/>
      <c r="G62" s="13"/>
      <c r="H62" s="13"/>
    </row>
    <row r="63" spans="1:10" s="8" customFormat="1" x14ac:dyDescent="0.25">
      <c r="E63" s="14" t="s">
        <v>36</v>
      </c>
      <c r="F63" s="13">
        <f>SUM(F2,F6,F10,F23,F37,F46, F56)</f>
        <v>100</v>
      </c>
      <c r="G63" s="13">
        <f t="shared" ref="G63:H63" si="0">SUM(G2,G6,G10,G23,G37,G46, G56)</f>
        <v>386</v>
      </c>
      <c r="H63" s="13">
        <f t="shared" si="0"/>
        <v>310</v>
      </c>
      <c r="I63" s="45"/>
      <c r="J63" s="32"/>
    </row>
    <row r="64" spans="1:10" s="8" customFormat="1" ht="21.75" thickBot="1" x14ac:dyDescent="0.3">
      <c r="E64" s="14" t="s">
        <v>37</v>
      </c>
      <c r="F64" s="13"/>
      <c r="G64" s="13"/>
      <c r="H64" s="15">
        <f>H63/G63</f>
        <v>0.80310880829015541</v>
      </c>
      <c r="I64" s="45"/>
      <c r="J64" s="32"/>
    </row>
    <row r="65" spans="5:10" s="8" customFormat="1" ht="21.75" thickBot="1" x14ac:dyDescent="0.3">
      <c r="E65" s="14" t="s">
        <v>38</v>
      </c>
      <c r="F65" s="13"/>
      <c r="G65" s="13"/>
      <c r="H65" s="17">
        <f>SUM(H2/G2*F2%,  H6/G6*F6%,  H10/G10*F10%,  H23/G23*F23%,  H37/G37*F37%,  H46/G46*F46%, H56/G56*F56%)</f>
        <v>0.80703499950704904</v>
      </c>
      <c r="I65" s="45"/>
      <c r="J65" s="32"/>
    </row>
  </sheetData>
  <sheetProtection sheet="1" formatRows="0" selectLockedCells="1"/>
  <conditionalFormatting sqref="F23:F24 F6 F2 F10">
    <cfRule type="expression" dxfId="12" priority="10">
      <formula>SUM($F$2,$F$10,#REF!,#REF!,#REF!,$F$6,#REF!)&lt;&gt;100</formula>
    </cfRule>
  </conditionalFormatting>
  <conditionalFormatting sqref="F1:F2 F10 F6 F23 F37 F46">
    <cfRule type="expression" dxfId="11" priority="2">
      <formula>$F$63&lt;&gt;100</formula>
    </cfRule>
  </conditionalFormatting>
  <conditionalFormatting sqref="F46">
    <cfRule type="expression" dxfId="10" priority="29">
      <formula>SUM($F$2,$F$10,#REF!,#REF!,#REF!,$F$6,#REF!)&lt;&gt;100</formula>
    </cfRule>
  </conditionalFormatting>
  <conditionalFormatting sqref="F47:F48">
    <cfRule type="expression" dxfId="9" priority="30">
      <formula>SUM($F$2,$F$10,#REF!,#REF!,#REF!,$F$6,#REF!)&lt;&gt;100</formula>
    </cfRule>
  </conditionalFormatting>
  <conditionalFormatting sqref="F37:F39">
    <cfRule type="expression" dxfId="8" priority="31">
      <formula>SUM($F$2,$F$10,#REF!,#REF!,#REF!,$F$6,#REF!)&lt;&gt;100</formula>
    </cfRule>
  </conditionalFormatting>
  <conditionalFormatting sqref="F56">
    <cfRule type="expression" dxfId="7" priority="1">
      <formula>SUM($F$2,$F$30,#REF!,#REF!,#REF!,$F$24,#REF!)&lt;&gt;100</formula>
    </cfRule>
  </conditionalFormatting>
  <dataValidations count="1">
    <dataValidation type="decimal" operator="lessThanOrEqual" allowBlank="1" showInputMessage="1" showErrorMessage="1" sqref="H57:H60 H27:H55 H11:H25 H2:H9" xr:uid="{98272C0E-4DC0-46C2-A068-580D78469D66}">
      <formula1>G2</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56684F-B770-43B5-BAE8-C8542170373B}">
  <sheetPr>
    <outlinePr summaryBelow="0"/>
  </sheetPr>
  <dimension ref="A1:J66"/>
  <sheetViews>
    <sheetView topLeftCell="E1" workbookViewId="0">
      <pane ySplit="1" topLeftCell="A2" activePane="bottomLeft" state="frozen"/>
      <selection activeCell="H3" sqref="H3"/>
      <selection pane="bottomLeft" activeCell="H3" sqref="H3"/>
    </sheetView>
  </sheetViews>
  <sheetFormatPr defaultRowHeight="21" outlineLevelRow="3" x14ac:dyDescent="0.25"/>
  <cols>
    <col min="1" max="4" width="3.7109375" style="7" customWidth="1"/>
    <col min="5" max="5" width="83.140625" style="7" customWidth="1"/>
    <col min="6" max="6" width="14.7109375" style="19" customWidth="1"/>
    <col min="7" max="7" width="14.7109375" style="18" customWidth="1"/>
    <col min="8" max="8" width="16.85546875" style="18" customWidth="1"/>
    <col min="9" max="10" width="62.85546875" style="31" customWidth="1"/>
    <col min="11" max="16384" width="9.140625" style="7"/>
  </cols>
  <sheetData>
    <row r="1" spans="1:10" s="2" customFormat="1" ht="18.75" x14ac:dyDescent="0.25">
      <c r="A1" s="1" t="s">
        <v>0</v>
      </c>
      <c r="B1" s="1" t="s">
        <v>1</v>
      </c>
      <c r="C1" s="1" t="s">
        <v>3</v>
      </c>
      <c r="D1" s="1"/>
      <c r="E1" s="1"/>
      <c r="F1" s="20" t="s">
        <v>43</v>
      </c>
      <c r="G1" s="20" t="s">
        <v>34</v>
      </c>
      <c r="H1" s="20" t="s">
        <v>35</v>
      </c>
      <c r="I1" s="20" t="s">
        <v>60</v>
      </c>
      <c r="J1" s="20" t="s">
        <v>2</v>
      </c>
    </row>
    <row r="2" spans="1:10" s="4" customFormat="1" x14ac:dyDescent="0.25">
      <c r="A2" s="3" t="s">
        <v>129</v>
      </c>
      <c r="B2" s="3"/>
      <c r="C2" s="3"/>
      <c r="D2" s="3"/>
      <c r="E2" s="3"/>
      <c r="F2" s="22">
        <v>2</v>
      </c>
      <c r="G2" s="10">
        <f>SUM(G3:G5)</f>
        <v>15</v>
      </c>
      <c r="H2" s="10">
        <f>SUM(H3:H5)</f>
        <v>15</v>
      </c>
      <c r="I2" s="28"/>
      <c r="J2" s="34"/>
    </row>
    <row r="3" spans="1:10" outlineLevel="1" x14ac:dyDescent="0.25">
      <c r="A3" s="3"/>
      <c r="B3" s="6"/>
      <c r="C3" s="5" t="s">
        <v>95</v>
      </c>
      <c r="D3" s="5"/>
      <c r="E3" s="5"/>
      <c r="F3" s="23"/>
      <c r="G3" s="11">
        <v>5</v>
      </c>
      <c r="H3" s="16">
        <v>5</v>
      </c>
      <c r="I3" s="29"/>
      <c r="J3" s="33"/>
    </row>
    <row r="4" spans="1:10" outlineLevel="1" x14ac:dyDescent="0.25">
      <c r="A4" s="3"/>
      <c r="B4" s="6"/>
      <c r="C4" s="5" t="s">
        <v>49</v>
      </c>
      <c r="D4" s="5"/>
      <c r="E4" s="5"/>
      <c r="F4" s="23"/>
      <c r="G4" s="11">
        <v>5</v>
      </c>
      <c r="H4" s="16">
        <v>5</v>
      </c>
      <c r="I4" s="29" t="s">
        <v>61</v>
      </c>
      <c r="J4" s="33"/>
    </row>
    <row r="5" spans="1:10" outlineLevel="1" x14ac:dyDescent="0.25">
      <c r="A5" s="3"/>
      <c r="B5" s="6"/>
      <c r="C5" s="5" t="s">
        <v>105</v>
      </c>
      <c r="D5" s="5"/>
      <c r="E5" s="5"/>
      <c r="F5" s="23"/>
      <c r="G5" s="11">
        <v>5</v>
      </c>
      <c r="H5" s="16">
        <v>5</v>
      </c>
      <c r="I5" s="29" t="s">
        <v>90</v>
      </c>
      <c r="J5" s="33"/>
    </row>
    <row r="6" spans="1:10" s="4" customFormat="1" x14ac:dyDescent="0.25">
      <c r="A6" s="3" t="s">
        <v>128</v>
      </c>
      <c r="B6" s="6"/>
      <c r="C6" s="3"/>
      <c r="D6" s="3"/>
      <c r="E6" s="3"/>
      <c r="F6" s="22">
        <v>2</v>
      </c>
      <c r="G6" s="10">
        <f>SUM(G7:G9)</f>
        <v>15</v>
      </c>
      <c r="H6" s="10">
        <f>SUM(H7:H9)</f>
        <v>15</v>
      </c>
      <c r="I6" s="28"/>
      <c r="J6" s="34"/>
    </row>
    <row r="7" spans="1:10" outlineLevel="1" x14ac:dyDescent="0.25">
      <c r="A7" s="3"/>
      <c r="B7" s="6"/>
      <c r="C7" s="5" t="s">
        <v>95</v>
      </c>
      <c r="D7" s="5"/>
      <c r="E7" s="5"/>
      <c r="F7" s="23"/>
      <c r="G7" s="11">
        <v>5</v>
      </c>
      <c r="H7" s="16">
        <v>5</v>
      </c>
      <c r="I7" s="29"/>
      <c r="J7" s="33"/>
    </row>
    <row r="8" spans="1:10" outlineLevel="1" x14ac:dyDescent="0.25">
      <c r="A8" s="3"/>
      <c r="B8" s="6"/>
      <c r="C8" s="5" t="s">
        <v>49</v>
      </c>
      <c r="D8" s="5"/>
      <c r="E8" s="5"/>
      <c r="F8" s="23"/>
      <c r="G8" s="11">
        <v>5</v>
      </c>
      <c r="H8" s="16">
        <v>5</v>
      </c>
      <c r="I8" s="29" t="s">
        <v>61</v>
      </c>
      <c r="J8" s="33"/>
    </row>
    <row r="9" spans="1:10" outlineLevel="1" x14ac:dyDescent="0.25">
      <c r="A9" s="3"/>
      <c r="B9" s="6"/>
      <c r="C9" s="5" t="s">
        <v>105</v>
      </c>
      <c r="D9" s="5"/>
      <c r="E9" s="5"/>
      <c r="F9" s="23"/>
      <c r="G9" s="11">
        <v>5</v>
      </c>
      <c r="H9" s="16">
        <v>5</v>
      </c>
      <c r="I9" s="29" t="s">
        <v>90</v>
      </c>
      <c r="J9" s="33"/>
    </row>
    <row r="10" spans="1:10" s="4" customFormat="1" x14ac:dyDescent="0.25">
      <c r="A10" s="3" t="s">
        <v>130</v>
      </c>
      <c r="B10" s="6"/>
      <c r="C10" s="3"/>
      <c r="D10" s="3"/>
      <c r="E10" s="3"/>
      <c r="F10" s="22">
        <v>9</v>
      </c>
      <c r="G10" s="10">
        <f>SUM(G11,G15,G19)</f>
        <v>45</v>
      </c>
      <c r="H10" s="10">
        <f>SUM(H11,H15,H19)</f>
        <v>45</v>
      </c>
      <c r="I10" s="28"/>
      <c r="J10" s="34"/>
    </row>
    <row r="11" spans="1:10" outlineLevel="1" x14ac:dyDescent="0.25">
      <c r="A11" s="3"/>
      <c r="B11" s="6" t="s">
        <v>131</v>
      </c>
      <c r="C11" s="5"/>
      <c r="D11" s="5"/>
      <c r="E11" s="5"/>
      <c r="F11" s="23"/>
      <c r="G11" s="25">
        <f>SUM(G12:G14)</f>
        <v>15</v>
      </c>
      <c r="H11" s="25">
        <f>SUM(H12:H14)</f>
        <v>15</v>
      </c>
      <c r="I11" s="35"/>
      <c r="J11" s="34"/>
    </row>
    <row r="12" spans="1:10" outlineLevel="2" x14ac:dyDescent="0.25">
      <c r="A12" s="3"/>
      <c r="B12" s="6"/>
      <c r="C12" s="5" t="s">
        <v>95</v>
      </c>
      <c r="D12" s="5"/>
      <c r="E12" s="5"/>
      <c r="F12" s="23"/>
      <c r="G12" s="11">
        <v>5</v>
      </c>
      <c r="H12" s="16">
        <v>5</v>
      </c>
      <c r="I12" s="29"/>
      <c r="J12" s="33"/>
    </row>
    <row r="13" spans="1:10" outlineLevel="2" x14ac:dyDescent="0.25">
      <c r="A13" s="3"/>
      <c r="B13" s="6"/>
      <c r="C13" s="5" t="s">
        <v>49</v>
      </c>
      <c r="D13" s="5"/>
      <c r="E13" s="5"/>
      <c r="F13" s="23"/>
      <c r="G13" s="11">
        <v>5</v>
      </c>
      <c r="H13" s="16">
        <v>5</v>
      </c>
      <c r="I13" s="29" t="s">
        <v>61</v>
      </c>
      <c r="J13" s="33"/>
    </row>
    <row r="14" spans="1:10" outlineLevel="2" x14ac:dyDescent="0.25">
      <c r="A14" s="3"/>
      <c r="B14" s="6"/>
      <c r="C14" s="5" t="s">
        <v>105</v>
      </c>
      <c r="D14" s="5"/>
      <c r="E14" s="5"/>
      <c r="F14" s="23"/>
      <c r="G14" s="11">
        <v>5</v>
      </c>
      <c r="H14" s="16">
        <v>5</v>
      </c>
      <c r="I14" s="29" t="s">
        <v>90</v>
      </c>
      <c r="J14" s="33"/>
    </row>
    <row r="15" spans="1:10" outlineLevel="1" x14ac:dyDescent="0.25">
      <c r="A15" s="3"/>
      <c r="B15" s="6" t="s">
        <v>133</v>
      </c>
      <c r="C15" s="5"/>
      <c r="D15" s="5"/>
      <c r="E15" s="5"/>
      <c r="F15" s="23"/>
      <c r="G15" s="25">
        <f>SUM(G16:G18)</f>
        <v>15</v>
      </c>
      <c r="H15" s="25">
        <f>SUM(H16:H18)</f>
        <v>15</v>
      </c>
      <c r="I15" s="35"/>
      <c r="J15" s="34"/>
    </row>
    <row r="16" spans="1:10" outlineLevel="2" x14ac:dyDescent="0.25">
      <c r="A16" s="3"/>
      <c r="B16" s="6"/>
      <c r="C16" s="5" t="s">
        <v>95</v>
      </c>
      <c r="D16" s="5"/>
      <c r="E16" s="5"/>
      <c r="F16" s="23"/>
      <c r="G16" s="11">
        <v>5</v>
      </c>
      <c r="H16" s="16">
        <v>5</v>
      </c>
      <c r="I16" s="29"/>
      <c r="J16" s="33"/>
    </row>
    <row r="17" spans="1:10" outlineLevel="2" x14ac:dyDescent="0.25">
      <c r="A17" s="3"/>
      <c r="B17" s="6"/>
      <c r="C17" s="5" t="s">
        <v>49</v>
      </c>
      <c r="D17" s="5"/>
      <c r="E17" s="5"/>
      <c r="F17" s="23"/>
      <c r="G17" s="11">
        <v>5</v>
      </c>
      <c r="H17" s="16">
        <v>5</v>
      </c>
      <c r="I17" s="29" t="s">
        <v>61</v>
      </c>
      <c r="J17" s="33"/>
    </row>
    <row r="18" spans="1:10" outlineLevel="2" x14ac:dyDescent="0.25">
      <c r="A18" s="3"/>
      <c r="B18" s="6"/>
      <c r="C18" s="5" t="s">
        <v>105</v>
      </c>
      <c r="D18" s="5"/>
      <c r="E18" s="5"/>
      <c r="F18" s="23"/>
      <c r="G18" s="11">
        <v>5</v>
      </c>
      <c r="H18" s="16">
        <v>5</v>
      </c>
      <c r="I18" s="29" t="s">
        <v>90</v>
      </c>
      <c r="J18" s="33"/>
    </row>
    <row r="19" spans="1:10" outlineLevel="1" x14ac:dyDescent="0.25">
      <c r="A19" s="3"/>
      <c r="B19" s="6" t="s">
        <v>132</v>
      </c>
      <c r="C19" s="5"/>
      <c r="D19" s="5"/>
      <c r="E19" s="5"/>
      <c r="F19" s="23"/>
      <c r="G19" s="25">
        <f>SUM(G20:G22)</f>
        <v>15</v>
      </c>
      <c r="H19" s="25">
        <f>SUM(H20:H22)</f>
        <v>15</v>
      </c>
      <c r="I19" s="35"/>
      <c r="J19" s="34"/>
    </row>
    <row r="20" spans="1:10" outlineLevel="2" x14ac:dyDescent="0.25">
      <c r="A20" s="3"/>
      <c r="B20" s="6"/>
      <c r="C20" s="5" t="s">
        <v>95</v>
      </c>
      <c r="D20" s="5"/>
      <c r="E20" s="5"/>
      <c r="F20" s="23"/>
      <c r="G20" s="11">
        <v>5</v>
      </c>
      <c r="H20" s="16">
        <v>5</v>
      </c>
      <c r="I20" s="29"/>
      <c r="J20" s="33"/>
    </row>
    <row r="21" spans="1:10" outlineLevel="2" x14ac:dyDescent="0.25">
      <c r="A21" s="3"/>
      <c r="B21" s="6"/>
      <c r="C21" s="5" t="s">
        <v>49</v>
      </c>
      <c r="D21" s="5"/>
      <c r="E21" s="5"/>
      <c r="F21" s="23"/>
      <c r="G21" s="11">
        <v>5</v>
      </c>
      <c r="H21" s="16">
        <v>5</v>
      </c>
      <c r="I21" s="29" t="s">
        <v>61</v>
      </c>
      <c r="J21" s="33"/>
    </row>
    <row r="22" spans="1:10" outlineLevel="2" x14ac:dyDescent="0.25">
      <c r="A22" s="3"/>
      <c r="B22" s="6"/>
      <c r="C22" s="5" t="s">
        <v>105</v>
      </c>
      <c r="D22" s="5"/>
      <c r="E22" s="5"/>
      <c r="F22" s="23"/>
      <c r="G22" s="11">
        <v>5</v>
      </c>
      <c r="H22" s="16">
        <v>5</v>
      </c>
      <c r="I22" s="29" t="s">
        <v>90</v>
      </c>
      <c r="J22" s="33"/>
    </row>
    <row r="23" spans="1:10" s="4" customFormat="1" x14ac:dyDescent="0.25">
      <c r="A23" s="3" t="s">
        <v>134</v>
      </c>
      <c r="B23" s="6"/>
      <c r="C23" s="3"/>
      <c r="D23" s="3"/>
      <c r="E23" s="3"/>
      <c r="F23" s="22">
        <v>25</v>
      </c>
      <c r="G23" s="10">
        <f>SUM(G24:G27,G29,G35)</f>
        <v>120</v>
      </c>
      <c r="H23" s="10">
        <f>SUM(H24:H27,H29,H35)</f>
        <v>120</v>
      </c>
      <c r="I23" s="28"/>
      <c r="J23" s="34"/>
    </row>
    <row r="24" spans="1:10" outlineLevel="1" x14ac:dyDescent="0.25">
      <c r="A24" s="3"/>
      <c r="B24" s="6"/>
      <c r="C24" s="5" t="s">
        <v>95</v>
      </c>
      <c r="D24" s="5"/>
      <c r="E24" s="5"/>
      <c r="F24" s="23"/>
      <c r="G24" s="11">
        <v>5</v>
      </c>
      <c r="H24" s="16">
        <v>5</v>
      </c>
      <c r="I24" s="29"/>
      <c r="J24" s="33"/>
    </row>
    <row r="25" spans="1:10" outlineLevel="1" x14ac:dyDescent="0.25">
      <c r="A25" s="3"/>
      <c r="B25" s="6"/>
      <c r="C25" s="5" t="s">
        <v>49</v>
      </c>
      <c r="D25" s="5"/>
      <c r="E25" s="5"/>
      <c r="F25" s="23"/>
      <c r="G25" s="11">
        <v>5</v>
      </c>
      <c r="H25" s="16">
        <v>5</v>
      </c>
      <c r="I25" s="29" t="s">
        <v>61</v>
      </c>
      <c r="J25" s="33"/>
    </row>
    <row r="26" spans="1:10" outlineLevel="1" x14ac:dyDescent="0.25">
      <c r="A26" s="3"/>
      <c r="B26" s="6"/>
      <c r="C26" s="5" t="s">
        <v>105</v>
      </c>
      <c r="D26" s="5"/>
      <c r="E26" s="5"/>
      <c r="F26" s="23"/>
      <c r="G26" s="11">
        <v>5</v>
      </c>
      <c r="H26" s="16">
        <v>5</v>
      </c>
      <c r="I26" s="29" t="s">
        <v>90</v>
      </c>
      <c r="J26" s="33"/>
    </row>
    <row r="27" spans="1:10" outlineLevel="1" x14ac:dyDescent="0.25">
      <c r="A27" s="3"/>
      <c r="B27" s="6" t="s">
        <v>52</v>
      </c>
      <c r="C27" s="5"/>
      <c r="D27" s="5"/>
      <c r="E27" s="5"/>
      <c r="F27" s="23"/>
      <c r="G27" s="25">
        <f>SUM(G28)</f>
        <v>10</v>
      </c>
      <c r="H27" s="25">
        <f>SUM(H28)</f>
        <v>10</v>
      </c>
      <c r="I27" s="35"/>
      <c r="J27" s="34"/>
    </row>
    <row r="28" spans="1:10" outlineLevel="2" x14ac:dyDescent="0.25">
      <c r="A28" s="3"/>
      <c r="B28" s="6"/>
      <c r="C28" s="5" t="s">
        <v>73</v>
      </c>
      <c r="D28" s="5"/>
      <c r="E28" s="5"/>
      <c r="F28" s="23"/>
      <c r="G28" s="11">
        <v>10</v>
      </c>
      <c r="H28" s="16">
        <v>10</v>
      </c>
      <c r="I28" s="29"/>
      <c r="J28" s="33"/>
    </row>
    <row r="29" spans="1:10" outlineLevel="1" x14ac:dyDescent="0.25">
      <c r="A29" s="3"/>
      <c r="B29" s="6" t="s">
        <v>54</v>
      </c>
      <c r="C29" s="5"/>
      <c r="D29" s="5"/>
      <c r="E29" s="5"/>
      <c r="F29" s="23"/>
      <c r="G29" s="25">
        <f>SUM(G30:G34)</f>
        <v>30</v>
      </c>
      <c r="H29" s="25">
        <f>SUM(H30:H34)</f>
        <v>30</v>
      </c>
      <c r="I29" s="35"/>
      <c r="J29" s="34"/>
    </row>
    <row r="30" spans="1:10" outlineLevel="2" x14ac:dyDescent="0.25">
      <c r="A30" s="3"/>
      <c r="B30" s="6"/>
      <c r="C30" s="5" t="s">
        <v>55</v>
      </c>
      <c r="D30" s="5"/>
      <c r="E30" s="5"/>
      <c r="F30" s="23"/>
      <c r="G30" s="11">
        <v>5</v>
      </c>
      <c r="H30" s="16">
        <v>5</v>
      </c>
      <c r="I30" s="29"/>
      <c r="J30" s="33"/>
    </row>
    <row r="31" spans="1:10" outlineLevel="2" x14ac:dyDescent="0.25">
      <c r="A31" s="3"/>
      <c r="B31" s="6"/>
      <c r="C31" s="5" t="s">
        <v>70</v>
      </c>
      <c r="D31" s="5"/>
      <c r="E31" s="5"/>
      <c r="F31" s="23"/>
      <c r="G31" s="11">
        <v>5</v>
      </c>
      <c r="H31" s="16">
        <v>5</v>
      </c>
      <c r="I31" s="29"/>
      <c r="J31" s="33"/>
    </row>
    <row r="32" spans="1:10" outlineLevel="2" x14ac:dyDescent="0.25">
      <c r="A32" s="3"/>
      <c r="B32" s="6"/>
      <c r="C32" s="5" t="s">
        <v>107</v>
      </c>
      <c r="D32" s="5"/>
      <c r="E32" s="5"/>
      <c r="F32" s="23"/>
      <c r="G32" s="11">
        <v>5</v>
      </c>
      <c r="H32" s="16">
        <v>5</v>
      </c>
      <c r="I32" s="29"/>
      <c r="J32" s="33"/>
    </row>
    <row r="33" spans="1:10" outlineLevel="2" x14ac:dyDescent="0.25">
      <c r="A33" s="3"/>
      <c r="B33" s="6"/>
      <c r="C33" s="5" t="s">
        <v>137</v>
      </c>
      <c r="D33" s="5"/>
      <c r="E33" s="5"/>
      <c r="F33" s="23"/>
      <c r="G33" s="11">
        <v>10</v>
      </c>
      <c r="H33" s="16">
        <v>10</v>
      </c>
      <c r="I33" s="29"/>
      <c r="J33" s="33"/>
    </row>
    <row r="34" spans="1:10" outlineLevel="2" x14ac:dyDescent="0.25">
      <c r="A34" s="3"/>
      <c r="B34" s="6"/>
      <c r="C34" s="5" t="s">
        <v>138</v>
      </c>
      <c r="D34" s="5"/>
      <c r="E34" s="5"/>
      <c r="F34" s="23"/>
      <c r="G34" s="11">
        <v>5</v>
      </c>
      <c r="H34" s="16">
        <v>5</v>
      </c>
      <c r="I34" s="29"/>
      <c r="J34" s="33"/>
    </row>
    <row r="35" spans="1:10" outlineLevel="1" x14ac:dyDescent="0.25">
      <c r="A35" s="3"/>
      <c r="B35" s="6" t="s">
        <v>103</v>
      </c>
      <c r="C35" s="5"/>
      <c r="D35" s="5"/>
      <c r="E35" s="5"/>
      <c r="F35" s="23"/>
      <c r="G35" s="25">
        <f>SUM(G36, G40)</f>
        <v>65</v>
      </c>
      <c r="H35" s="25">
        <f>SUM(H36, H40)</f>
        <v>65</v>
      </c>
      <c r="I35" s="35"/>
      <c r="J35" s="34"/>
    </row>
    <row r="36" spans="1:10" outlineLevel="2" x14ac:dyDescent="0.25">
      <c r="A36" s="3"/>
      <c r="B36" s="6"/>
      <c r="C36" s="21" t="s">
        <v>96</v>
      </c>
      <c r="D36" s="5"/>
      <c r="E36" s="5"/>
      <c r="F36" s="23"/>
      <c r="G36" s="25">
        <f>SUM(G37:G39)</f>
        <v>35</v>
      </c>
      <c r="H36" s="25">
        <f>SUM(H37:H39)</f>
        <v>35</v>
      </c>
      <c r="I36" s="35"/>
      <c r="J36" s="34"/>
    </row>
    <row r="37" spans="1:10" outlineLevel="3" x14ac:dyDescent="0.25">
      <c r="A37" s="3"/>
      <c r="B37" s="6"/>
      <c r="C37" s="5"/>
      <c r="D37" s="5" t="s">
        <v>106</v>
      </c>
      <c r="E37" s="5"/>
      <c r="F37" s="23"/>
      <c r="G37" s="11">
        <v>15</v>
      </c>
      <c r="H37" s="16">
        <v>15</v>
      </c>
      <c r="I37" s="29"/>
      <c r="J37" s="33"/>
    </row>
    <row r="38" spans="1:10" outlineLevel="3" x14ac:dyDescent="0.25">
      <c r="A38" s="3"/>
      <c r="B38" s="6"/>
      <c r="C38" s="5"/>
      <c r="D38" s="5" t="s">
        <v>101</v>
      </c>
      <c r="E38" s="5"/>
      <c r="F38" s="23"/>
      <c r="G38" s="11">
        <v>15</v>
      </c>
      <c r="H38" s="16">
        <v>15</v>
      </c>
      <c r="I38" s="29"/>
      <c r="J38" s="33"/>
    </row>
    <row r="39" spans="1:10" outlineLevel="3" x14ac:dyDescent="0.25">
      <c r="A39" s="3"/>
      <c r="B39" s="6"/>
      <c r="C39" s="5"/>
      <c r="D39" s="5" t="s">
        <v>98</v>
      </c>
      <c r="E39" s="5"/>
      <c r="F39" s="23"/>
      <c r="G39" s="11">
        <v>5</v>
      </c>
      <c r="H39" s="16">
        <v>5</v>
      </c>
      <c r="I39" s="29"/>
      <c r="J39" s="33"/>
    </row>
    <row r="40" spans="1:10" outlineLevel="2" x14ac:dyDescent="0.25">
      <c r="A40" s="3"/>
      <c r="B40" s="6"/>
      <c r="C40" s="21" t="s">
        <v>97</v>
      </c>
      <c r="D40" s="5"/>
      <c r="E40" s="5"/>
      <c r="F40" s="23"/>
      <c r="G40" s="25">
        <f>SUM(G41:G43)</f>
        <v>30</v>
      </c>
      <c r="H40" s="25">
        <f>SUM(H41:H43)</f>
        <v>30</v>
      </c>
      <c r="I40" s="35"/>
      <c r="J40" s="34"/>
    </row>
    <row r="41" spans="1:10" outlineLevel="3" x14ac:dyDescent="0.25">
      <c r="A41" s="3"/>
      <c r="B41" s="6"/>
      <c r="C41" s="5"/>
      <c r="D41" s="5" t="s">
        <v>99</v>
      </c>
      <c r="E41" s="5"/>
      <c r="F41" s="23"/>
      <c r="G41" s="11">
        <v>10</v>
      </c>
      <c r="H41" s="16">
        <v>10</v>
      </c>
      <c r="I41" s="29"/>
      <c r="J41" s="33"/>
    </row>
    <row r="42" spans="1:10" outlineLevel="3" x14ac:dyDescent="0.25">
      <c r="A42" s="3"/>
      <c r="B42" s="6"/>
      <c r="C42" s="5"/>
      <c r="D42" s="5" t="s">
        <v>100</v>
      </c>
      <c r="E42" s="5"/>
      <c r="F42" s="23"/>
      <c r="G42" s="11">
        <v>15</v>
      </c>
      <c r="H42" s="16">
        <v>15</v>
      </c>
      <c r="I42" s="29"/>
      <c r="J42" s="33"/>
    </row>
    <row r="43" spans="1:10" outlineLevel="3" x14ac:dyDescent="0.25">
      <c r="A43" s="3"/>
      <c r="B43" s="6"/>
      <c r="C43" s="5"/>
      <c r="D43" s="5" t="s">
        <v>102</v>
      </c>
      <c r="E43" s="5"/>
      <c r="F43" s="23"/>
      <c r="G43" s="11">
        <v>5</v>
      </c>
      <c r="H43" s="16">
        <v>5</v>
      </c>
      <c r="I43" s="29"/>
      <c r="J43" s="33"/>
    </row>
    <row r="44" spans="1:10" s="4" customFormat="1" x14ac:dyDescent="0.25">
      <c r="A44" s="3" t="s">
        <v>135</v>
      </c>
      <c r="B44" s="6"/>
      <c r="C44" s="3"/>
      <c r="D44" s="3"/>
      <c r="E44" s="3"/>
      <c r="F44" s="22">
        <v>2</v>
      </c>
      <c r="G44" s="10">
        <f>SUM(G45:G47)</f>
        <v>15</v>
      </c>
      <c r="H44" s="10">
        <f>SUM(H45:H47)</f>
        <v>15</v>
      </c>
      <c r="I44" s="28"/>
      <c r="J44" s="34"/>
    </row>
    <row r="45" spans="1:10" outlineLevel="1" x14ac:dyDescent="0.25">
      <c r="A45" s="3"/>
      <c r="B45" s="6"/>
      <c r="C45" s="5" t="s">
        <v>95</v>
      </c>
      <c r="D45" s="5"/>
      <c r="E45" s="5"/>
      <c r="F45" s="23"/>
      <c r="G45" s="11">
        <v>5</v>
      </c>
      <c r="H45" s="16">
        <v>5</v>
      </c>
      <c r="I45" s="29"/>
      <c r="J45" s="33"/>
    </row>
    <row r="46" spans="1:10" outlineLevel="1" x14ac:dyDescent="0.25">
      <c r="A46" s="3"/>
      <c r="B46" s="6"/>
      <c r="C46" s="5" t="s">
        <v>49</v>
      </c>
      <c r="D46" s="5"/>
      <c r="E46" s="5"/>
      <c r="F46" s="23"/>
      <c r="G46" s="11">
        <v>5</v>
      </c>
      <c r="H46" s="16">
        <v>5</v>
      </c>
      <c r="I46" s="29" t="s">
        <v>61</v>
      </c>
      <c r="J46" s="33"/>
    </row>
    <row r="47" spans="1:10" outlineLevel="1" x14ac:dyDescent="0.25">
      <c r="A47" s="3"/>
      <c r="B47" s="6"/>
      <c r="C47" s="5" t="s">
        <v>105</v>
      </c>
      <c r="D47" s="5"/>
      <c r="E47" s="5"/>
      <c r="F47" s="23"/>
      <c r="G47" s="11">
        <v>5</v>
      </c>
      <c r="H47" s="16">
        <v>5</v>
      </c>
      <c r="I47" s="29" t="s">
        <v>90</v>
      </c>
      <c r="J47" s="33"/>
    </row>
    <row r="48" spans="1:10" s="4" customFormat="1" x14ac:dyDescent="0.25">
      <c r="A48" s="3" t="s">
        <v>136</v>
      </c>
      <c r="B48" s="6"/>
      <c r="C48" s="3"/>
      <c r="D48" s="3"/>
      <c r="E48" s="3"/>
      <c r="F48" s="22">
        <v>30</v>
      </c>
      <c r="G48" s="10">
        <f>SUM(G49:G53)</f>
        <v>100</v>
      </c>
      <c r="H48" s="10">
        <f>SUM(H49:H53)</f>
        <v>100</v>
      </c>
      <c r="I48" s="28"/>
      <c r="J48" s="34"/>
    </row>
    <row r="49" spans="1:10" outlineLevel="1" x14ac:dyDescent="0.25">
      <c r="A49" s="3"/>
      <c r="B49" s="6"/>
      <c r="C49" s="5" t="s">
        <v>95</v>
      </c>
      <c r="D49" s="5"/>
      <c r="E49" s="5"/>
      <c r="F49" s="23"/>
      <c r="G49" s="11">
        <v>5</v>
      </c>
      <c r="H49" s="16">
        <v>5</v>
      </c>
      <c r="I49" s="29"/>
      <c r="J49" s="33"/>
    </row>
    <row r="50" spans="1:10" outlineLevel="1" x14ac:dyDescent="0.25">
      <c r="A50" s="3"/>
      <c r="B50" s="6"/>
      <c r="C50" s="5" t="s">
        <v>49</v>
      </c>
      <c r="D50" s="5"/>
      <c r="E50" s="5"/>
      <c r="F50" s="23"/>
      <c r="G50" s="11">
        <v>5</v>
      </c>
      <c r="H50" s="16">
        <v>5</v>
      </c>
      <c r="I50" s="29" t="s">
        <v>61</v>
      </c>
      <c r="J50" s="33"/>
    </row>
    <row r="51" spans="1:10" outlineLevel="1" x14ac:dyDescent="0.25">
      <c r="A51" s="3"/>
      <c r="B51" s="6"/>
      <c r="C51" s="5" t="s">
        <v>105</v>
      </c>
      <c r="D51" s="5"/>
      <c r="E51" s="5"/>
      <c r="F51" s="23"/>
      <c r="G51" s="11">
        <v>5</v>
      </c>
      <c r="H51" s="16">
        <v>5</v>
      </c>
      <c r="I51" s="29" t="s">
        <v>90</v>
      </c>
      <c r="J51" s="33"/>
    </row>
    <row r="52" spans="1:10" outlineLevel="1" x14ac:dyDescent="0.25">
      <c r="A52" s="3"/>
      <c r="B52" s="6"/>
      <c r="C52" s="5" t="s">
        <v>56</v>
      </c>
      <c r="D52" s="5"/>
      <c r="E52" s="5"/>
      <c r="F52" s="23"/>
      <c r="G52" s="11">
        <v>50</v>
      </c>
      <c r="H52" s="16">
        <v>50</v>
      </c>
      <c r="I52" s="29"/>
      <c r="J52" s="33"/>
    </row>
    <row r="53" spans="1:10" outlineLevel="1" x14ac:dyDescent="0.25">
      <c r="A53" s="3"/>
      <c r="B53" s="6"/>
      <c r="C53" s="5" t="s">
        <v>57</v>
      </c>
      <c r="D53" s="5"/>
      <c r="E53" s="5"/>
      <c r="F53" s="23"/>
      <c r="G53" s="11">
        <v>35</v>
      </c>
      <c r="H53" s="16">
        <v>35</v>
      </c>
      <c r="I53" s="29"/>
      <c r="J53" s="33"/>
    </row>
    <row r="54" spans="1:10" s="4" customFormat="1" x14ac:dyDescent="0.25">
      <c r="A54" s="3" t="s">
        <v>147</v>
      </c>
      <c r="B54" s="3"/>
      <c r="C54" s="3"/>
      <c r="D54" s="3"/>
      <c r="E54" s="3"/>
      <c r="F54" s="22">
        <v>10</v>
      </c>
      <c r="G54" s="10">
        <f>SUM(G55:G58)</f>
        <v>30</v>
      </c>
      <c r="H54" s="10">
        <f>SUM(H55:H58)</f>
        <v>30</v>
      </c>
      <c r="I54" s="28" t="s">
        <v>142</v>
      </c>
      <c r="J54" s="34"/>
    </row>
    <row r="55" spans="1:10" outlineLevel="1" x14ac:dyDescent="0.25">
      <c r="A55" s="5"/>
      <c r="B55" s="6" t="s">
        <v>143</v>
      </c>
      <c r="C55" s="5"/>
      <c r="D55" s="5"/>
      <c r="E55" s="5"/>
      <c r="F55" s="23"/>
      <c r="G55" s="11">
        <v>5</v>
      </c>
      <c r="H55" s="16">
        <v>5</v>
      </c>
      <c r="I55" s="29"/>
      <c r="J55" s="33"/>
    </row>
    <row r="56" spans="1:10" outlineLevel="1" x14ac:dyDescent="0.25">
      <c r="A56" s="5"/>
      <c r="B56" s="6" t="s">
        <v>144</v>
      </c>
      <c r="C56" s="5"/>
      <c r="D56" s="5"/>
      <c r="E56" s="5"/>
      <c r="F56" s="23"/>
      <c r="G56" s="11">
        <v>5</v>
      </c>
      <c r="H56" s="16">
        <v>5</v>
      </c>
      <c r="I56" s="29"/>
      <c r="J56" s="33"/>
    </row>
    <row r="57" spans="1:10" outlineLevel="1" x14ac:dyDescent="0.25">
      <c r="A57" s="5"/>
      <c r="B57" s="6" t="s">
        <v>145</v>
      </c>
      <c r="C57" s="5"/>
      <c r="D57" s="5"/>
      <c r="E57" s="5"/>
      <c r="F57" s="23"/>
      <c r="G57" s="11">
        <v>10</v>
      </c>
      <c r="H57" s="16">
        <v>10</v>
      </c>
      <c r="I57" s="29"/>
      <c r="J57" s="33"/>
    </row>
    <row r="58" spans="1:10" outlineLevel="1" x14ac:dyDescent="0.25">
      <c r="A58" s="5"/>
      <c r="B58" s="6" t="s">
        <v>146</v>
      </c>
      <c r="C58" s="5"/>
      <c r="D58" s="5"/>
      <c r="E58" s="5"/>
      <c r="F58" s="23"/>
      <c r="G58" s="11">
        <v>10</v>
      </c>
      <c r="H58" s="16">
        <v>10</v>
      </c>
      <c r="I58" s="29"/>
      <c r="J58" s="33"/>
    </row>
    <row r="59" spans="1:10" s="4" customFormat="1" x14ac:dyDescent="0.25">
      <c r="A59" s="3" t="s">
        <v>69</v>
      </c>
      <c r="B59" s="6"/>
      <c r="C59" s="3"/>
      <c r="D59" s="3"/>
      <c r="E59" s="3"/>
      <c r="F59" s="22">
        <v>20</v>
      </c>
      <c r="G59" s="10">
        <f>SUM(G60:G61)</f>
        <v>80</v>
      </c>
      <c r="H59" s="10">
        <f>SUM(H60:H61)</f>
        <v>80</v>
      </c>
      <c r="I59" s="28"/>
      <c r="J59" s="34"/>
    </row>
    <row r="60" spans="1:10" outlineLevel="1" x14ac:dyDescent="0.25">
      <c r="A60" s="3"/>
      <c r="B60" s="6"/>
      <c r="C60" s="5" t="s">
        <v>148</v>
      </c>
      <c r="D60" s="5"/>
      <c r="E60" s="5"/>
      <c r="F60" s="23"/>
      <c r="G60" s="11">
        <v>30</v>
      </c>
      <c r="H60" s="16">
        <v>30</v>
      </c>
      <c r="I60" s="29"/>
      <c r="J60" s="33"/>
    </row>
    <row r="61" spans="1:10" s="4" customFormat="1" outlineLevel="1" x14ac:dyDescent="0.25">
      <c r="A61" s="3"/>
      <c r="B61" s="6"/>
      <c r="C61" s="5" t="s">
        <v>69</v>
      </c>
      <c r="D61" s="3"/>
      <c r="E61" s="3"/>
      <c r="F61" s="22"/>
      <c r="G61" s="11">
        <v>50</v>
      </c>
      <c r="H61" s="16">
        <v>50</v>
      </c>
      <c r="I61" s="29"/>
      <c r="J61" s="33"/>
    </row>
    <row r="62" spans="1:10" x14ac:dyDescent="0.25">
      <c r="F62" s="24"/>
      <c r="G62" s="13"/>
      <c r="H62" s="13"/>
      <c r="J62" s="37"/>
    </row>
    <row r="63" spans="1:10" x14ac:dyDescent="0.25">
      <c r="F63" s="24"/>
      <c r="G63" s="13"/>
      <c r="H63" s="13"/>
    </row>
    <row r="64" spans="1:10" s="8" customFormat="1" x14ac:dyDescent="0.25">
      <c r="E64" s="14" t="s">
        <v>36</v>
      </c>
      <c r="F64" s="13">
        <f>SUM(F2,F6,F10,F23,F44,F48,F54,F59)</f>
        <v>100</v>
      </c>
      <c r="G64" s="13">
        <f>SUM(G2,G6,G10,G23,G44,G48,G54,G59)</f>
        <v>420</v>
      </c>
      <c r="H64" s="13">
        <f t="shared" ref="H64" si="0">SUM(H2,H6,H10,H23,H44,H48,H54,H59)</f>
        <v>420</v>
      </c>
      <c r="I64" s="32"/>
      <c r="J64" s="32"/>
    </row>
    <row r="65" spans="5:10" s="8" customFormat="1" ht="21.75" thickBot="1" x14ac:dyDescent="0.3">
      <c r="E65" s="14" t="s">
        <v>37</v>
      </c>
      <c r="F65" s="13"/>
      <c r="G65" s="13"/>
      <c r="H65" s="15">
        <f>H64/G64</f>
        <v>1</v>
      </c>
      <c r="I65" s="32"/>
      <c r="J65" s="32"/>
    </row>
    <row r="66" spans="5:10" s="8" customFormat="1" ht="21.75" thickBot="1" x14ac:dyDescent="0.3">
      <c r="E66" s="14" t="s">
        <v>38</v>
      </c>
      <c r="F66" s="13"/>
      <c r="G66" s="13"/>
      <c r="H66" s="17">
        <f>SUM(H2/G2*F2%,  H6/G6*F6%,  H10/G10*F10%,  H23/G23*F23%,  H44/G44*F44%,  H48/G48*F48%,  H54/G54*F54%,  H59/G59*F59%)</f>
        <v>1</v>
      </c>
      <c r="I66" s="32"/>
      <c r="J66" s="32"/>
    </row>
  </sheetData>
  <sheetProtection sheet="1" formatRows="0" selectLockedCells="1"/>
  <conditionalFormatting sqref="F23 F6 F2 F10">
    <cfRule type="expression" dxfId="6" priority="9">
      <formula>SUM($F$2,$F$10,#REF!,#REF!,#REF!,$F$6,#REF!)&lt;&gt;100</formula>
    </cfRule>
  </conditionalFormatting>
  <conditionalFormatting sqref="F1:F2 F10 F6 F23 F44 F48 F59">
    <cfRule type="expression" dxfId="5" priority="4">
      <formula>$F$64&lt;&gt;100</formula>
    </cfRule>
  </conditionalFormatting>
  <conditionalFormatting sqref="F59">
    <cfRule type="expression" dxfId="4" priority="49">
      <formula>SUM($F$2,$F$10,#REF!,#REF!,#REF!,$F$6,#REF!)&lt;&gt;100</formula>
    </cfRule>
  </conditionalFormatting>
  <conditionalFormatting sqref="F48">
    <cfRule type="expression" dxfId="3" priority="50">
      <formula>SUM($F$2,$F$10,#REF!,#REF!,#REF!,$F$6,#REF!)&lt;&gt;100</formula>
    </cfRule>
  </conditionalFormatting>
  <conditionalFormatting sqref="F44 F61">
    <cfRule type="expression" dxfId="2" priority="51">
      <formula>SUM($F$2,$F$10,#REF!,#REF!,#REF!,$F$6,#REF!)&lt;&gt;100</formula>
    </cfRule>
  </conditionalFormatting>
  <conditionalFormatting sqref="F54">
    <cfRule type="expression" dxfId="1" priority="1">
      <formula>$F$64&lt;&gt;100</formula>
    </cfRule>
  </conditionalFormatting>
  <conditionalFormatting sqref="F54">
    <cfRule type="expression" dxfId="0" priority="2">
      <formula>SUM($F$2,$F$10,#REF!,#REF!,#REF!,$F$6,#REF!)&lt;&gt;100</formula>
    </cfRule>
  </conditionalFormatting>
  <dataValidations count="2">
    <dataValidation type="decimal" operator="lessThanOrEqual" allowBlank="1" showInputMessage="1" showErrorMessage="1" sqref="H28:I44 H2:I9 H11:I26 H51:I53 H55:I61 H47:I48" xr:uid="{7622860F-6F27-40D7-9AE3-70417DE5EC59}">
      <formula1>G2</formula1>
    </dataValidation>
    <dataValidation type="custom" operator="lessThanOrEqual" allowBlank="1" showInputMessage="1" showErrorMessage="1" sqref="H49:I50 H45:I46" xr:uid="{0EE9CBD6-A39A-4FB5-98AA-8CD86F62275D}">
      <formula1>OR(H45&lt;=G45, H45="N/A")</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Inception Phase</vt:lpstr>
      <vt:lpstr>Elaboration Phase 1</vt:lpstr>
      <vt:lpstr>Elaboration Phase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dc:creator>
  <cp:lastModifiedBy>Thomas Bettens</cp:lastModifiedBy>
  <dcterms:created xsi:type="dcterms:W3CDTF">2018-10-07T19:05:43Z</dcterms:created>
  <dcterms:modified xsi:type="dcterms:W3CDTF">2023-04-24T21:42:03Z</dcterms:modified>
</cp:coreProperties>
</file>