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2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cesardudleycastellanosnieto/Desktop/La Roncha/"/>
    </mc:Choice>
  </mc:AlternateContent>
  <xr:revisionPtr revIDLastSave="0" documentId="13_ncr:1_{0C3204F6-0495-904D-B6E0-D63174206F7C}" xr6:coauthVersionLast="47" xr6:coauthVersionMax="47" xr10:uidLastSave="{00000000-0000-0000-0000-000000000000}"/>
  <bookViews>
    <workbookView xWindow="0" yWindow="0" windowWidth="28800" windowHeight="18000" activeTab="1" xr2:uid="{0C4F8EC9-7A95-1F40-9634-806FC8AD8DD9}"/>
  </bookViews>
  <sheets>
    <sheet name="Hoja1" sheetId="1" r:id="rId1"/>
    <sheet name="Hoja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10" i="2" l="1"/>
  <c r="B33" i="2"/>
  <c r="K4" i="2" s="1"/>
  <c r="F31" i="2"/>
  <c r="H31" i="2" s="1"/>
  <c r="F30" i="2"/>
  <c r="H30" i="2" s="1"/>
  <c r="B31" i="2"/>
  <c r="D31" i="2" s="1"/>
  <c r="B30" i="2"/>
  <c r="D30" i="2" s="1"/>
  <c r="F29" i="2"/>
  <c r="H29" i="2" s="1"/>
  <c r="B29" i="2"/>
  <c r="D29" i="2" s="1"/>
  <c r="F32" i="2"/>
  <c r="H32" i="2" s="1"/>
  <c r="B32" i="2"/>
  <c r="D32" i="2" s="1"/>
  <c r="B28" i="2"/>
  <c r="D28" i="2" s="1"/>
  <c r="F28" i="2"/>
  <c r="H28" i="2" s="1"/>
  <c r="B6" i="2"/>
  <c r="D6" i="2" s="1"/>
  <c r="F6" i="2"/>
  <c r="H6" i="2" s="1"/>
  <c r="F27" i="2"/>
  <c r="H27" i="2" s="1"/>
  <c r="B27" i="2"/>
  <c r="D27" i="2" s="1"/>
  <c r="H16" i="2"/>
  <c r="F21" i="2"/>
  <c r="H21" i="2" s="1"/>
  <c r="F20" i="2"/>
  <c r="H20" i="2" s="1"/>
  <c r="F19" i="2"/>
  <c r="H19" i="2" s="1"/>
  <c r="F18" i="2"/>
  <c r="H18" i="2" s="1"/>
  <c r="F17" i="2"/>
  <c r="H17" i="2" s="1"/>
  <c r="D16" i="2"/>
  <c r="B21" i="2"/>
  <c r="D21" i="2" s="1"/>
  <c r="B20" i="2"/>
  <c r="D20" i="2" s="1"/>
  <c r="B19" i="2"/>
  <c r="D19" i="2" s="1"/>
  <c r="B18" i="2"/>
  <c r="D18" i="2" s="1"/>
  <c r="B17" i="2"/>
  <c r="D17" i="2" s="1"/>
  <c r="F15" i="2"/>
  <c r="F26" i="2" s="1"/>
  <c r="H26" i="2" s="1"/>
  <c r="B15" i="2"/>
  <c r="D15" i="2" s="1"/>
  <c r="F9" i="2"/>
  <c r="H9" i="2" s="1"/>
  <c r="F8" i="2"/>
  <c r="H8" i="2" s="1"/>
  <c r="F7" i="2"/>
  <c r="H7" i="2" s="1"/>
  <c r="B9" i="2"/>
  <c r="D9" i="2" s="1"/>
  <c r="B8" i="2"/>
  <c r="D8" i="2" s="1"/>
  <c r="B7" i="2"/>
  <c r="D7" i="2" s="1"/>
  <c r="F5" i="2"/>
  <c r="H5" i="2" s="1"/>
  <c r="F4" i="2"/>
  <c r="H4" i="2" s="1"/>
  <c r="F3" i="2"/>
  <c r="H3" i="2" s="1"/>
  <c r="B5" i="2"/>
  <c r="D5" i="2" s="1"/>
  <c r="B4" i="2"/>
  <c r="D4" i="2" s="1"/>
  <c r="B3" i="2"/>
  <c r="D3" i="2" s="1"/>
  <c r="F33" i="2" l="1"/>
  <c r="H15" i="2"/>
  <c r="B26" i="2"/>
  <c r="D26" i="2" s="1"/>
  <c r="B14" i="2"/>
  <c r="F13" i="2"/>
  <c r="D10" i="2"/>
  <c r="H10" i="2"/>
  <c r="F14" i="2"/>
  <c r="B13" i="2"/>
  <c r="D13" i="2" l="1"/>
  <c r="B24" i="2"/>
  <c r="D24" i="2" s="1"/>
  <c r="H14" i="2"/>
  <c r="F25" i="2"/>
  <c r="H25" i="2" s="1"/>
  <c r="H13" i="2"/>
  <c r="H22" i="2" s="1"/>
  <c r="F24" i="2"/>
  <c r="H24" i="2" s="1"/>
  <c r="H34" i="2" s="1"/>
  <c r="B25" i="2"/>
  <c r="D25" i="2" s="1"/>
  <c r="D14" i="2"/>
  <c r="H36" i="2" l="1"/>
  <c r="D34" i="2"/>
  <c r="D22" i="2"/>
  <c r="D36" i="2" s="1"/>
  <c r="K6" i="2" s="1"/>
  <c r="K3" i="2" s="1"/>
  <c r="K5" i="2" l="1"/>
  <c r="C33" i="2"/>
  <c r="D33" i="2" s="1"/>
</calcChain>
</file>

<file path=xl/sharedStrings.xml><?xml version="1.0" encoding="utf-8"?>
<sst xmlns="http://schemas.openxmlformats.org/spreadsheetml/2006/main" count="117" uniqueCount="69">
  <si>
    <t>Etapa 1: Investigación y Desarrollo (Prototipo básico)</t>
  </si>
  <si>
    <t>Concepto</t>
  </si>
  <si>
    <t>Económico</t>
  </si>
  <si>
    <t>Moderado</t>
  </si>
  <si>
    <t>Costo</t>
  </si>
  <si>
    <t>Hosting básico</t>
  </si>
  <si>
    <t>Fijos</t>
  </si>
  <si>
    <t>Laptop p/desarrollo</t>
  </si>
  <si>
    <t>Imagen corporativa</t>
  </si>
  <si>
    <t>Control de versiones</t>
  </si>
  <si>
    <t>Salarios</t>
  </si>
  <si>
    <t>Programador</t>
  </si>
  <si>
    <t>Diseñador UX/UI</t>
  </si>
  <si>
    <t>Administrador</t>
  </si>
  <si>
    <t>$250 MXN/año (Hosting-México)</t>
  </si>
  <si>
    <t>Freelancer</t>
  </si>
  <si>
    <t>GitHub gratuito</t>
  </si>
  <si>
    <t>Laptop básica Quian Ryzen</t>
  </si>
  <si>
    <t>Lap top marca popular</t>
  </si>
  <si>
    <t>$39.99 MXN/mes (Hostinger)</t>
  </si>
  <si>
    <t>GitHub Pro</t>
  </si>
  <si>
    <t>Etapa 2: Pruebas y Validación (Usuarios beta)</t>
  </si>
  <si>
    <t>Hosting con base de datos</t>
  </si>
  <si>
    <t>$2050 MXN/año (Hosting-México)</t>
  </si>
  <si>
    <t>$140.99 MXN/mes (Hostinger Premium)</t>
  </si>
  <si>
    <t>Dominio web</t>
  </si>
  <si>
    <t>$189 MXN/año (.mx en JettHost)</t>
  </si>
  <si>
    <t>$300 MXN/año (.com.mx en Hosting-México)</t>
  </si>
  <si>
    <t>Incentivos para beta testers</t>
  </si>
  <si>
    <t>Herramientas de feedback</t>
  </si>
  <si>
    <t>Google Forms gratuito</t>
  </si>
  <si>
    <t>Atencion a cliente</t>
  </si>
  <si>
    <t>tawk.to</t>
  </si>
  <si>
    <t>Send Pulse/mes</t>
  </si>
  <si>
    <t>Herramientas de análisis</t>
  </si>
  <si>
    <t>Google Analytics gratuito.</t>
  </si>
  <si>
    <t>Etapa 3: Lanzamiento Inicial</t>
  </si>
  <si>
    <t>Hosting escalable</t>
  </si>
  <si>
    <t>Sistema de pagos</t>
  </si>
  <si>
    <t>Publicidad inicial</t>
  </si>
  <si>
    <t>Producción de contenido</t>
  </si>
  <si>
    <t>Soporte al cliente</t>
  </si>
  <si>
    <t>Regalar servicio</t>
  </si>
  <si>
    <t>Checkout Mercadolibre</t>
  </si>
  <si>
    <t>2.95% + $ 4.00</t>
  </si>
  <si>
    <t>Oxxo pago efectivo.</t>
  </si>
  <si>
    <t>3.79% + $ 4.00</t>
  </si>
  <si>
    <t>Sencillo</t>
  </si>
  <si>
    <t>Plus</t>
  </si>
  <si>
    <t>Creación propia</t>
  </si>
  <si>
    <t>Especialista en marketing digital</t>
  </si>
  <si>
    <t xml:space="preserve">Programador </t>
  </si>
  <si>
    <t>Servicio</t>
  </si>
  <si>
    <t>Costo unitario</t>
  </si>
  <si>
    <t>Cantidad</t>
  </si>
  <si>
    <t>Total</t>
  </si>
  <si>
    <t>Etapa 1: Económico</t>
  </si>
  <si>
    <t>Etapa 1: Moderado</t>
  </si>
  <si>
    <t>Etapa 2: Económico</t>
  </si>
  <si>
    <t>Etapa 2: Moderado</t>
  </si>
  <si>
    <t>Etapa 3: Económico</t>
  </si>
  <si>
    <t>Etapa 3: Moderado</t>
  </si>
  <si>
    <t>Atencion a cliente. Soft</t>
  </si>
  <si>
    <t>Precio EVA</t>
  </si>
  <si>
    <t>#clientes</t>
  </si>
  <si>
    <t>#Clientes</t>
  </si>
  <si>
    <t>Ben por cliente</t>
  </si>
  <si>
    <t>P*Q</t>
  </si>
  <si>
    <t>Equilibrio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</si>
</sst>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6" formatCode="&quot;$&quot;#,##0;[Red]\-&quot;$&quot;#,##0"/>
    <numFmt numFmtId="8" formatCode="&quot;$&quot;#,##0.00;[Red]\-&quot;$&quot;#,##0.00"/>
  </numFmts>
  <fonts count="2" x14ac:knownFonts="1">
    <font>
      <sz val="12"/>
      <color theme="1"/>
      <name val="Aptos Narrow"/>
      <family val="2"/>
      <scheme val="minor"/>
    </font>
    <font>
      <u/>
      <sz val="12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8">
    <xf numFmtId="0" fontId="0" fillId="0" borderId="0" xfId="0"/>
    <xf numFmtId="0" fontId="0" fillId="0" borderId="0" xfId="0" applyAlignment="1">
      <alignment horizontal="center"/>
    </xf>
    <xf numFmtId="6" fontId="0" fillId="0" borderId="0" xfId="0" applyNumberFormat="1"/>
    <xf numFmtId="8" fontId="0" fillId="0" borderId="0" xfId="0" applyNumberFormat="1"/>
    <xf numFmtId="0" fontId="1" fillId="0" borderId="0" xfId="1"/>
    <xf numFmtId="0" fontId="0" fillId="0" borderId="1" xfId="0" applyBorder="1"/>
    <xf numFmtId="6" fontId="0" fillId="0" borderId="1" xfId="0" applyNumberFormat="1" applyBorder="1"/>
    <xf numFmtId="0" fontId="0" fillId="0" borderId="0" xfId="0" applyAlignment="1">
      <alignment horizontal="center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tawk.to/" TargetMode="External"/><Relationship Id="rId1" Type="http://schemas.openxmlformats.org/officeDocument/2006/relationships/hyperlink" Target="https://www.tawk.to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1DE2A2-C85C-4148-A7BA-A8B8549BA0AD}">
  <dimension ref="A1:H27"/>
  <sheetViews>
    <sheetView workbookViewId="0">
      <selection activeCell="C24" sqref="C24"/>
    </sheetView>
  </sheetViews>
  <sheetFormatPr baseColWidth="10" defaultRowHeight="16" x14ac:dyDescent="0.2"/>
  <cols>
    <col min="1" max="2" width="27.5" bestFit="1" customWidth="1"/>
    <col min="3" max="3" width="19.1640625" bestFit="1" customWidth="1"/>
    <col min="4" max="4" width="37.5" bestFit="1" customWidth="1"/>
    <col min="5" max="5" width="12.6640625" bestFit="1" customWidth="1"/>
  </cols>
  <sheetData>
    <row r="1" spans="1:8" x14ac:dyDescent="0.2">
      <c r="A1" s="7" t="s">
        <v>10</v>
      </c>
      <c r="B1" s="7"/>
      <c r="C1" s="7"/>
      <c r="D1" s="7"/>
      <c r="E1" s="7"/>
    </row>
    <row r="2" spans="1:8" x14ac:dyDescent="0.2">
      <c r="A2" t="s">
        <v>11</v>
      </c>
      <c r="C2" s="2">
        <v>8000</v>
      </c>
      <c r="E2" s="2">
        <v>15000</v>
      </c>
      <c r="G2" s="5" t="s">
        <v>63</v>
      </c>
      <c r="H2" s="6">
        <v>100</v>
      </c>
    </row>
    <row r="3" spans="1:8" x14ac:dyDescent="0.2">
      <c r="A3" t="s">
        <v>12</v>
      </c>
      <c r="C3" s="2">
        <v>4000</v>
      </c>
      <c r="E3" s="2">
        <v>8000</v>
      </c>
    </row>
    <row r="4" spans="1:8" x14ac:dyDescent="0.2">
      <c r="A4" t="s">
        <v>13</v>
      </c>
      <c r="C4" s="2">
        <v>4000</v>
      </c>
      <c r="E4" s="2">
        <v>8000</v>
      </c>
    </row>
    <row r="5" spans="1:8" x14ac:dyDescent="0.2">
      <c r="A5" t="s">
        <v>41</v>
      </c>
      <c r="C5" s="2">
        <v>4000</v>
      </c>
      <c r="E5" s="2">
        <v>8000</v>
      </c>
    </row>
    <row r="6" spans="1:8" x14ac:dyDescent="0.2">
      <c r="A6" t="s">
        <v>50</v>
      </c>
      <c r="C6" s="2">
        <v>5000</v>
      </c>
      <c r="E6" s="2">
        <v>10000</v>
      </c>
    </row>
    <row r="7" spans="1:8" x14ac:dyDescent="0.2">
      <c r="A7" s="7" t="s">
        <v>0</v>
      </c>
      <c r="B7" s="7"/>
      <c r="C7" s="7"/>
      <c r="D7" s="7"/>
      <c r="E7" s="7"/>
    </row>
    <row r="8" spans="1:8" x14ac:dyDescent="0.2">
      <c r="A8" t="s">
        <v>1</v>
      </c>
      <c r="B8" t="s">
        <v>2</v>
      </c>
      <c r="C8" t="s">
        <v>4</v>
      </c>
      <c r="D8" t="s">
        <v>3</v>
      </c>
      <c r="E8" t="s">
        <v>4</v>
      </c>
    </row>
    <row r="9" spans="1:8" x14ac:dyDescent="0.2">
      <c r="A9" s="7" t="s">
        <v>6</v>
      </c>
      <c r="B9" s="7"/>
      <c r="C9" s="7"/>
      <c r="D9" s="7"/>
      <c r="E9" s="7"/>
    </row>
    <row r="10" spans="1:8" x14ac:dyDescent="0.2">
      <c r="A10" t="s">
        <v>5</v>
      </c>
      <c r="B10" t="s">
        <v>14</v>
      </c>
      <c r="C10" s="2">
        <v>250</v>
      </c>
      <c r="D10" t="s">
        <v>19</v>
      </c>
      <c r="E10" s="3">
        <v>39.99</v>
      </c>
    </row>
    <row r="11" spans="1:8" x14ac:dyDescent="0.2">
      <c r="A11" t="s">
        <v>7</v>
      </c>
      <c r="B11" t="s">
        <v>17</v>
      </c>
      <c r="C11" s="2">
        <v>6000</v>
      </c>
      <c r="D11" t="s">
        <v>18</v>
      </c>
      <c r="E11" s="2">
        <v>10000</v>
      </c>
    </row>
    <row r="12" spans="1:8" x14ac:dyDescent="0.2">
      <c r="A12" t="s">
        <v>8</v>
      </c>
      <c r="B12" t="s">
        <v>15</v>
      </c>
      <c r="C12" s="2">
        <v>1000</v>
      </c>
      <c r="D12" t="s">
        <v>15</v>
      </c>
      <c r="E12" s="2">
        <v>2000</v>
      </c>
    </row>
    <row r="13" spans="1:8" x14ac:dyDescent="0.2">
      <c r="A13" t="s">
        <v>9</v>
      </c>
      <c r="B13" t="s">
        <v>16</v>
      </c>
      <c r="C13" s="2">
        <v>0</v>
      </c>
      <c r="D13" t="s">
        <v>20</v>
      </c>
      <c r="E13" s="2">
        <v>80</v>
      </c>
    </row>
    <row r="14" spans="1:8" x14ac:dyDescent="0.2">
      <c r="A14" s="7" t="s">
        <v>21</v>
      </c>
      <c r="B14" s="7"/>
      <c r="C14" s="7"/>
      <c r="D14" s="7"/>
      <c r="E14" s="7"/>
    </row>
    <row r="15" spans="1:8" x14ac:dyDescent="0.2">
      <c r="A15" t="s">
        <v>22</v>
      </c>
      <c r="B15" t="s">
        <v>14</v>
      </c>
      <c r="C15" s="2">
        <v>250</v>
      </c>
      <c r="D15" t="s">
        <v>19</v>
      </c>
      <c r="E15" s="3">
        <v>39.99</v>
      </c>
    </row>
    <row r="16" spans="1:8" x14ac:dyDescent="0.2">
      <c r="A16" t="s">
        <v>25</v>
      </c>
      <c r="B16" t="s">
        <v>26</v>
      </c>
      <c r="C16" s="2">
        <v>189</v>
      </c>
      <c r="D16" t="s">
        <v>27</v>
      </c>
      <c r="E16" s="2">
        <v>300</v>
      </c>
    </row>
    <row r="17" spans="1:5" x14ac:dyDescent="0.2">
      <c r="A17" t="s">
        <v>28</v>
      </c>
      <c r="B17" t="s">
        <v>42</v>
      </c>
      <c r="C17" s="2">
        <v>500</v>
      </c>
      <c r="D17" t="s">
        <v>42</v>
      </c>
      <c r="E17" s="2">
        <v>1000</v>
      </c>
    </row>
    <row r="18" spans="1:5" x14ac:dyDescent="0.2">
      <c r="A18" t="s">
        <v>29</v>
      </c>
      <c r="B18" t="s">
        <v>30</v>
      </c>
      <c r="C18" s="2">
        <v>0</v>
      </c>
      <c r="D18" t="s">
        <v>30</v>
      </c>
      <c r="E18" s="2">
        <v>0</v>
      </c>
    </row>
    <row r="19" spans="1:5" x14ac:dyDescent="0.2">
      <c r="A19" t="s">
        <v>31</v>
      </c>
      <c r="B19" s="4" t="s">
        <v>32</v>
      </c>
      <c r="C19" s="2">
        <v>0</v>
      </c>
      <c r="D19" t="s">
        <v>33</v>
      </c>
      <c r="E19" s="2">
        <v>248</v>
      </c>
    </row>
    <row r="20" spans="1:5" x14ac:dyDescent="0.2">
      <c r="A20" t="s">
        <v>34</v>
      </c>
      <c r="B20" t="s">
        <v>35</v>
      </c>
      <c r="C20" s="2">
        <v>0</v>
      </c>
      <c r="D20" t="s">
        <v>35</v>
      </c>
      <c r="E20" s="2">
        <v>0</v>
      </c>
    </row>
    <row r="21" spans="1:5" x14ac:dyDescent="0.2">
      <c r="A21" s="7" t="s">
        <v>36</v>
      </c>
      <c r="B21" s="7"/>
      <c r="C21" s="7"/>
      <c r="D21" s="7"/>
      <c r="E21" s="7"/>
    </row>
    <row r="22" spans="1:5" x14ac:dyDescent="0.2">
      <c r="A22" t="s">
        <v>37</v>
      </c>
      <c r="B22" t="s">
        <v>23</v>
      </c>
      <c r="C22" s="2">
        <v>2050</v>
      </c>
      <c r="D22" t="s">
        <v>24</v>
      </c>
      <c r="E22" s="3">
        <v>140.99</v>
      </c>
    </row>
    <row r="23" spans="1:5" x14ac:dyDescent="0.2">
      <c r="A23" t="s">
        <v>38</v>
      </c>
      <c r="B23" t="s">
        <v>45</v>
      </c>
      <c r="C23" s="2" t="s">
        <v>46</v>
      </c>
      <c r="D23" t="s">
        <v>43</v>
      </c>
      <c r="E23" s="3" t="s">
        <v>44</v>
      </c>
    </row>
    <row r="24" spans="1:5" x14ac:dyDescent="0.2">
      <c r="A24" t="s">
        <v>39</v>
      </c>
      <c r="B24" t="s">
        <v>47</v>
      </c>
      <c r="C24" s="2">
        <v>2000</v>
      </c>
      <c r="D24" t="s">
        <v>48</v>
      </c>
      <c r="E24" s="2">
        <v>4000</v>
      </c>
    </row>
    <row r="25" spans="1:5" x14ac:dyDescent="0.2">
      <c r="A25" t="s">
        <v>40</v>
      </c>
      <c r="B25" t="s">
        <v>49</v>
      </c>
      <c r="C25" s="2">
        <v>500</v>
      </c>
      <c r="D25" t="s">
        <v>15</v>
      </c>
      <c r="E25" s="2">
        <v>2000</v>
      </c>
    </row>
    <row r="26" spans="1:5" x14ac:dyDescent="0.2">
      <c r="A26" t="s">
        <v>31</v>
      </c>
      <c r="B26" s="4" t="s">
        <v>32</v>
      </c>
      <c r="C26" s="2">
        <v>0</v>
      </c>
      <c r="D26" t="s">
        <v>33</v>
      </c>
      <c r="E26" s="2">
        <v>248</v>
      </c>
    </row>
    <row r="27" spans="1:5" x14ac:dyDescent="0.2">
      <c r="A27" t="s">
        <v>34</v>
      </c>
      <c r="B27" t="s">
        <v>35</v>
      </c>
      <c r="C27" s="2">
        <v>0</v>
      </c>
      <c r="D27" t="s">
        <v>35</v>
      </c>
      <c r="E27" s="2">
        <v>0</v>
      </c>
    </row>
  </sheetData>
  <mergeCells count="5">
    <mergeCell ref="A7:E7"/>
    <mergeCell ref="A9:E9"/>
    <mergeCell ref="A1:E1"/>
    <mergeCell ref="A14:E14"/>
    <mergeCell ref="A21:E21"/>
  </mergeCells>
  <hyperlinks>
    <hyperlink ref="B19" r:id="rId1" display="https://www.tawk.to/" xr:uid="{D590822A-4EC4-504F-9717-B4DDEE7E1E86}"/>
    <hyperlink ref="B26" r:id="rId2" display="https://www.tawk.to/" xr:uid="{4E6376AD-1A81-904B-A8B0-792B8B99ECEF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DE9976-F6F3-DF45-9BDC-87CBC3872C85}">
  <dimension ref="A1:K36"/>
  <sheetViews>
    <sheetView tabSelected="1" workbookViewId="0">
      <selection activeCell="F30" sqref="F30"/>
    </sheetView>
  </sheetViews>
  <sheetFormatPr baseColWidth="10" defaultRowHeight="16" x14ac:dyDescent="0.2"/>
  <cols>
    <col min="1" max="1" width="27.5" bestFit="1" customWidth="1"/>
    <col min="2" max="2" width="12.6640625" bestFit="1" customWidth="1"/>
    <col min="6" max="6" width="12.6640625" bestFit="1" customWidth="1"/>
    <col min="10" max="10" width="13.33203125" bestFit="1" customWidth="1"/>
  </cols>
  <sheetData>
    <row r="1" spans="1:11" x14ac:dyDescent="0.2">
      <c r="A1" s="7" t="s">
        <v>56</v>
      </c>
      <c r="B1" s="7"/>
      <c r="C1" s="7"/>
      <c r="D1" s="7"/>
      <c r="E1" s="1"/>
      <c r="F1" s="7" t="s">
        <v>57</v>
      </c>
      <c r="G1" s="7"/>
      <c r="H1" s="7"/>
    </row>
    <row r="2" spans="1:11" x14ac:dyDescent="0.2">
      <c r="A2" t="s">
        <v>52</v>
      </c>
      <c r="B2" t="s">
        <v>53</v>
      </c>
      <c r="C2" t="s">
        <v>54</v>
      </c>
      <c r="D2" t="s">
        <v>55</v>
      </c>
      <c r="F2" t="s">
        <v>53</v>
      </c>
      <c r="G2" t="s">
        <v>54</v>
      </c>
      <c r="H2" t="s">
        <v>55</v>
      </c>
    </row>
    <row r="3" spans="1:11" x14ac:dyDescent="0.2">
      <c r="A3" t="s">
        <v>51</v>
      </c>
      <c r="B3" s="2">
        <f>Hoja1!C2</f>
        <v>8000</v>
      </c>
      <c r="C3">
        <v>2</v>
      </c>
      <c r="D3" s="2">
        <f>B3*C3</f>
        <v>16000</v>
      </c>
      <c r="E3" s="2"/>
      <c r="F3" s="2">
        <f>Hoja1!E2</f>
        <v>15000</v>
      </c>
      <c r="G3">
        <v>2</v>
      </c>
      <c r="H3" s="2">
        <f>F3*G3</f>
        <v>30000</v>
      </c>
      <c r="J3" t="s">
        <v>65</v>
      </c>
      <c r="K3">
        <f>K6</f>
        <v>3694.0183770109657</v>
      </c>
    </row>
    <row r="4" spans="1:11" x14ac:dyDescent="0.2">
      <c r="A4" t="s">
        <v>13</v>
      </c>
      <c r="B4" s="2">
        <f>Hoja1!C4</f>
        <v>4000</v>
      </c>
      <c r="C4">
        <v>1</v>
      </c>
      <c r="D4" s="2">
        <f t="shared" ref="D4:D9" si="0">B4*C4</f>
        <v>4000</v>
      </c>
      <c r="E4" s="2"/>
      <c r="F4" s="2">
        <f>Hoja1!E4</f>
        <v>8000</v>
      </c>
      <c r="G4">
        <v>1</v>
      </c>
      <c r="H4" s="2">
        <f t="shared" ref="H4:H9" si="1">F4*G4</f>
        <v>8000</v>
      </c>
      <c r="J4" t="s">
        <v>66</v>
      </c>
      <c r="K4" s="3">
        <f>Hoja1!H2-Hoja2!B33</f>
        <v>95.662999999999997</v>
      </c>
    </row>
    <row r="5" spans="1:11" x14ac:dyDescent="0.2">
      <c r="A5" t="s">
        <v>12</v>
      </c>
      <c r="B5" s="2">
        <f>Hoja1!C3</f>
        <v>4000</v>
      </c>
      <c r="C5">
        <v>1</v>
      </c>
      <c r="D5" s="2">
        <f t="shared" si="0"/>
        <v>4000</v>
      </c>
      <c r="E5" s="2"/>
      <c r="F5" s="2">
        <f>Hoja1!E3</f>
        <v>8000</v>
      </c>
      <c r="G5">
        <v>1</v>
      </c>
      <c r="H5" s="2">
        <f t="shared" si="1"/>
        <v>8000</v>
      </c>
      <c r="J5" t="s">
        <v>67</v>
      </c>
      <c r="K5" s="3">
        <f>K3*K4</f>
        <v>353380.88</v>
      </c>
    </row>
    <row r="6" spans="1:11" x14ac:dyDescent="0.2">
      <c r="A6" t="s">
        <v>37</v>
      </c>
      <c r="B6" s="2">
        <f>Hoja1!E22</f>
        <v>140.99</v>
      </c>
      <c r="C6">
        <v>12</v>
      </c>
      <c r="D6" s="2">
        <f t="shared" si="0"/>
        <v>1691.88</v>
      </c>
      <c r="F6" s="3">
        <f>Hoja1!E22</f>
        <v>140.99</v>
      </c>
      <c r="G6">
        <v>12</v>
      </c>
      <c r="H6" s="2">
        <f t="shared" si="1"/>
        <v>1691.88</v>
      </c>
      <c r="J6" t="s">
        <v>68</v>
      </c>
      <c r="K6">
        <f>D36/K4</f>
        <v>3694.0183770109657</v>
      </c>
    </row>
    <row r="7" spans="1:11" x14ac:dyDescent="0.2">
      <c r="A7" t="s">
        <v>7</v>
      </c>
      <c r="B7" s="2">
        <f>Hoja1!C11</f>
        <v>6000</v>
      </c>
      <c r="C7">
        <v>3</v>
      </c>
      <c r="D7" s="2">
        <f t="shared" si="0"/>
        <v>18000</v>
      </c>
      <c r="F7" s="2">
        <f>Hoja1!E11</f>
        <v>10000</v>
      </c>
      <c r="G7">
        <v>3</v>
      </c>
      <c r="H7" s="2">
        <f t="shared" si="1"/>
        <v>30000</v>
      </c>
    </row>
    <row r="8" spans="1:11" x14ac:dyDescent="0.2">
      <c r="A8" t="s">
        <v>8</v>
      </c>
      <c r="B8" s="2">
        <f>Hoja1!C12</f>
        <v>1000</v>
      </c>
      <c r="C8">
        <v>1</v>
      </c>
      <c r="D8" s="2">
        <f t="shared" si="0"/>
        <v>1000</v>
      </c>
      <c r="F8" s="2">
        <f>Hoja1!E12</f>
        <v>2000</v>
      </c>
      <c r="G8">
        <v>1</v>
      </c>
      <c r="H8" s="2">
        <f t="shared" si="1"/>
        <v>2000</v>
      </c>
    </row>
    <row r="9" spans="1:11" x14ac:dyDescent="0.2">
      <c r="A9" t="s">
        <v>9</v>
      </c>
      <c r="B9" s="2">
        <f>Hoja1!C13</f>
        <v>0</v>
      </c>
      <c r="C9">
        <v>1</v>
      </c>
      <c r="D9" s="2">
        <f t="shared" si="0"/>
        <v>0</v>
      </c>
      <c r="F9" s="2">
        <f>Hoja1!E13</f>
        <v>80</v>
      </c>
      <c r="G9">
        <v>1</v>
      </c>
      <c r="H9" s="2">
        <f t="shared" si="1"/>
        <v>80</v>
      </c>
    </row>
    <row r="10" spans="1:11" x14ac:dyDescent="0.2">
      <c r="D10" s="2">
        <f>SUM(D3:D9)</f>
        <v>44691.880000000005</v>
      </c>
      <c r="E10" s="2">
        <f>D6+D8+D5</f>
        <v>6691.88</v>
      </c>
      <c r="H10" s="2">
        <f>SUM(H3:H9)</f>
        <v>79771.88</v>
      </c>
    </row>
    <row r="11" spans="1:11" x14ac:dyDescent="0.2">
      <c r="A11" s="7" t="s">
        <v>58</v>
      </c>
      <c r="B11" s="7"/>
      <c r="C11" s="7"/>
      <c r="D11" s="7"/>
      <c r="E11" s="1"/>
      <c r="F11" s="7" t="s">
        <v>59</v>
      </c>
      <c r="G11" s="7"/>
      <c r="H11" s="7"/>
    </row>
    <row r="12" spans="1:11" x14ac:dyDescent="0.2">
      <c r="A12" t="s">
        <v>52</v>
      </c>
      <c r="B12" t="s">
        <v>53</v>
      </c>
      <c r="C12" t="s">
        <v>54</v>
      </c>
      <c r="D12" t="s">
        <v>55</v>
      </c>
      <c r="F12" t="s">
        <v>53</v>
      </c>
      <c r="G12" t="s">
        <v>54</v>
      </c>
      <c r="H12" t="s">
        <v>55</v>
      </c>
    </row>
    <row r="13" spans="1:11" x14ac:dyDescent="0.2">
      <c r="A13" t="s">
        <v>11</v>
      </c>
      <c r="B13" s="2">
        <f>B3</f>
        <v>8000</v>
      </c>
      <c r="C13">
        <v>6</v>
      </c>
      <c r="D13" s="2">
        <f>B13*C13</f>
        <v>48000</v>
      </c>
      <c r="F13" s="2">
        <f>F3</f>
        <v>15000</v>
      </c>
      <c r="G13">
        <v>6</v>
      </c>
      <c r="H13" s="2">
        <f>F13*G13</f>
        <v>90000</v>
      </c>
    </row>
    <row r="14" spans="1:11" x14ac:dyDescent="0.2">
      <c r="A14" t="s">
        <v>13</v>
      </c>
      <c r="B14" s="2">
        <f>B4</f>
        <v>4000</v>
      </c>
      <c r="C14">
        <v>3</v>
      </c>
      <c r="D14" s="2">
        <f t="shared" ref="D14:D21" si="2">B14*C14</f>
        <v>12000</v>
      </c>
      <c r="F14" s="2">
        <f>F4</f>
        <v>8000</v>
      </c>
      <c r="G14">
        <v>3</v>
      </c>
      <c r="H14" s="2">
        <f t="shared" ref="H14:H21" si="3">F14*G14</f>
        <v>24000</v>
      </c>
    </row>
    <row r="15" spans="1:11" x14ac:dyDescent="0.2">
      <c r="A15" t="s">
        <v>41</v>
      </c>
      <c r="B15" s="2">
        <f>Hoja1!C5</f>
        <v>4000</v>
      </c>
      <c r="C15">
        <v>3</v>
      </c>
      <c r="D15" s="2">
        <f t="shared" si="2"/>
        <v>12000</v>
      </c>
      <c r="F15" s="2">
        <f>Hoja1!E5</f>
        <v>8000</v>
      </c>
      <c r="G15">
        <v>3</v>
      </c>
      <c r="H15" s="2">
        <f t="shared" si="3"/>
        <v>24000</v>
      </c>
    </row>
    <row r="16" spans="1:11" x14ac:dyDescent="0.2">
      <c r="A16" t="s">
        <v>22</v>
      </c>
      <c r="B16" s="2">
        <v>0</v>
      </c>
      <c r="C16">
        <v>0</v>
      </c>
      <c r="D16" s="2">
        <f t="shared" si="2"/>
        <v>0</v>
      </c>
      <c r="F16" s="3">
        <v>0</v>
      </c>
      <c r="G16">
        <v>1</v>
      </c>
      <c r="H16" s="2">
        <f t="shared" si="3"/>
        <v>0</v>
      </c>
    </row>
    <row r="17" spans="1:8" x14ac:dyDescent="0.2">
      <c r="A17" t="s">
        <v>25</v>
      </c>
      <c r="B17" s="2">
        <f>Hoja1!C16</f>
        <v>189</v>
      </c>
      <c r="C17">
        <v>1</v>
      </c>
      <c r="D17" s="2">
        <f t="shared" si="2"/>
        <v>189</v>
      </c>
      <c r="F17" s="2">
        <f>Hoja1!E16</f>
        <v>300</v>
      </c>
      <c r="G17">
        <v>1</v>
      </c>
      <c r="H17" s="2">
        <f t="shared" si="3"/>
        <v>300</v>
      </c>
    </row>
    <row r="18" spans="1:8" x14ac:dyDescent="0.2">
      <c r="A18" t="s">
        <v>28</v>
      </c>
      <c r="B18" s="2">
        <f>Hoja1!C17</f>
        <v>500</v>
      </c>
      <c r="C18">
        <v>1</v>
      </c>
      <c r="D18" s="2">
        <f t="shared" si="2"/>
        <v>500</v>
      </c>
      <c r="F18" s="2">
        <f>Hoja1!E17</f>
        <v>1000</v>
      </c>
      <c r="G18">
        <v>1</v>
      </c>
      <c r="H18" s="2">
        <f t="shared" si="3"/>
        <v>1000</v>
      </c>
    </row>
    <row r="19" spans="1:8" x14ac:dyDescent="0.2">
      <c r="A19" t="s">
        <v>29</v>
      </c>
      <c r="B19" s="2">
        <f>Hoja1!C18</f>
        <v>0</v>
      </c>
      <c r="C19">
        <v>3</v>
      </c>
      <c r="D19" s="2">
        <f t="shared" si="2"/>
        <v>0</v>
      </c>
      <c r="F19" s="2">
        <f>Hoja1!E18</f>
        <v>0</v>
      </c>
      <c r="G19">
        <v>3</v>
      </c>
      <c r="H19" s="2">
        <f t="shared" si="3"/>
        <v>0</v>
      </c>
    </row>
    <row r="20" spans="1:8" x14ac:dyDescent="0.2">
      <c r="A20" t="s">
        <v>62</v>
      </c>
      <c r="B20" s="2">
        <f>Hoja1!C19</f>
        <v>0</v>
      </c>
      <c r="C20">
        <v>3</v>
      </c>
      <c r="D20" s="2">
        <f t="shared" si="2"/>
        <v>0</v>
      </c>
      <c r="F20" s="2">
        <f>Hoja1!E19</f>
        <v>248</v>
      </c>
      <c r="G20">
        <v>3</v>
      </c>
      <c r="H20" s="2">
        <f t="shared" si="3"/>
        <v>744</v>
      </c>
    </row>
    <row r="21" spans="1:8" x14ac:dyDescent="0.2">
      <c r="A21" t="s">
        <v>34</v>
      </c>
      <c r="B21" s="2">
        <f>Hoja1!C20</f>
        <v>0</v>
      </c>
      <c r="C21">
        <v>3</v>
      </c>
      <c r="D21" s="2">
        <f t="shared" si="2"/>
        <v>0</v>
      </c>
      <c r="F21" s="2">
        <f>Hoja1!E20</f>
        <v>0</v>
      </c>
      <c r="G21">
        <v>3</v>
      </c>
      <c r="H21" s="2">
        <f t="shared" si="3"/>
        <v>0</v>
      </c>
    </row>
    <row r="22" spans="1:8" x14ac:dyDescent="0.2">
      <c r="D22" s="2">
        <f>SUM(D13:D21)</f>
        <v>72689</v>
      </c>
      <c r="H22" s="2">
        <f>SUM(H13:H21)</f>
        <v>140044</v>
      </c>
    </row>
    <row r="23" spans="1:8" x14ac:dyDescent="0.2">
      <c r="A23" s="7" t="s">
        <v>60</v>
      </c>
      <c r="B23" s="7"/>
      <c r="C23" s="7"/>
      <c r="D23" s="7"/>
      <c r="E23" s="1"/>
      <c r="F23" s="7" t="s">
        <v>61</v>
      </c>
      <c r="G23" s="7"/>
      <c r="H23" s="7"/>
    </row>
    <row r="24" spans="1:8" x14ac:dyDescent="0.2">
      <c r="A24" t="s">
        <v>11</v>
      </c>
      <c r="B24" s="2">
        <f>B13</f>
        <v>8000</v>
      </c>
      <c r="C24">
        <v>16</v>
      </c>
      <c r="D24" s="2">
        <f>B24*C24</f>
        <v>128000</v>
      </c>
      <c r="F24" s="2">
        <f>F13</f>
        <v>15000</v>
      </c>
      <c r="G24">
        <v>16</v>
      </c>
      <c r="H24" s="2">
        <f>F24*G24</f>
        <v>240000</v>
      </c>
    </row>
    <row r="25" spans="1:8" x14ac:dyDescent="0.2">
      <c r="A25" t="s">
        <v>13</v>
      </c>
      <c r="B25" s="2">
        <f t="shared" ref="B25:B26" si="4">B14</f>
        <v>4000</v>
      </c>
      <c r="C25">
        <v>8</v>
      </c>
      <c r="D25" s="2">
        <f t="shared" ref="D25:D31" si="5">B25*C25</f>
        <v>32000</v>
      </c>
      <c r="F25" s="2">
        <f t="shared" ref="F25:F26" si="6">F14</f>
        <v>8000</v>
      </c>
      <c r="G25">
        <v>8</v>
      </c>
      <c r="H25" s="2">
        <f t="shared" ref="H25:H31" si="7">F25*G25</f>
        <v>64000</v>
      </c>
    </row>
    <row r="26" spans="1:8" x14ac:dyDescent="0.2">
      <c r="A26" t="s">
        <v>41</v>
      </c>
      <c r="B26" s="2">
        <f t="shared" si="4"/>
        <v>4000</v>
      </c>
      <c r="C26">
        <v>8</v>
      </c>
      <c r="D26" s="2">
        <f t="shared" si="5"/>
        <v>32000</v>
      </c>
      <c r="F26" s="2">
        <f t="shared" si="6"/>
        <v>8000</v>
      </c>
      <c r="G26">
        <v>8</v>
      </c>
      <c r="H26" s="2">
        <f t="shared" si="7"/>
        <v>64000</v>
      </c>
    </row>
    <row r="27" spans="1:8" x14ac:dyDescent="0.2">
      <c r="A27" t="s">
        <v>50</v>
      </c>
      <c r="B27" s="2">
        <f>Hoja1!C6</f>
        <v>5000</v>
      </c>
      <c r="C27">
        <v>8</v>
      </c>
      <c r="D27" s="2">
        <f t="shared" si="5"/>
        <v>40000</v>
      </c>
      <c r="F27" s="2">
        <f>Hoja1!E6</f>
        <v>10000</v>
      </c>
      <c r="G27">
        <v>8</v>
      </c>
      <c r="H27" s="2">
        <f t="shared" si="7"/>
        <v>80000</v>
      </c>
    </row>
    <row r="28" spans="1:8" x14ac:dyDescent="0.2">
      <c r="A28" t="s">
        <v>37</v>
      </c>
      <c r="B28" s="2">
        <f>B16</f>
        <v>0</v>
      </c>
      <c r="C28">
        <v>0</v>
      </c>
      <c r="D28" s="2">
        <f t="shared" si="5"/>
        <v>0</v>
      </c>
      <c r="F28" s="3">
        <f>F16</f>
        <v>0</v>
      </c>
      <c r="G28">
        <v>0</v>
      </c>
      <c r="H28" s="2">
        <f t="shared" si="7"/>
        <v>0</v>
      </c>
    </row>
    <row r="29" spans="1:8" x14ac:dyDescent="0.2">
      <c r="A29" t="s">
        <v>40</v>
      </c>
      <c r="B29" s="2">
        <f>Hoja1!C25</f>
        <v>500</v>
      </c>
      <c r="C29">
        <v>8</v>
      </c>
      <c r="D29" s="2">
        <f t="shared" si="5"/>
        <v>4000</v>
      </c>
      <c r="F29" s="2">
        <f>Hoja1!E25</f>
        <v>2000</v>
      </c>
      <c r="G29">
        <v>8</v>
      </c>
      <c r="H29" s="2">
        <f t="shared" si="7"/>
        <v>16000</v>
      </c>
    </row>
    <row r="30" spans="1:8" x14ac:dyDescent="0.2">
      <c r="A30" t="s">
        <v>62</v>
      </c>
      <c r="B30" s="2">
        <f>Hoja1!C26</f>
        <v>0</v>
      </c>
      <c r="C30">
        <v>8</v>
      </c>
      <c r="D30" s="2">
        <f t="shared" si="5"/>
        <v>0</v>
      </c>
      <c r="F30" s="2">
        <f>Hoja1!E26</f>
        <v>248</v>
      </c>
      <c r="G30">
        <v>8</v>
      </c>
      <c r="H30" s="2">
        <f t="shared" si="7"/>
        <v>1984</v>
      </c>
    </row>
    <row r="31" spans="1:8" x14ac:dyDescent="0.2">
      <c r="A31" t="s">
        <v>34</v>
      </c>
      <c r="B31" s="2">
        <f>Hoja1!C27</f>
        <v>0</v>
      </c>
      <c r="C31">
        <v>8</v>
      </c>
      <c r="D31" s="2">
        <f t="shared" si="5"/>
        <v>0</v>
      </c>
      <c r="F31" s="2">
        <f>Hoja1!E27</f>
        <v>0</v>
      </c>
      <c r="G31">
        <v>8</v>
      </c>
      <c r="H31" s="2">
        <f t="shared" si="7"/>
        <v>0</v>
      </c>
    </row>
    <row r="32" spans="1:8" x14ac:dyDescent="0.2">
      <c r="A32" t="s">
        <v>39</v>
      </c>
      <c r="B32" s="2">
        <f>Hoja1!C24</f>
        <v>2000</v>
      </c>
      <c r="C32">
        <v>8</v>
      </c>
      <c r="D32" s="2">
        <f>B32*C32</f>
        <v>16000</v>
      </c>
      <c r="F32" s="2">
        <f>Hoja1!E24</f>
        <v>4000</v>
      </c>
      <c r="G32">
        <v>8</v>
      </c>
      <c r="H32" s="2">
        <f>F32*G32</f>
        <v>32000</v>
      </c>
    </row>
    <row r="33" spans="1:8" x14ac:dyDescent="0.2">
      <c r="A33" t="s">
        <v>38</v>
      </c>
      <c r="B33" s="3">
        <f>(Hoja1!H2*0.00337)+4</f>
        <v>4.3369999999999997</v>
      </c>
      <c r="C33">
        <f>K3</f>
        <v>3694.0183770109657</v>
      </c>
      <c r="D33" s="3">
        <f>C33*B33</f>
        <v>16020.957701096557</v>
      </c>
      <c r="F33" s="3">
        <f>B33</f>
        <v>4.3369999999999997</v>
      </c>
      <c r="G33" t="s">
        <v>64</v>
      </c>
    </row>
    <row r="34" spans="1:8" x14ac:dyDescent="0.2">
      <c r="D34" s="2">
        <f>SUM(D24:D31)</f>
        <v>236000</v>
      </c>
      <c r="H34" s="2">
        <f>SUM(H24:H31)</f>
        <v>465984</v>
      </c>
    </row>
    <row r="36" spans="1:8" x14ac:dyDescent="0.2">
      <c r="D36" s="2">
        <f>D10+D22+D34</f>
        <v>353380.88</v>
      </c>
      <c r="H36" s="2">
        <f>H10+H22+H34</f>
        <v>685799.88</v>
      </c>
    </row>
  </sheetData>
  <mergeCells count="6">
    <mergeCell ref="A1:D1"/>
    <mergeCell ref="F1:H1"/>
    <mergeCell ref="A11:D11"/>
    <mergeCell ref="F11:H11"/>
    <mergeCell ref="A23:D23"/>
    <mergeCell ref="F23:H2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CESAR DUDLEY CASTELLANOS NIETO</dc:creator>
  <cp:lastModifiedBy>CESAR DUDLEY CASTELLANOS NIETO</cp:lastModifiedBy>
  <dcterms:created xsi:type="dcterms:W3CDTF">2025-04-26T22:49:01Z</dcterms:created>
  <dcterms:modified xsi:type="dcterms:W3CDTF">2025-04-30T04:32:26Z</dcterms:modified>
</cp:coreProperties>
</file>