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10515" windowHeight="88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6" i="1"/>
  <c r="E151" i="1"/>
  <c r="D152" i="1"/>
  <c r="E4" i="1"/>
  <c r="J158" i="1"/>
  <c r="G4" i="1"/>
  <c r="U4" i="1" l="1"/>
  <c r="R4" i="1"/>
  <c r="AF150" i="1" l="1"/>
  <c r="AG150" i="1"/>
  <c r="I4" i="1"/>
  <c r="N4" i="1"/>
  <c r="AI150" i="1"/>
  <c r="G150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6" i="1"/>
  <c r="S4" i="1"/>
  <c r="P115" i="2"/>
  <c r="L115" i="2"/>
  <c r="O115" i="2"/>
  <c r="I115" i="2"/>
  <c r="N115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K150" i="1"/>
  <c r="I150" i="1"/>
  <c r="E146" i="1" l="1"/>
  <c r="E144" i="1"/>
  <c r="E140" i="1"/>
  <c r="E136" i="1"/>
  <c r="E132" i="1"/>
  <c r="E128" i="1"/>
  <c r="E124" i="1"/>
  <c r="E122" i="1"/>
  <c r="E118" i="1"/>
  <c r="E116" i="1"/>
  <c r="E114" i="1"/>
  <c r="E112" i="1"/>
  <c r="E110" i="1"/>
  <c r="E108" i="1"/>
  <c r="E106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142" i="1"/>
  <c r="E138" i="1"/>
  <c r="E134" i="1"/>
  <c r="E130" i="1"/>
  <c r="E126" i="1"/>
  <c r="E120" i="1"/>
  <c r="E104" i="1"/>
  <c r="E8" i="1"/>
  <c r="E6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F151" i="1"/>
  <c r="F152" i="1" s="1"/>
  <c r="AK6" i="1"/>
  <c r="AK145" i="1"/>
  <c r="AM145" i="1"/>
  <c r="AM143" i="1"/>
  <c r="AK143" i="1"/>
  <c r="AK141" i="1"/>
  <c r="AM141" i="1"/>
  <c r="AM139" i="1"/>
  <c r="AK139" i="1"/>
  <c r="AK137" i="1"/>
  <c r="AM137" i="1"/>
  <c r="AM135" i="1"/>
  <c r="AK135" i="1"/>
  <c r="AK133" i="1"/>
  <c r="AM133" i="1"/>
  <c r="AM131" i="1"/>
  <c r="AK131" i="1"/>
  <c r="AK129" i="1"/>
  <c r="AM129" i="1"/>
  <c r="AM127" i="1"/>
  <c r="AK127" i="1"/>
  <c r="AK125" i="1"/>
  <c r="AM125" i="1"/>
  <c r="AM123" i="1"/>
  <c r="AK123" i="1"/>
  <c r="AK121" i="1"/>
  <c r="AM121" i="1"/>
  <c r="AK119" i="1"/>
  <c r="AM119" i="1"/>
  <c r="AK117" i="1"/>
  <c r="AM117" i="1"/>
  <c r="AK115" i="1"/>
  <c r="AM115" i="1"/>
  <c r="AK113" i="1"/>
  <c r="AM113" i="1"/>
  <c r="AK111" i="1"/>
  <c r="AM111" i="1"/>
  <c r="AK109" i="1"/>
  <c r="AM109" i="1"/>
  <c r="AK107" i="1"/>
  <c r="AM107" i="1"/>
  <c r="AK105" i="1"/>
  <c r="AM105" i="1"/>
  <c r="AK103" i="1"/>
  <c r="AM103" i="1"/>
  <c r="AK101" i="1"/>
  <c r="AM101" i="1"/>
  <c r="AK99" i="1"/>
  <c r="AM99" i="1"/>
  <c r="AK97" i="1"/>
  <c r="AM97" i="1"/>
  <c r="AK95" i="1"/>
  <c r="AM95" i="1"/>
  <c r="AK93" i="1"/>
  <c r="AM93" i="1"/>
  <c r="AK91" i="1"/>
  <c r="AM91" i="1"/>
  <c r="AK89" i="1"/>
  <c r="AM89" i="1"/>
  <c r="AK87" i="1"/>
  <c r="AM87" i="1"/>
  <c r="AK85" i="1"/>
  <c r="AM85" i="1"/>
  <c r="AK83" i="1"/>
  <c r="AM83" i="1"/>
  <c r="AK81" i="1"/>
  <c r="AM81" i="1"/>
  <c r="AK79" i="1"/>
  <c r="AM79" i="1"/>
  <c r="AK77" i="1"/>
  <c r="AM77" i="1"/>
  <c r="AK75" i="1"/>
  <c r="AM75" i="1"/>
  <c r="AK73" i="1"/>
  <c r="AM73" i="1"/>
  <c r="AK71" i="1"/>
  <c r="AM71" i="1"/>
  <c r="AK69" i="1"/>
  <c r="AM69" i="1"/>
  <c r="AK67" i="1"/>
  <c r="AM67" i="1"/>
  <c r="AK65" i="1"/>
  <c r="AM65" i="1"/>
  <c r="AK63" i="1"/>
  <c r="AM63" i="1"/>
  <c r="AK61" i="1"/>
  <c r="AM61" i="1"/>
  <c r="AK59" i="1"/>
  <c r="AM59" i="1"/>
  <c r="AK57" i="1"/>
  <c r="AM57" i="1"/>
  <c r="AK55" i="1"/>
  <c r="AM55" i="1"/>
  <c r="AK53" i="1"/>
  <c r="AM53" i="1"/>
  <c r="AK51" i="1"/>
  <c r="AM51" i="1"/>
  <c r="AK49" i="1"/>
  <c r="AM49" i="1"/>
  <c r="AK47" i="1"/>
  <c r="AM47" i="1"/>
  <c r="AK45" i="1"/>
  <c r="AM45" i="1"/>
  <c r="AK43" i="1"/>
  <c r="AM43" i="1"/>
  <c r="AK41" i="1"/>
  <c r="AM41" i="1"/>
  <c r="AK39" i="1"/>
  <c r="AM39" i="1"/>
  <c r="AK37" i="1"/>
  <c r="AM37" i="1"/>
  <c r="AK35" i="1"/>
  <c r="AM35" i="1"/>
  <c r="AK33" i="1"/>
  <c r="AM33" i="1"/>
  <c r="AK31" i="1"/>
  <c r="AM31" i="1"/>
  <c r="AK29" i="1"/>
  <c r="AM29" i="1"/>
  <c r="AK27" i="1"/>
  <c r="AM27" i="1"/>
  <c r="AK25" i="1"/>
  <c r="AM25" i="1"/>
  <c r="AK23" i="1"/>
  <c r="AM23" i="1"/>
  <c r="AK21" i="1"/>
  <c r="AM21" i="1"/>
  <c r="AK19" i="1"/>
  <c r="AM19" i="1"/>
  <c r="AK17" i="1"/>
  <c r="AM17" i="1"/>
  <c r="AK15" i="1"/>
  <c r="AM15" i="1"/>
  <c r="AK13" i="1"/>
  <c r="AM13" i="1"/>
  <c r="AK11" i="1"/>
  <c r="AM11" i="1"/>
  <c r="AK9" i="1"/>
  <c r="AM9" i="1"/>
  <c r="AK7" i="1"/>
  <c r="AM7" i="1"/>
  <c r="J151" i="1"/>
  <c r="AH150" i="1"/>
  <c r="AK146" i="1"/>
  <c r="AM146" i="1"/>
  <c r="AK144" i="1"/>
  <c r="AM144" i="1"/>
  <c r="AK142" i="1"/>
  <c r="AM142" i="1"/>
  <c r="AK140" i="1"/>
  <c r="AM140" i="1"/>
  <c r="AK138" i="1"/>
  <c r="AM138" i="1"/>
  <c r="AK136" i="1"/>
  <c r="AM136" i="1"/>
  <c r="AK134" i="1"/>
  <c r="AM134" i="1"/>
  <c r="AK132" i="1"/>
  <c r="AM132" i="1"/>
  <c r="AK130" i="1"/>
  <c r="AM130" i="1"/>
  <c r="AK128" i="1"/>
  <c r="AM128" i="1"/>
  <c r="AK126" i="1"/>
  <c r="AM126" i="1"/>
  <c r="AK124" i="1"/>
  <c r="AM124" i="1"/>
  <c r="AK122" i="1"/>
  <c r="AM122" i="1"/>
  <c r="AK120" i="1"/>
  <c r="AM120" i="1"/>
  <c r="AK118" i="1"/>
  <c r="AM118" i="1"/>
  <c r="AK116" i="1"/>
  <c r="AM116" i="1"/>
  <c r="AK114" i="1"/>
  <c r="AM114" i="1"/>
  <c r="AK112" i="1"/>
  <c r="AM112" i="1"/>
  <c r="AK110" i="1"/>
  <c r="AM110" i="1"/>
  <c r="AK108" i="1"/>
  <c r="AM108" i="1"/>
  <c r="AK106" i="1"/>
  <c r="AM106" i="1"/>
  <c r="AK104" i="1"/>
  <c r="AM104" i="1"/>
  <c r="AK102" i="1"/>
  <c r="AM102" i="1"/>
  <c r="AK100" i="1"/>
  <c r="AM100" i="1"/>
  <c r="AK98" i="1"/>
  <c r="AM98" i="1"/>
  <c r="AK96" i="1"/>
  <c r="AM96" i="1"/>
  <c r="AK94" i="1"/>
  <c r="AM94" i="1"/>
  <c r="AK92" i="1"/>
  <c r="AM92" i="1"/>
  <c r="AK90" i="1"/>
  <c r="AM90" i="1"/>
  <c r="AK88" i="1"/>
  <c r="AM88" i="1"/>
  <c r="AK86" i="1"/>
  <c r="AM86" i="1"/>
  <c r="AK84" i="1"/>
  <c r="AM84" i="1"/>
  <c r="AK82" i="1"/>
  <c r="AM82" i="1"/>
  <c r="AK80" i="1"/>
  <c r="AM80" i="1"/>
  <c r="AK78" i="1"/>
  <c r="AM78" i="1"/>
  <c r="AK76" i="1"/>
  <c r="AM76" i="1"/>
  <c r="AK74" i="1"/>
  <c r="AM74" i="1"/>
  <c r="AK72" i="1"/>
  <c r="AM72" i="1"/>
  <c r="AK70" i="1"/>
  <c r="AM70" i="1"/>
  <c r="AK68" i="1"/>
  <c r="AM68" i="1"/>
  <c r="AK66" i="1"/>
  <c r="AM66" i="1"/>
  <c r="AK64" i="1"/>
  <c r="AM64" i="1"/>
  <c r="AK62" i="1"/>
  <c r="AM62" i="1"/>
  <c r="AK60" i="1"/>
  <c r="AM60" i="1"/>
  <c r="AK58" i="1"/>
  <c r="AM58" i="1"/>
  <c r="AK56" i="1"/>
  <c r="AM56" i="1"/>
  <c r="AK54" i="1"/>
  <c r="AM54" i="1"/>
  <c r="AK52" i="1"/>
  <c r="AM52" i="1"/>
  <c r="AK50" i="1"/>
  <c r="AM50" i="1"/>
  <c r="AK48" i="1"/>
  <c r="AM48" i="1"/>
  <c r="AK46" i="1"/>
  <c r="AM46" i="1"/>
  <c r="AK44" i="1"/>
  <c r="AM44" i="1"/>
  <c r="AK42" i="1"/>
  <c r="AM42" i="1"/>
  <c r="AK40" i="1"/>
  <c r="AM40" i="1"/>
  <c r="AK38" i="1"/>
  <c r="AM38" i="1"/>
  <c r="AK36" i="1"/>
  <c r="AM36" i="1"/>
  <c r="AK34" i="1"/>
  <c r="AM34" i="1"/>
  <c r="AK32" i="1"/>
  <c r="AM32" i="1"/>
  <c r="AK30" i="1"/>
  <c r="AM30" i="1"/>
  <c r="AK28" i="1"/>
  <c r="AM28" i="1"/>
  <c r="AK26" i="1"/>
  <c r="AM26" i="1"/>
  <c r="AK24" i="1"/>
  <c r="AM24" i="1"/>
  <c r="AK22" i="1"/>
  <c r="AM22" i="1"/>
  <c r="AK20" i="1"/>
  <c r="AM20" i="1"/>
  <c r="AK18" i="1"/>
  <c r="AM18" i="1"/>
  <c r="AK16" i="1"/>
  <c r="AM16" i="1"/>
  <c r="AK14" i="1"/>
  <c r="AM14" i="1"/>
  <c r="AK12" i="1"/>
  <c r="AM12" i="1"/>
  <c r="AK10" i="1"/>
  <c r="AM10" i="1"/>
  <c r="AK8" i="1"/>
  <c r="AM8" i="1"/>
  <c r="AM6" i="1" l="1"/>
  <c r="AJ150" i="1"/>
  <c r="AJ156" i="1" s="1"/>
  <c r="AK150" i="1"/>
</calcChain>
</file>

<file path=xl/comments1.xml><?xml version="1.0" encoding="utf-8"?>
<comments xmlns="http://schemas.openxmlformats.org/spreadsheetml/2006/main">
  <authors>
    <author>acontable</author>
  </authors>
  <commentList>
    <comment ref="R37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EL SITEMA DESCONTO DEMAS</t>
        </r>
      </text>
    </comment>
    <comment ref="R136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EL SISTEMA DESCONTO DE MAS</t>
        </r>
      </text>
    </comment>
  </commentList>
</comments>
</file>

<file path=xl/sharedStrings.xml><?xml version="1.0" encoding="utf-8"?>
<sst xmlns="http://schemas.openxmlformats.org/spreadsheetml/2006/main" count="882" uniqueCount="590">
  <si>
    <t>Procesos de Nomina - Rol General</t>
  </si>
  <si>
    <t>GRUPO:GRAFIMPAC</t>
  </si>
  <si>
    <t>EMPRESA:GRAFICAS IMPACTO GRAFIMPAC SA</t>
  </si>
  <si>
    <t>April</t>
  </si>
  <si>
    <t>RESUMEN MENSUAL</t>
  </si>
  <si>
    <t>Codigo        Nombre</t>
  </si>
  <si>
    <t>Departamento</t>
  </si>
  <si>
    <t>Division</t>
  </si>
  <si>
    <t>Sueldo</t>
  </si>
  <si>
    <t>APORTE IESS</t>
  </si>
  <si>
    <t>COMISIONES</t>
  </si>
  <si>
    <t>FONDO DE RESERVA</t>
  </si>
  <si>
    <t>LIQ. H.EXTRAS</t>
  </si>
  <si>
    <t>MOVILIZACION</t>
  </si>
  <si>
    <t>TOTAL DE INGRESOS</t>
  </si>
  <si>
    <t>Anticipo 1º Parcial</t>
  </si>
  <si>
    <t>ANTICIPOS A SUELDO</t>
  </si>
  <si>
    <t>CELULAR</t>
  </si>
  <si>
    <t>IESS APORTE PERSONAL</t>
  </si>
  <si>
    <t>IMP. RENTA</t>
  </si>
  <si>
    <t>LUNCH</t>
  </si>
  <si>
    <t>OTRAS CTAS X CO</t>
  </si>
  <si>
    <t>OTROS DECUENTOS</t>
  </si>
  <si>
    <t>OTROS DESC X MULTAS</t>
  </si>
  <si>
    <t>P. ALIMENTICIA</t>
  </si>
  <si>
    <t>PERMISO NO REMUNERADO SEGUN AR</t>
  </si>
  <si>
    <t>PRESTAMO D.</t>
  </si>
  <si>
    <t>PRESTAMO HIPOTECARIO</t>
  </si>
  <si>
    <t>PRESTAMO QUIROG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</si>
  <si>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</si>
  <si>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</si>
  <si>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</si>
  <si>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</si>
  <si>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</si>
  <si>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</si>
  <si>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</si>
  <si>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</si>
  <si>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DESCARTONADO</t>
  </si>
  <si>
    <t>PLANTA</t>
  </si>
  <si>
    <t>EMP00016 - ALEJANDRO  PARRALES JOHNNY  RICARDO</t>
  </si>
  <si>
    <t>PEGADO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</si>
  <si>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</si>
  <si>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</si>
  <si>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</si>
  <si>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</si>
  <si>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</si>
  <si>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</si>
  <si>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</si>
  <si>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</si>
  <si>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</si>
  <si>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</si>
  <si>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EMP00006 - ARIAS  HOLGUIN MARIA  ISABEL</t>
  </si>
  <si>
    <t>EMP00442 - ARREAGA  SUAREZ DARWIN  LEONEL</t>
  </si>
  <si>
    <t>EMP00380 - ARROYO  MENDOZA MARYURI  EDUVID</t>
  </si>
  <si>
    <t>EMP00166 - AUZ  CAICHE ADRIAN  ISRAEL</t>
  </si>
  <si>
    <t>EMP00007 - AUZ  FRANCO CHIRLYS  MIRELLA</t>
  </si>
  <si>
    <t>EMP00008 - AVELINO  BERNABE CESAR  ALBERTO</t>
  </si>
  <si>
    <t>BODEGA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</si>
  <si>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</si>
  <si>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</si>
  <si>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</si>
  <si>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</si>
  <si>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EMP00295 - BENAVIDES  BAJAÑA SHUBERT  ALEXANDER</t>
  </si>
  <si>
    <t>EMP00423 - BERMUDEZ  MACIAS EDISON  ERNESTO</t>
  </si>
  <si>
    <t>TROQUELADO</t>
  </si>
  <si>
    <t>EMP00133 - BETUN  MASALEMA JUAN  CARLOS</t>
  </si>
  <si>
    <t>EMP00449 - BUENAÑO  MASSI CINTHYA  FABIOLA</t>
  </si>
  <si>
    <t>VENTAS</t>
  </si>
  <si>
    <t>EMP00425 - BUSTAMANTE  CANALES LINDA  YAMILET</t>
  </si>
  <si>
    <t>MANUFACTURA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</si>
  <si>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</si>
  <si>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</si>
  <si>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</si>
  <si>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</si>
  <si>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</si>
  <si>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</si>
  <si>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</si>
  <si>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</si>
  <si>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EMP00135 - CAMATON  LEON NARCISA  MARIELA</t>
  </si>
  <si>
    <t>EMP00368 - CAMPOVERDE  RAMIREZ BEYLU  ERIKA</t>
  </si>
  <si>
    <t>EMP00481 - CANTOS  CABRERA JORDAN  STEVEEN</t>
  </si>
  <si>
    <t>EMP00479 - CASTRO  ALVARADO ANTONIO  GABRIEL</t>
  </si>
  <si>
    <t>EMP00412 - CASTRO  ARAUZ FREDDY  ANDRES</t>
  </si>
  <si>
    <t>EMP00129 - CEDEÑO  MERCHAN WELLINGTON  ANTONIO</t>
  </si>
  <si>
    <t>EMP00192 - CEDEÑO  PILAY WILLIAN  BERNARDO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</si>
  <si>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</si>
  <si>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</si>
  <si>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</si>
  <si>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</si>
  <si>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PLASTIFICADORA</t>
  </si>
  <si>
    <t>EMP00310 - CHOEZ  PINCAY CAROLINA  JARITZA</t>
  </si>
  <si>
    <t>EMP00441 - COELLO  OLEA HELEN  MARITZA</t>
  </si>
  <si>
    <t>EMP00277 - DELGADO  ALVARADO MIGUEL  FELIPE</t>
  </si>
  <si>
    <t>EMP00289 - DOMINGUEZ  VERA ALEX  ERMEL</t>
  </si>
  <si>
    <t>EMP00026 - ECHERRE  MACIAS LEONARDO  ANTONIO</t>
  </si>
  <si>
    <t>EMP00193 - ESPINOZA  CORTEZ CARLOS  LUIS</t>
  </si>
  <si>
    <t>EMP00348 - FLORES  MEZAS BYRON  ANTONIO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</si>
  <si>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</si>
  <si>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</si>
  <si>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</si>
  <si>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</si>
  <si>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</si>
  <si>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</si>
  <si>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</si>
  <si>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</si>
  <si>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</si>
  <si>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EMP00349 - GUTIERREZ  GARCIA JOHN  TYRONE</t>
  </si>
  <si>
    <t>EMP00035 - HARO  JURADO LUIS  ALBERTO</t>
  </si>
  <si>
    <t>EMP00037 - IGLESIAS  NOBOA ROGER  ISAAC</t>
  </si>
  <si>
    <t>DISEÑO</t>
  </si>
  <si>
    <t>EMP00038 - INDIO  MENA JOFFRE  RENE</t>
  </si>
  <si>
    <t>EMP00350 - INTRIAGO  ANDRADE MARIA  YANIXSA</t>
  </si>
  <si>
    <t>EMP00200 - JATIVA  PEÑA MARCIA  PAULINA</t>
  </si>
  <si>
    <t>EMP00451 - JIMENEZ  ROJAS GINNY</t>
  </si>
  <si>
    <t>EMP00303 - LASCANO  LEON OSCAR  ENRIQUE</t>
  </si>
  <si>
    <t>EMP00440 - LEON  GUAMAN JIMMY  CESAR</t>
  </si>
  <si>
    <t>PRODUCCION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</si>
  <si>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</si>
  <si>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</si>
  <si>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</si>
  <si>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</si>
  <si>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</si>
  <si>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</si>
  <si>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EMP00450 - MAGALLANES  QUIJIJE CINTY  MABEL</t>
  </si>
  <si>
    <t>EMP00445 - MALDONADO  LAGOS RUBEN  DARIO</t>
  </si>
  <si>
    <t>EMP00055 - MARQUEZ  CASTRO XAVIER  AMADO</t>
  </si>
  <si>
    <t>EMP00413 - MARTINEZ  DUARTE JORGE  UFREDO</t>
  </si>
  <si>
    <t>EMP00170 - MARTINEZ  SUAREZ CHRISTIAN  ANDRES</t>
  </si>
  <si>
    <t>CONVERSION</t>
  </si>
  <si>
    <t>EMP00407 - MEDINA  MESIAS BLADIMIR  JOAO</t>
  </si>
  <si>
    <t>EMP00124 - MENA  BURGOS ABEL  INOCENTE</t>
  </si>
  <si>
    <t>EMP00461 - MENDEZ  MENDOZA LUIS  AURELIO</t>
  </si>
  <si>
    <t>EMP00435 - MENOSCAL  PINCAY CARLOS  ERNESTO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</si>
  <si>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</si>
  <si>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</si>
  <si>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</si>
  <si>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</si>
  <si>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</si>
  <si>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</si>
  <si>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</si>
  <si>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EMP00459 - MOSQUERA  PINCAY LISBETH  KATERINE</t>
  </si>
  <si>
    <t>EMP00458 - MUÑOZ  AVILES JOSELINE  DEL ROSARIO</t>
  </si>
  <si>
    <t>EMP00267 - NAVAS  PARRALES RONY  MANUEL</t>
  </si>
  <si>
    <t>EMP00237 - OJEDA  RAMIREZ JUAN  MANUEL</t>
  </si>
  <si>
    <t>EMP00400 - ONOFRE  TIGUA OLGA  ROCIO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</si>
  <si>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</si>
  <si>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</si>
  <si>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</si>
  <si>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</si>
  <si>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</si>
  <si>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</si>
  <si>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</si>
  <si>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</si>
  <si>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</si>
  <si>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</si>
  <si>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MANTENIMIENTO</t>
  </si>
  <si>
    <t>EMP00121 - PICHUCHO  RODRIGUEZ ARNOLD  GUILLERMO</t>
  </si>
  <si>
    <t>GUILLOTINA</t>
  </si>
  <si>
    <t>EMP00468 - PINANGO  GONZALEZ ARIANNA  GABRIELA</t>
  </si>
  <si>
    <t>EMP00469 - QUINDE  RAMIREZ HECTOR  JAVIER</t>
  </si>
  <si>
    <t>EMP00480 - QUINTO  CORONEL JUAN  DAVID</t>
  </si>
  <si>
    <t>EMP00125 - QUIROZ  BRAVO ANGEL  VICENTE</t>
  </si>
  <si>
    <t>EMP00384 - RAMIREZ  ARIAS CHRISTIAN  ARMANDO</t>
  </si>
  <si>
    <t>EMP00311 - REYES  BAQUERIZO ELIANA  GISELL</t>
  </si>
  <si>
    <t>EMP00443 - REYES  RAMIREZ CHRISTIAN  DAVID</t>
  </si>
  <si>
    <t>EMP00080 - RIVAS  TOMALA ANGEL  MOISES</t>
  </si>
  <si>
    <t>BARNIZADO</t>
  </si>
  <si>
    <t>EMP00455 - RODRIGUEZ  MORAN DIEGO  ANDRES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</si>
  <si>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</si>
  <si>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</si>
  <si>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</si>
  <si>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</si>
  <si>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</si>
  <si>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EMP00472 - SALAZAR  CORONEL ADRIANA  DANIELA</t>
  </si>
  <si>
    <t>EMP00084 - SALAZAR  MAGALLANES SANDRA  JANNETH</t>
  </si>
  <si>
    <t>EMP00437 - SALAZAR  VILLAMAR JORDAN  ALEXIS</t>
  </si>
  <si>
    <t>EMP00087 - SANCHEZ  SANTANA JOSE  LUIS</t>
  </si>
  <si>
    <t>EMP00411 - SIGUA  RIVERA JIKSON  ALFREDO</t>
  </si>
  <si>
    <t>EMP00230 - SILVA  MUÑOZ KATHERINE  JULISSA</t>
  </si>
  <si>
    <t>EMP00247 - SUAREZ  YEPEZ KARINA  ALEXANDRA</t>
  </si>
  <si>
    <t>EMP00177 - TOMALA  TORRES ANGELICA  GEOVANNA</t>
  </si>
  <si>
    <t>EMP00219 - TORRES  ALEJANDRO JOSE  VIRGILIO</t>
  </si>
  <si>
    <t>EMP00474 - VARGAS  ANA DANIEL  HUMBERTO</t>
  </si>
  <si>
    <t>EMP00090 - VARGAS  GOMEZ VIDAL  DAVID</t>
  </si>
  <si>
    <t>EMP00132 - VELEZ  DE LA CRUZ ANTONY  ALEXIS</t>
  </si>
  <si>
    <t>EMP00382 - VELEZ  TORRES JESSICA  JESSENIA</t>
  </si>
  <si>
    <t>EMP00482 - VERDEZOTO  GONZALEZ NASHLY  CRISTINA</t>
  </si>
  <si>
    <t>EMP00286 - VILLAMAR  MERO BOLIVAR  EDUARDO</t>
  </si>
  <si>
    <t>EMP00429 - VITE  ACOSTA JENNIFER  ALICIA</t>
  </si>
  <si>
    <t>EMP00396 - YANEZ  RODRIGUEZ SUSAN  KATHERINE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</si>
  <si>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</si>
  <si>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</si>
  <si>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</si>
  <si>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</si>
  <si>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</si>
  <si>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</si>
  <si>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</si>
  <si>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C0000000009208852021042928   </t>
  </si>
  <si>
    <t>DLF1310562028ANCHUNDIA  ANCHUNC                    N000000000051505                                           0979890619</t>
  </si>
  <si>
    <t>DLF0930086525AUZ  CAICHE ADRIAC                    N000000000043090                                           0988346859</t>
  </si>
  <si>
    <t>DLF0919388223AVILA  ZUÑIGA DANC                    N000000000045078                                           0982818394</t>
  </si>
  <si>
    <t>DLF0924859531CEDEÑO  PILAY WILC                    N000000000042405                                           0924859531</t>
  </si>
  <si>
    <t>DLF1205989484DELGADO  ALVARADOC                    N000000000032114                                           0959888864</t>
  </si>
  <si>
    <t>DLF0915788194DOMINGUEZ  VERA AC                    N000000000040209                                           0988451241</t>
  </si>
  <si>
    <t>DLF0913685384ECHERRE  MACIAS LC                    N000000000026831                                           0988633709</t>
  </si>
  <si>
    <t>DLF0930846332ESPINOZA  CORTEZ C                    N000000000026037                                           0983647568</t>
  </si>
  <si>
    <t>DLF0920303583FUENTES  MORAN ERC                    N000000000027854                                           0995703763</t>
  </si>
  <si>
    <t>DLF0931451660GUAMINGA  YAUTIBUC                    N000000000053510                                           0967952830</t>
  </si>
  <si>
    <t>DLF0925955551IGLESIAS  NOBOA RC                    N000000000045088                                           0980889587</t>
  </si>
  <si>
    <t>DLF0910636851JATIVA  PEÑA MARCC                    N000000000014284                                           0991858456</t>
  </si>
  <si>
    <t>DLF0922947312LOOR  PAZMIÑO FRAC                    N000000000053778                                           0959631081</t>
  </si>
  <si>
    <t>DLF0927904755MARTINEZ  SUAREZ C                    N000000000035623                                           0989614064</t>
  </si>
  <si>
    <t>DLF0918219049MENA  BURGOS ABELC                    N000000000063144                                           0990228568</t>
  </si>
  <si>
    <t>DLF0920141801MITE  MAZZINI AMEC                    N000000000022302                                           0990989928</t>
  </si>
  <si>
    <t>DLF1205805011MORA  CEDEÑO HERIC                    N000000000027989                                           0980373001</t>
  </si>
  <si>
    <t>DLF0915760359OJEDA  RAMIREZ JUC                    N000000000021330                                           0994007576</t>
  </si>
  <si>
    <t>DLF0929638237PALMA  ALVARADO MC                    N000000000019145                                           0981089768</t>
  </si>
  <si>
    <t>DLF0918708231PARRALES  ANDRADEC                    N000000000015336                                           0979946398</t>
  </si>
  <si>
    <t>DLF0929734408PICHUCHO  RODRIGUC                    N000000000026193                                           0968011602</t>
  </si>
  <si>
    <t>DLF0921898722QUIROZ  BRAVO ANGC                    N000000000036965                                           0993071421</t>
  </si>
  <si>
    <t>DLF0919762393SANCHEZ  SANTANA C                    N000000000014878                                           0981000482</t>
  </si>
  <si>
    <t>DLF0914204805TORRES  ALEJANDROC                    N000000000040753                                           0939284443</t>
  </si>
  <si>
    <t>DLF0913318069VARGAS  GOMEZ VIDC                    N000000000017725                                           0989053958</t>
  </si>
  <si>
    <t>DLF0940231806VELEZ  DE LA CRUZC                    N000000000018836                                           0989555581</t>
  </si>
  <si>
    <t>DLF0930011853VILLAMAR  MERO BOC                    N000000000025901                                           0967523917</t>
  </si>
  <si>
    <t>DLF0923106082ZUÑIGA  DELGADO MC                    N000000000032982                                           0986602344</t>
  </si>
  <si>
    <t>CLF0002630052GRAFICASIMPACTOGRAFIMPACSA</t>
  </si>
  <si>
    <t>C00000000</t>
  </si>
  <si>
    <t>DLF1310562028ANCHUNDIA  ANCHUNC</t>
  </si>
  <si>
    <t>N00000000</t>
  </si>
  <si>
    <t>DLF0930086525AUZ  CAICHE ADRIAC</t>
  </si>
  <si>
    <t>DLF0919388223AVILA  ZUÑIGA DANC</t>
  </si>
  <si>
    <t>DLF0924859531CEDEÑO  PILAY WILC</t>
  </si>
  <si>
    <t>DLF1205989484DELGADO  ALVARADOC</t>
  </si>
  <si>
    <t>DLF0915788194DOMINGUEZ  VERA AC</t>
  </si>
  <si>
    <t>DLF0913685384ECHERRE  MACIAS LC</t>
  </si>
  <si>
    <t>DLF0930846332ESPINOZA  CORTEZ C</t>
  </si>
  <si>
    <t>DLF0920303583FUENTES  MORAN ERC</t>
  </si>
  <si>
    <t>DLF0931451660GUAMINGA  YAUTIBUC</t>
  </si>
  <si>
    <t>DLF0925955551IGLESIAS  NOBOA RC</t>
  </si>
  <si>
    <t>DLF0910636851JATIVA  PEÑA MARCC</t>
  </si>
  <si>
    <t>DLF0922947312LOOR  PAZMIÑO FRAC</t>
  </si>
  <si>
    <t>DLF0927904755MARTINEZ  SUAREZ C</t>
  </si>
  <si>
    <t>DLF0918219049MENA  BURGOS ABELC</t>
  </si>
  <si>
    <t>DLF0920141801MITE  MAZZINI AMEC</t>
  </si>
  <si>
    <t>DLF1205805011MORA  CEDEÑO HERIC</t>
  </si>
  <si>
    <t>DLF0915760359OJEDA  RAMIREZ JUC</t>
  </si>
  <si>
    <t>DLF0929638237PALMA  ALVARADO MC</t>
  </si>
  <si>
    <t>DLF0918708231PARRALES  ANDRADEC</t>
  </si>
  <si>
    <t>DLF0929734408PICHUCHO  RODRIGUC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</si>
  <si>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</si>
  <si>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</si>
  <si>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</si>
  <si>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</si>
  <si>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</si>
  <si>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DLF0930011853VILLAMAR  MERO BOC</t>
  </si>
  <si>
    <t>DLF0923106082ZUÑIGA  DELGADO MC</t>
  </si>
  <si>
    <t xml:space="preserve">A001814740300000000004101043Y01ABAD  SALTOS AN             </t>
  </si>
  <si>
    <t xml:space="preserve">A001728616600000000002701343Y01ALEJANDRO  PARR             </t>
  </si>
  <si>
    <t xml:space="preserve">A001815627500000000005169343Y01ALVARADO  MARIN             </t>
  </si>
  <si>
    <t xml:space="preserve">A002171338900000000001632943Y01ALVARADO  ORDOÑ             </t>
  </si>
  <si>
    <t xml:space="preserve">A001592102600000000001484343Y01AMAT  VITERI DA             </t>
  </si>
  <si>
    <t xml:space="preserve">A001815774300000000004542343Y01ANCHUNDIA  PITA             </t>
  </si>
  <si>
    <t xml:space="preserve">A001813446700000000002171643Y01ANGEL  VERA MAR             </t>
  </si>
  <si>
    <t xml:space="preserve">A001809594200000000002065843Y01ARIAS  HOLGUIN              </t>
  </si>
  <si>
    <t xml:space="preserve">A004635093100000000005926543Y01ARREAGA  SUAREZ             </t>
  </si>
  <si>
    <t xml:space="preserve">A001792277200000000003922443Y01AUZ  FRANCO CHI             </t>
  </si>
  <si>
    <t xml:space="preserve">A001803631700000000003483943Y01AVELINO  BERNAB             </t>
  </si>
  <si>
    <t xml:space="preserve">A001819103700000000004821643Y01BAJAÑA  CASTAÑE             </t>
  </si>
  <si>
    <t xml:space="preserve">A001814767500000000004584443Y01BAJAÑA  HIDALGO             </t>
  </si>
  <si>
    <t xml:space="preserve">A001814747000000000004484443Y01BAJAÑA  VELASCO             </t>
  </si>
  <si>
    <t xml:space="preserve">A001814738100000000003998543Y01BENAVIDES  BAJA             </t>
  </si>
  <si>
    <t xml:space="preserve">A001818055800000000003297643Y01BERMUDEZ  MACIA             </t>
  </si>
  <si>
    <t xml:space="preserve">A001810236100000000002836343Y01BETUN  MASALEMA             </t>
  </si>
  <si>
    <t xml:space="preserve">A002828971000000000002866543Y01BUENAÑO  MASSI              </t>
  </si>
  <si>
    <t xml:space="preserve">A001819138000000000003902443Y01BUSTAMANTE  CAN             </t>
  </si>
  <si>
    <t xml:space="preserve">A001813384400000000001854043Y01CABRERA  RENDON             </t>
  </si>
  <si>
    <t xml:space="preserve">A001816164300000000003517543Y01CAICEDO  CAICED             </t>
  </si>
  <si>
    <t xml:space="preserve">A001811949300000000004258343Y01CAICEDO  ZAMBRA             </t>
  </si>
  <si>
    <t xml:space="preserve">A004674427100000000003641743Y01CAICHE  LIMONES             </t>
  </si>
  <si>
    <t xml:space="preserve">A002478996400000000002173743Y01CAIZA  MURILLO              </t>
  </si>
  <si>
    <t xml:space="preserve">A002621692800000000002555343Y01CALDERON  BORBO             </t>
  </si>
  <si>
    <t xml:space="preserve">A001815570700000000004625743Y01CAMATON  LEON N             </t>
  </si>
  <si>
    <t xml:space="preserve">A001815087000000000006836843Y01CAMPOVERDE  RAM             </t>
  </si>
  <si>
    <t xml:space="preserve">A000228720500000000003549243Y01CASTRO  ALVARAD             </t>
  </si>
  <si>
    <t xml:space="preserve">A001817456600000000004294143Y01CASTRO  ARAUZ F             </t>
  </si>
  <si>
    <t xml:space="preserve">A001816194500000000005018143Y01CEDEÑO  MERCHAN             </t>
  </si>
  <si>
    <t xml:space="preserve">A001819152500000000002583443Y01CHACON  JADAN J             </t>
  </si>
  <si>
    <t xml:space="preserve">A001827389100000000001760543Y01CHATTIN  TERAN              </t>
  </si>
  <si>
    <t xml:space="preserve">A001817373000000000003405343Y01CHELE  MERA WIN             </t>
  </si>
  <si>
    <t xml:space="preserve">A001814760700000000003522843Y01CHIMBOLEMA  TEN             </t>
  </si>
  <si>
    <t xml:space="preserve">A001812555700000000001774243Y01CHOEZ  PINCAY C             </t>
  </si>
  <si>
    <t xml:space="preserve">A001814758500000000002577343Y01FLORES  MEZAS B             </t>
  </si>
  <si>
    <t xml:space="preserve">A003892090600000000002422643Y01GARCIA  CARMONA             </t>
  </si>
  <si>
    <t xml:space="preserve">A002715113700000000007354043Y01GARCIA  PINARGO             </t>
  </si>
  <si>
    <t xml:space="preserve">A001803629500000000001736943Y01GOMEZ  CALDERON             </t>
  </si>
  <si>
    <t xml:space="preserve">A001819187800000000005587743Y01GOMEZ  VARGAS P             </t>
  </si>
  <si>
    <t xml:space="preserve">A001815630500000000004329543Y01GONZABAY  TOALA             </t>
  </si>
  <si>
    <t xml:space="preserve">A001836335100000000003762543Y01GUAMAN  PAEZ JA             </t>
  </si>
  <si>
    <t xml:space="preserve">A001535281200000000003622443Y01GURUMENDI  BUST             </t>
  </si>
  <si>
    <t xml:space="preserve">A001814741100000000003414643Y01GUTIERREZ  GARC             </t>
  </si>
  <si>
    <t xml:space="preserve">A001811265000000000003899043Y01HARO  JURADO LU             </t>
  </si>
  <si>
    <t xml:space="preserve">A001837237600000000001552343Y01INDIO  MENA JOF             </t>
  </si>
  <si>
    <t xml:space="preserve">A001814765800000000003746043Y01INTRIAGO  ANDRA             </t>
  </si>
  <si>
    <t xml:space="preserve">A001831501200000000006762743Y01JIMENEZ  ROJAS              </t>
  </si>
  <si>
    <t xml:space="preserve">A001812585900000000003098543Y01LASCANO  LEON O             </t>
  </si>
  <si>
    <t xml:space="preserve">A004620365300000000006796543Y01LEON  GUAMAN JI             </t>
  </si>
  <si>
    <t xml:space="preserve">A001804759900000000001908843Y01LINO  FIGUEROA              </t>
  </si>
  <si>
    <t xml:space="preserve">A001814757700000000002705543Y01LINO  MERELO ED             </t>
  </si>
  <si>
    <t xml:space="preserve">A001812580800000000005105943Y01LOPEZ  SANCHEZ              </t>
  </si>
  <si>
    <t xml:space="preserve">A003891456600000000000602243Y01LUNA  ARECHUA Y             </t>
  </si>
  <si>
    <t xml:space="preserve">A001817988600000000002115843Y01MACIAS  CHELE J             </t>
  </si>
  <si>
    <t xml:space="preserve">A003404457500000000001713143Y01MAGALLANES  QUI             </t>
  </si>
  <si>
    <t xml:space="preserve">A001831502000000000004716143Y01MALDONADO  LAGO             </t>
  </si>
  <si>
    <t xml:space="preserve">A001813003800000000001607143Y01MARQUEZ  CASTRO             </t>
  </si>
  <si>
    <t xml:space="preserve">A001817383700000000001334443Y01MARTINEZ  DUART             </t>
  </si>
  <si>
    <t xml:space="preserve">A001817386200000000004064043Y01MEDINA  MESIAS              </t>
  </si>
  <si>
    <t xml:space="preserve">A004620373400000000004745543Y01MENDEZ  MENDOZA             </t>
  </si>
  <si>
    <t xml:space="preserve">A001827347500000000004320143Y01MENOSCAL  PINCA             </t>
  </si>
  <si>
    <t xml:space="preserve">A001792278000000000004567243Y01MIRANDA  GUIJAR             </t>
  </si>
  <si>
    <t xml:space="preserve">A001815564300000000003634243Y01MOLINEROS  OLAL             </t>
  </si>
  <si>
    <t xml:space="preserve">A004310210400000000004818643Y01MONTESDEOCA  SA             </t>
  </si>
  <si>
    <t xml:space="preserve">A001817513900000000006093643Y01MORALES  GARZON             </t>
  </si>
  <si>
    <t xml:space="preserve">A001811967100000000000559343Y01MORAN  GONZALEZ             </t>
  </si>
  <si>
    <t xml:space="preserve">A001831954800000000005098343Y01MOSQUERA  PINCA             </t>
  </si>
  <si>
    <t xml:space="preserve">A001831958100000000003986043Y01MUÑOZ  AVILES J             </t>
  </si>
  <si>
    <t xml:space="preserve">A001812567100000000002476643Y01NAVAS  PARRALES             </t>
  </si>
  <si>
    <t xml:space="preserve">A004620298300000000003864243Y01ONOFRE  TIGUA O             </t>
  </si>
  <si>
    <t xml:space="preserve">C001792811200000000018548043Y01ORBEA  ARELLANO             </t>
  </si>
  <si>
    <t xml:space="preserve">C001790267900000000021445243Y01ORBEA  ARELLANO             </t>
  </si>
  <si>
    <t xml:space="preserve">A001817696800000000005234843Y01ORBEA  VACA RAU             </t>
  </si>
  <si>
    <t xml:space="preserve">A001818019200000000003957143Y01ORDOÑEZ  VELEZ              </t>
  </si>
  <si>
    <t xml:space="preserve">A001770620400000000001046843Y01ORTEGA  ORRALA              </t>
  </si>
  <si>
    <t xml:space="preserve">A001817438800000000001971343Y01ORTIZ  RIOS AND             </t>
  </si>
  <si>
    <t xml:space="preserve">C000381840300000000003279943Y01PEREZ  IBARRA T             </t>
  </si>
  <si>
    <t xml:space="preserve">A001815258900000000005464543Y01PEREZ  VERDU JH             </t>
  </si>
  <si>
    <t xml:space="preserve">A004322100500000000001942043Y01PINANGO  GONZAL             </t>
  </si>
  <si>
    <t xml:space="preserve">A002718553800000000003583343Y01QUINDE  RAMIREZ             </t>
  </si>
  <si>
    <t xml:space="preserve">A001837804800000000004288843Y01QUINTO  CORONEL             </t>
  </si>
  <si>
    <t xml:space="preserve">A001816237200000000006231043Y01RAMIREZ  ARIAS              </t>
  </si>
  <si>
    <t xml:space="preserve">A001812546800000000004093843Y01REYES  BAQUERIZ             </t>
  </si>
  <si>
    <t xml:space="preserve">A001817283100000000004969843Y01REYES  RAMIREZ              </t>
  </si>
  <si>
    <t xml:space="preserve">A001809168700000000002314143Y01RIVAS  TOMALA A             </t>
  </si>
  <si>
    <t xml:space="preserve">A003888967700000000003256143Y01RODRIGUEZ  MORA             </t>
  </si>
  <si>
    <t xml:space="preserve">A001815809900000000003317243Y01ROMERO  ENDARA              </t>
  </si>
  <si>
    <t xml:space="preserve">A001819109600000000005161243Y01ROSERO  CEREZO              </t>
  </si>
  <si>
    <t xml:space="preserve">A001816212600000000004354343Y01RUGEL  CONFORME             </t>
  </si>
  <si>
    <t xml:space="preserve">A001816162600000000000617043Y01SACON  CHUEZ DI             </t>
  </si>
  <si>
    <t xml:space="preserve">A001831036300000000003185643Y01SAILEMA  MORAN              </t>
  </si>
  <si>
    <t xml:space="preserve">A004755573100000000002516743Y01SALAZAR  CORONE             </t>
  </si>
  <si>
    <t xml:space="preserve">A001712603700000000000381143Y01SALAZAR  MAGALL             </t>
  </si>
  <si>
    <t xml:space="preserve">A001819089800000000004405543Y01SALAZAR  VILLAM             </t>
  </si>
  <si>
    <t xml:space="preserve">A001817364100000000004495343Y01SIGUA  RIVERA J             </t>
  </si>
  <si>
    <t xml:space="preserve">A001800401600000000002117443Y01SILVA  MUÑOZ KA             </t>
  </si>
  <si>
    <t xml:space="preserve">A003048640900000000002600143Y01SUAREZ  YEPEZ K             </t>
  </si>
  <si>
    <t xml:space="preserve">A001809395700000000003622443Y01TOMALA  TORRES              </t>
  </si>
  <si>
    <t xml:space="preserve">A001717638700000000002909643Y01VARGAS  ANA DAN             </t>
  </si>
  <si>
    <t xml:space="preserve">A001795964100000000003698143Y01VELEZ  TORRES J             </t>
  </si>
  <si>
    <t xml:space="preserve">A005121286500000000001943843Y01VERDEZOTO  GONZ             </t>
  </si>
  <si>
    <t xml:space="preserve">A001819110000000000003213743Y01VITE  ACOSTA JE             </t>
  </si>
  <si>
    <t xml:space="preserve">A001816362900000000004188243Y01YANEZ  RODRIGUE             </t>
  </si>
  <si>
    <t xml:space="preserve">A001814728400000000004070743Y01YOZA  BARRERA C             </t>
  </si>
  <si>
    <t xml:space="preserve">A001812591400000000003293843Y01YOZA  BARRERA J             </t>
  </si>
  <si>
    <t xml:space="preserve">A001812592200000000002141743Y01ZAMBRANO  ROSAD             </t>
  </si>
  <si>
    <t xml:space="preserve">A001827346700000000008136343Y01ZAMORA  PINEDA              </t>
  </si>
  <si>
    <t xml:space="preserve">A003885419900000000003985243Y01ZORRILLA  CHOEZ             </t>
  </si>
  <si>
    <t xml:space="preserve">A001806204100000000000754043Y01ZUÑIGA  DELGADO             </t>
  </si>
  <si>
    <t>A0018147403000000000</t>
  </si>
  <si>
    <t>43Y01ABAD  SALTOS AN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</si>
  <si>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</si>
  <si>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</si>
  <si>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</si>
  <si>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</si>
  <si>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</si>
  <si>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</si>
  <si>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</si>
  <si>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</si>
  <si>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</si>
  <si>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</si>
  <si>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</si>
  <si>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</si>
  <si>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</si>
  <si>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</si>
  <si>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A0046350931000000000</t>
  </si>
  <si>
    <t>43Y01ARREAGA  SUAREZ</t>
  </si>
  <si>
    <t>A0017922772000000000</t>
  </si>
  <si>
    <t>43Y01AUZ  FRANCO CHI</t>
  </si>
  <si>
    <t>A0018036317000000000</t>
  </si>
  <si>
    <t>43Y01AVELINO  BERNAB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</si>
  <si>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</si>
  <si>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</si>
  <si>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</si>
  <si>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</si>
  <si>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</si>
  <si>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</si>
  <si>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</si>
  <si>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</si>
  <si>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</si>
  <si>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</si>
  <si>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</si>
  <si>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</si>
  <si>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A0028289710000000000</t>
  </si>
  <si>
    <t>43Y01BUENAÑO  MASSI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</si>
  <si>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</si>
  <si>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</si>
  <si>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</si>
  <si>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</si>
  <si>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</si>
  <si>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</si>
  <si>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</si>
  <si>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</si>
  <si>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</si>
  <si>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</si>
  <si>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</si>
  <si>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</si>
  <si>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</si>
  <si>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</si>
  <si>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</si>
  <si>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</si>
  <si>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A0018150870000000000</t>
  </si>
  <si>
    <t>43Y01CAMPOVERDE  RAM</t>
  </si>
  <si>
    <t>A0002287205000000000</t>
  </si>
  <si>
    <t>43Y01CASTRO  ALVARAD</t>
  </si>
  <si>
    <t>A0018174566000000000</t>
  </si>
  <si>
    <t>43Y01CASTRO  ARAUZ F</t>
  </si>
  <si>
    <t>A0018161945000000000</t>
  </si>
  <si>
    <t>43Y01CEDEÑO  MERCHAN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</si>
  <si>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</si>
  <si>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</si>
  <si>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</si>
  <si>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</si>
  <si>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</si>
  <si>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</si>
  <si>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</si>
  <si>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</si>
  <si>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A0018125557000000000</t>
  </si>
  <si>
    <t>43Y01CHOEZ  PINCAY C</t>
  </si>
  <si>
    <t>A0018147585000000000</t>
  </si>
  <si>
    <t>43Y01FLORES  MEZAS B</t>
  </si>
  <si>
    <t>A0038920906000000000</t>
  </si>
  <si>
    <t>43Y01GARCIA  CARMONA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</si>
  <si>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</si>
  <si>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</si>
  <si>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</si>
  <si>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</si>
  <si>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</si>
  <si>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</si>
  <si>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A0018156305000000000</t>
  </si>
  <si>
    <t>43Y01GONZABAY  TOALA</t>
  </si>
  <si>
    <t>A0018363351000000000</t>
  </si>
  <si>
    <t>43Y01GUAMAN  PAEZ JA</t>
  </si>
  <si>
    <t>A0015352812000000000</t>
  </si>
  <si>
    <t>43Y01GURUMENDI  BUST</t>
  </si>
  <si>
    <t>A0018147411000000000</t>
  </si>
  <si>
    <t>43Y01GUTIERREZ  GARC</t>
  </si>
  <si>
    <t>A0018112650000000000</t>
  </si>
  <si>
    <t>43Y01HARO  JURADO LU</t>
  </si>
  <si>
    <t>A0018372376000000000</t>
  </si>
  <si>
    <t>43Y01INDIO  MENA JOF</t>
  </si>
  <si>
    <t>A0018147658000000000</t>
  </si>
  <si>
    <t>43Y01INTRIAGO  ANDRA</t>
  </si>
  <si>
    <t>A0018315012000000000</t>
  </si>
  <si>
    <t>43Y01JIMENEZ  ROJAS</t>
  </si>
  <si>
    <t>A0018125859000000000</t>
  </si>
  <si>
    <t>43Y01LASCANO  LEON O</t>
  </si>
  <si>
    <t>A0046203653000000000</t>
  </si>
  <si>
    <t>43Y01LEON  GUAMAN JI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</si>
  <si>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</si>
  <si>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</si>
  <si>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</si>
  <si>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</si>
  <si>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</si>
  <si>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</si>
  <si>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</si>
  <si>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</si>
  <si>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</si>
  <si>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</si>
  <si>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A0034044575000000000</t>
  </si>
  <si>
    <t>43Y01MAGALLANES  QUI</t>
  </si>
  <si>
    <t>A0018315020000000000</t>
  </si>
  <si>
    <t>43Y01MALDONADO  LAGO</t>
  </si>
  <si>
    <t>A0018130038000000000</t>
  </si>
  <si>
    <t>43Y01MARQUEZ  CASTRO</t>
  </si>
  <si>
    <t>A0018173837000000000</t>
  </si>
  <si>
    <t>43Y01MARTINEZ  DUART</t>
  </si>
  <si>
    <t>A0018173862000000000</t>
  </si>
  <si>
    <t>43Y01MEDINA  MESIAS</t>
  </si>
  <si>
    <t>A0046203734000000000</t>
  </si>
  <si>
    <t>43Y01MENDEZ  MENDOZA</t>
  </si>
  <si>
    <t>A0018273475000000000</t>
  </si>
  <si>
    <t>43Y01MENOSCAL  PINCA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</si>
  <si>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</si>
  <si>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</si>
  <si>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</si>
  <si>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</si>
  <si>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</si>
  <si>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</si>
  <si>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A0018175139000000000</t>
  </si>
  <si>
    <t>43Y01MORALES  GARZON</t>
  </si>
  <si>
    <t>A0018119671000000000</t>
  </si>
  <si>
    <t>43Y01MORAN  GONZALEZ</t>
  </si>
  <si>
    <t>A0018319548000000000</t>
  </si>
  <si>
    <t>43Y01MOSQUERA  PINCA</t>
  </si>
  <si>
    <t>A0018319581000000000</t>
  </si>
  <si>
    <t>43Y01MUÑOZ  AVILES J</t>
  </si>
  <si>
    <t>A0018125671000000000</t>
  </si>
  <si>
    <t>43Y01NAVAS  PARRALES</t>
  </si>
  <si>
    <t>A0046202983000000000</t>
  </si>
  <si>
    <t>43Y01ONOFRE  TIGUA O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</si>
  <si>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</si>
  <si>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</si>
  <si>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</si>
  <si>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</si>
  <si>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</si>
  <si>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</si>
  <si>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</si>
  <si>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</si>
  <si>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</si>
  <si>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</si>
  <si>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</si>
  <si>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</si>
  <si>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</si>
  <si>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</si>
  <si>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</si>
  <si>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</si>
  <si>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</si>
  <si>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A0027185538000000000</t>
  </si>
  <si>
    <t>43Y01QUINDE  RAMIREZ</t>
  </si>
  <si>
    <t>A0018378048000000000</t>
  </si>
  <si>
    <t>43Y01QUINTO  CORONEL</t>
  </si>
  <si>
    <t>A0018162372000000000</t>
  </si>
  <si>
    <t>43Y01RAMIREZ  ARIAS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</si>
  <si>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</si>
  <si>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</si>
  <si>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</si>
  <si>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</si>
  <si>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</si>
  <si>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</si>
  <si>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A0038889677000000000</t>
  </si>
  <si>
    <t>43Y01RODRIGUEZ  MORA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</si>
  <si>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</si>
  <si>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</si>
  <si>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</si>
  <si>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</si>
  <si>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</si>
  <si>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</si>
  <si>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</si>
  <si>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</si>
  <si>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</si>
  <si>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</si>
  <si>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A0047555731000000000</t>
  </si>
  <si>
    <t>43Y01SALAZAR  CORONE</t>
  </si>
  <si>
    <t>A0017126037000000000</t>
  </si>
  <si>
    <t>43Y01SALAZAR  MAGALL</t>
  </si>
  <si>
    <t>A0018190898000000000</t>
  </si>
  <si>
    <t>43Y01SALAZAR  VILLAM</t>
  </si>
  <si>
    <t>A0018173641000000000</t>
  </si>
  <si>
    <t>43Y01SIGUA  RIVERA J</t>
  </si>
  <si>
    <t>A0018004016000000000</t>
  </si>
  <si>
    <t>43Y01SILVA  MUÑOZ KA</t>
  </si>
  <si>
    <t>A0030486409000000000</t>
  </si>
  <si>
    <t>43Y01SUAREZ  YEPEZ K</t>
  </si>
  <si>
    <t>A0018093957000000000</t>
  </si>
  <si>
    <t>43Y01TOMALA  TORRES</t>
  </si>
  <si>
    <t>A0017176387000000000</t>
  </si>
  <si>
    <t>43Y01VARGAS  ANA DAN</t>
  </si>
  <si>
    <t>A0017959641000000000</t>
  </si>
  <si>
    <t>43Y01VELEZ  TORRES J</t>
  </si>
  <si>
    <t>A0051212865000000000</t>
  </si>
  <si>
    <t>43Y01VERDEZOTO  GONZ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</si>
  <si>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</si>
  <si>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</si>
  <si>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</si>
  <si>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</si>
  <si>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</si>
  <si>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</si>
  <si>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</si>
  <si>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</si>
  <si>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A0018125922000000000</t>
  </si>
  <si>
    <t>43Y01ZAMBRANO  ROSAD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</si>
  <si>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</si>
  <si>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</si>
  <si>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</si>
  <si>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</si>
  <si>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</si>
  <si>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</si>
  <si>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 xml:space="preserve">A001827343300000000001810843Y01COELLO  OLEA HE             </t>
  </si>
  <si>
    <t>A0018273433000000000</t>
  </si>
  <si>
    <t>43Y01COELLO  OLEA HE</t>
  </si>
  <si>
    <t>CANTOS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</si>
</sst>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4" fontId="5" fillId="0" borderId="0" xfId="0" applyNumberFormat="1" applyFont="1" applyAlignment="1">
      <alignment horizontal="right" vertical="center" wrapText="1"/>
    </xf>
    <xf numFmtId="4" fontId="0" fillId="0" borderId="0" xfId="0" applyNumberForma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59"/>
  <sheetViews>
    <sheetView tabSelected="1" topLeftCell="A4" workbookViewId="0">
      <pane xSplit="1" ySplit="2" topLeftCell="B93" activePane="bottomRight" state="frozen"/>
      <selection activeCell="A4" sqref="A4"/>
      <selection pane="topRight" activeCell="B4" sqref="B4"/>
      <selection pane="bottomLeft" activeCell="A6" sqref="A6"/>
      <selection pane="bottomRight" activeCell="G4" sqref="G4"/>
    </sheetView>
  </sheetViews>
  <sheetFormatPr baseColWidth="10" defaultRowHeight="15" x14ac:dyDescent="0.25"/>
  <cols>
    <col min="1" max="1" width="56.85546875" bestFit="1" customWidth="1"/>
    <col min="2" max="2" width="28.7109375" bestFit="1" customWidth="1"/>
    <col min="3" max="3" width="17" bestFit="1" customWidth="1"/>
    <col min="4" max="4" width="17" customWidth="1"/>
    <col min="6" max="6" width="17" customWidth="1"/>
    <col min="7" max="7" width="9" bestFit="1" customWidth="1"/>
    <col min="8" max="8" width="12" bestFit="1" customWidth="1"/>
    <col min="9" max="9" width="12.42578125" bestFit="1" customWidth="1"/>
    <col min="10" max="10" width="18.7109375" bestFit="1" customWidth="1"/>
    <col min="11" max="11" width="13.28515625" bestFit="1" customWidth="1"/>
    <col min="12" max="12" width="14.42578125" bestFit="1" customWidth="1"/>
    <col min="13" max="13" width="18.85546875" bestFit="1" customWidth="1"/>
    <col min="14" max="14" width="17.28515625" bestFit="1" customWidth="1"/>
    <col min="15" max="15" width="19.85546875" bestFit="1" customWidth="1"/>
    <col min="16" max="16" width="12" bestFit="1" customWidth="1"/>
    <col min="17" max="17" width="8.7109375" bestFit="1" customWidth="1"/>
    <col min="18" max="18" width="22" bestFit="1" customWidth="1"/>
    <col min="20" max="20" width="7.140625" bestFit="1" customWidth="1"/>
    <col min="21" max="21" width="16.42578125" bestFit="1" customWidth="1"/>
    <col min="22" max="22" width="18.28515625" bestFit="1" customWidth="1"/>
    <col min="23" max="23" width="21.5703125" bestFit="1" customWidth="1"/>
    <col min="24" max="24" width="14.7109375" bestFit="1" customWidth="1"/>
    <col min="25" max="25" width="36" bestFit="1" customWidth="1"/>
    <col min="26" max="26" width="13.140625" bestFit="1" customWidth="1"/>
    <col min="27" max="27" width="23.5703125" bestFit="1" customWidth="1"/>
    <col min="28" max="28" width="18.85546875" bestFit="1" customWidth="1"/>
    <col min="29" max="29" width="11.85546875" bestFit="1" customWidth="1"/>
    <col min="30" max="30" width="8" bestFit="1" customWidth="1"/>
    <col min="31" max="31" width="19.28515625" bestFit="1" customWidth="1"/>
    <col min="32" max="32" width="11.7109375" bestFit="1" customWidth="1"/>
    <col min="33" max="33" width="10.5703125" bestFit="1" customWidth="1"/>
    <col min="34" max="34" width="12.5703125" bestFit="1" customWidth="1"/>
    <col min="35" max="35" width="18.7109375" bestFit="1" customWidth="1"/>
    <col min="36" max="36" width="14.5703125" bestFit="1" customWidth="1"/>
  </cols>
  <sheetData>
    <row r="1" spans="1:39" x14ac:dyDescent="0.25">
      <c r="A1" s="1" t="s">
        <v>0</v>
      </c>
      <c r="AE1" s="1">
        <v>2021</v>
      </c>
    </row>
    <row r="2" spans="1:39" x14ac:dyDescent="0.25">
      <c r="A2" s="1" t="s">
        <v>1</v>
      </c>
      <c r="AE2" s="1" t="s">
        <v>3</v>
      </c>
    </row>
    <row r="3" spans="1:39" x14ac:dyDescent="0.25">
      <c r="A3" s="1" t="s">
        <v>2</v>
      </c>
      <c r="AE3" s="1" t="s">
        <v>4</v>
      </c>
    </row>
    <row r="4" spans="1:39" x14ac:dyDescent="0.25">
      <c r="E4">
        <f>13.33*21.6%</f>
        <v>2.8792800000000005</v>
      </c>
      <c r="G4">
        <f>480*21.6%</f>
        <v>103.68</v>
      </c>
      <c r="I4">
        <f>356.71*11.15%</f>
        <v>39.773164999999999</v>
      </c>
      <c r="N4">
        <f>258.36*11.15%</f>
        <v>28.80714</v>
      </c>
      <c r="R4">
        <f>258.36*9.45%</f>
        <v>24.415019999999998</v>
      </c>
      <c r="S4">
        <f>18.4+16.1</f>
        <v>34.5</v>
      </c>
      <c r="U4">
        <f>47.88-24.42</f>
        <v>23.46</v>
      </c>
    </row>
    <row r="5" spans="1:39" x14ac:dyDescent="0.25">
      <c r="A5" s="1" t="s">
        <v>5</v>
      </c>
      <c r="B5" s="1" t="s">
        <v>6</v>
      </c>
      <c r="C5" s="1" t="s">
        <v>7</v>
      </c>
      <c r="D5" s="1"/>
      <c r="F5" s="1"/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9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11</v>
      </c>
      <c r="AJ5" s="1" t="s">
        <v>35</v>
      </c>
    </row>
    <row r="6" spans="1:39" x14ac:dyDescent="0.25">
      <c r="A6" t="s">
        <v>36</v>
      </c>
      <c r="B6" t="s">
        <v>37</v>
      </c>
      <c r="C6" t="s">
        <v>38</v>
      </c>
      <c r="D6" s="8">
        <v>608.33000000000004</v>
      </c>
      <c r="E6" s="9">
        <f>+D6-F6</f>
        <v>0</v>
      </c>
      <c r="F6">
        <f>+G6+K6+I6</f>
        <v>608.33000000000004</v>
      </c>
      <c r="G6">
        <v>400</v>
      </c>
      <c r="I6">
        <v>0</v>
      </c>
      <c r="J6">
        <v>50.69</v>
      </c>
      <c r="K6">
        <v>208.33</v>
      </c>
      <c r="L6">
        <v>0</v>
      </c>
      <c r="M6">
        <v>659.02</v>
      </c>
      <c r="N6">
        <v>181.08</v>
      </c>
      <c r="O6">
        <v>0</v>
      </c>
      <c r="P6">
        <v>0</v>
      </c>
      <c r="Q6">
        <v>0</v>
      </c>
      <c r="R6">
        <v>57.49</v>
      </c>
      <c r="S6">
        <v>0</v>
      </c>
      <c r="T6">
        <v>10.35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248.92000000000002</v>
      </c>
      <c r="AE6">
        <v>410.09999999999997</v>
      </c>
      <c r="AF6">
        <v>50.69</v>
      </c>
      <c r="AG6">
        <v>33.33</v>
      </c>
      <c r="AH6" s="2">
        <f t="shared" ref="AH6:AH37" si="0">+G6/24</f>
        <v>16.666666666666668</v>
      </c>
      <c r="AI6">
        <v>50.69</v>
      </c>
      <c r="AJ6" s="2">
        <f>+F6*12.15%</f>
        <v>73.912095000000008</v>
      </c>
      <c r="AK6" s="5">
        <f>+F6*1%</f>
        <v>6.0833000000000004</v>
      </c>
      <c r="AL6" s="2">
        <v>67.828800000000001</v>
      </c>
      <c r="AM6" s="2">
        <f>+AJ6-AL6</f>
        <v>6.0832950000000068</v>
      </c>
    </row>
    <row r="7" spans="1:39" x14ac:dyDescent="0.25">
      <c r="A7" t="s">
        <v>39</v>
      </c>
      <c r="B7" t="s">
        <v>40</v>
      </c>
      <c r="C7" t="s">
        <v>38</v>
      </c>
      <c r="D7" s="8">
        <v>647.58000000000004</v>
      </c>
      <c r="E7" s="9">
        <f t="shared" ref="E7:E70" si="1">+D7-F7</f>
        <v>0</v>
      </c>
      <c r="F7">
        <f t="shared" ref="F7:F70" si="2">+G7+K7+I7</f>
        <v>647.58000000000004</v>
      </c>
      <c r="G7">
        <v>425</v>
      </c>
      <c r="I7">
        <v>0</v>
      </c>
      <c r="J7">
        <v>0</v>
      </c>
      <c r="K7">
        <v>222.58</v>
      </c>
      <c r="L7">
        <v>0</v>
      </c>
      <c r="M7">
        <v>647.58000000000004</v>
      </c>
      <c r="N7">
        <v>189.64000000000001</v>
      </c>
      <c r="O7">
        <v>0</v>
      </c>
      <c r="P7">
        <v>0</v>
      </c>
      <c r="Q7">
        <v>0</v>
      </c>
      <c r="R7">
        <v>61.2</v>
      </c>
      <c r="S7">
        <v>0</v>
      </c>
      <c r="T7">
        <v>16.100000000000001</v>
      </c>
      <c r="U7">
        <v>0</v>
      </c>
      <c r="V7">
        <v>2.76</v>
      </c>
      <c r="W7">
        <v>0</v>
      </c>
      <c r="X7">
        <v>0</v>
      </c>
      <c r="Y7">
        <v>0</v>
      </c>
      <c r="Z7">
        <v>0</v>
      </c>
      <c r="AA7">
        <v>0</v>
      </c>
      <c r="AB7">
        <v>107.75</v>
      </c>
      <c r="AC7">
        <v>0</v>
      </c>
      <c r="AD7">
        <v>377.45000000000005</v>
      </c>
      <c r="AE7">
        <v>270.13</v>
      </c>
      <c r="AF7">
        <v>53.97</v>
      </c>
      <c r="AG7">
        <v>33.33</v>
      </c>
      <c r="AH7" s="2">
        <f t="shared" si="0"/>
        <v>17.708333333333332</v>
      </c>
      <c r="AI7">
        <v>53.96</v>
      </c>
      <c r="AJ7" s="2">
        <f t="shared" ref="AJ7:AJ70" si="3">+F7*12.15%</f>
        <v>78.680970000000002</v>
      </c>
      <c r="AK7" s="5">
        <f>+F7*1%</f>
        <v>6.4758000000000004</v>
      </c>
      <c r="AL7" s="2">
        <v>72.205200000000005</v>
      </c>
      <c r="AM7" s="2">
        <f t="shared" ref="AM7:AM70" si="4">+AJ7-AL7</f>
        <v>6.4757699999999971</v>
      </c>
    </row>
    <row r="8" spans="1:39" x14ac:dyDescent="0.25">
      <c r="A8" t="s">
        <v>41</v>
      </c>
      <c r="B8" t="s">
        <v>40</v>
      </c>
      <c r="C8" t="s">
        <v>38</v>
      </c>
      <c r="D8" s="8">
        <v>767.82</v>
      </c>
      <c r="E8" s="9">
        <f t="shared" si="1"/>
        <v>0</v>
      </c>
      <c r="F8">
        <f t="shared" si="2"/>
        <v>767.81999999999994</v>
      </c>
      <c r="G8">
        <v>400</v>
      </c>
      <c r="I8">
        <v>0</v>
      </c>
      <c r="J8">
        <v>63.98</v>
      </c>
      <c r="K8">
        <v>367.82</v>
      </c>
      <c r="L8">
        <v>0</v>
      </c>
      <c r="M8">
        <v>831.8</v>
      </c>
      <c r="N8">
        <v>178.32000000000002</v>
      </c>
      <c r="O8">
        <v>0</v>
      </c>
      <c r="P8">
        <v>0</v>
      </c>
      <c r="Q8">
        <v>0</v>
      </c>
      <c r="R8">
        <v>72.56</v>
      </c>
      <c r="S8">
        <v>0</v>
      </c>
      <c r="T8">
        <v>5.75</v>
      </c>
      <c r="U8">
        <v>0</v>
      </c>
      <c r="V8">
        <v>2.76</v>
      </c>
      <c r="W8">
        <v>0</v>
      </c>
      <c r="X8">
        <v>0</v>
      </c>
      <c r="Y8">
        <v>0</v>
      </c>
      <c r="Z8">
        <v>0</v>
      </c>
      <c r="AA8">
        <v>0</v>
      </c>
      <c r="AB8">
        <v>55.48</v>
      </c>
      <c r="AC8">
        <v>0</v>
      </c>
      <c r="AD8">
        <v>314.87</v>
      </c>
      <c r="AE8">
        <v>516.92999999999995</v>
      </c>
      <c r="AF8">
        <v>63.99</v>
      </c>
      <c r="AG8">
        <v>33.33</v>
      </c>
      <c r="AH8" s="2">
        <f t="shared" si="0"/>
        <v>16.666666666666668</v>
      </c>
      <c r="AI8">
        <v>63.98</v>
      </c>
      <c r="AJ8" s="2">
        <f t="shared" si="3"/>
        <v>93.290129999999991</v>
      </c>
      <c r="AK8" s="5">
        <f>+F8*1%</f>
        <v>7.6781999999999995</v>
      </c>
      <c r="AL8" s="2">
        <v>85.611900000000006</v>
      </c>
      <c r="AM8" s="2">
        <f t="shared" si="4"/>
        <v>7.678229999999985</v>
      </c>
    </row>
    <row r="9" spans="1:39" x14ac:dyDescent="0.25">
      <c r="A9" t="s">
        <v>42</v>
      </c>
      <c r="B9" t="s">
        <v>43</v>
      </c>
      <c r="C9" t="s">
        <v>44</v>
      </c>
      <c r="D9" s="8">
        <v>800</v>
      </c>
      <c r="E9" s="9">
        <f t="shared" si="1"/>
        <v>0</v>
      </c>
      <c r="F9">
        <f t="shared" si="2"/>
        <v>800</v>
      </c>
      <c r="G9">
        <v>800</v>
      </c>
      <c r="I9">
        <v>0</v>
      </c>
      <c r="J9">
        <v>66.66</v>
      </c>
      <c r="K9">
        <v>0</v>
      </c>
      <c r="L9">
        <v>0</v>
      </c>
      <c r="M9">
        <v>866.66</v>
      </c>
      <c r="N9">
        <v>360.78000000000003</v>
      </c>
      <c r="O9">
        <v>0</v>
      </c>
      <c r="P9">
        <v>0</v>
      </c>
      <c r="Q9">
        <v>0</v>
      </c>
      <c r="R9">
        <v>75.599999999999994</v>
      </c>
      <c r="S9">
        <v>0</v>
      </c>
      <c r="T9">
        <v>21.85</v>
      </c>
      <c r="U9">
        <v>0</v>
      </c>
      <c r="V9">
        <v>1.38</v>
      </c>
      <c r="W9">
        <v>0</v>
      </c>
      <c r="X9">
        <v>0</v>
      </c>
      <c r="Y9">
        <v>0</v>
      </c>
      <c r="Z9">
        <v>0</v>
      </c>
      <c r="AA9">
        <v>156.4</v>
      </c>
      <c r="AB9">
        <v>87.36</v>
      </c>
      <c r="AC9">
        <v>0</v>
      </c>
      <c r="AD9">
        <v>703.37</v>
      </c>
      <c r="AE9">
        <v>163.28999999999996</v>
      </c>
      <c r="AF9">
        <v>66.67</v>
      </c>
      <c r="AG9">
        <v>33.33</v>
      </c>
      <c r="AH9" s="2">
        <f t="shared" si="0"/>
        <v>33.333333333333336</v>
      </c>
      <c r="AI9">
        <v>66.66</v>
      </c>
      <c r="AJ9" s="2">
        <f t="shared" si="3"/>
        <v>97.2</v>
      </c>
      <c r="AK9" s="5">
        <f>+F9*1%</f>
        <v>8</v>
      </c>
      <c r="AL9" s="2">
        <v>89.2</v>
      </c>
      <c r="AM9" s="2">
        <f t="shared" si="4"/>
        <v>8</v>
      </c>
    </row>
    <row r="10" spans="1:39" x14ac:dyDescent="0.25">
      <c r="A10" t="s">
        <v>45</v>
      </c>
      <c r="B10" t="s">
        <v>46</v>
      </c>
      <c r="C10" t="s">
        <v>38</v>
      </c>
      <c r="D10" s="8">
        <v>588.71</v>
      </c>
      <c r="E10" s="9">
        <f t="shared" si="1"/>
        <v>0</v>
      </c>
      <c r="F10">
        <f t="shared" si="2"/>
        <v>588.71</v>
      </c>
      <c r="G10">
        <v>400</v>
      </c>
      <c r="I10">
        <v>0</v>
      </c>
      <c r="J10">
        <v>0</v>
      </c>
      <c r="K10">
        <v>188.71</v>
      </c>
      <c r="L10">
        <v>0</v>
      </c>
      <c r="M10">
        <v>588.71</v>
      </c>
      <c r="N10">
        <v>176.94000000000003</v>
      </c>
      <c r="O10">
        <v>0</v>
      </c>
      <c r="P10">
        <v>0</v>
      </c>
      <c r="Q10">
        <v>0</v>
      </c>
      <c r="R10">
        <v>55.63</v>
      </c>
      <c r="S10">
        <v>0</v>
      </c>
      <c r="T10">
        <v>21.85</v>
      </c>
      <c r="U10">
        <v>0</v>
      </c>
      <c r="V10">
        <v>4.1399999999999997</v>
      </c>
      <c r="W10">
        <v>0</v>
      </c>
      <c r="X10">
        <v>0</v>
      </c>
      <c r="Y10">
        <v>0</v>
      </c>
      <c r="Z10">
        <v>0</v>
      </c>
      <c r="AA10">
        <v>0</v>
      </c>
      <c r="AB10">
        <v>181.72</v>
      </c>
      <c r="AC10">
        <v>0</v>
      </c>
      <c r="AD10">
        <v>440.28</v>
      </c>
      <c r="AE10">
        <v>148.43000000000006</v>
      </c>
      <c r="AF10">
        <v>49.06</v>
      </c>
      <c r="AG10">
        <v>33.33</v>
      </c>
      <c r="AH10" s="2">
        <f t="shared" si="0"/>
        <v>16.666666666666668</v>
      </c>
      <c r="AI10">
        <v>49.06</v>
      </c>
      <c r="AJ10" s="2">
        <f t="shared" si="3"/>
        <v>71.528265000000005</v>
      </c>
      <c r="AK10" s="5">
        <f>+F10*1%</f>
        <v>5.8871000000000002</v>
      </c>
      <c r="AL10" s="2">
        <v>65.641199999999998</v>
      </c>
      <c r="AM10" s="2">
        <f t="shared" si="4"/>
        <v>5.8870650000000069</v>
      </c>
    </row>
    <row r="11" spans="1:39" x14ac:dyDescent="0.25">
      <c r="A11" t="s">
        <v>47</v>
      </c>
      <c r="B11" t="s">
        <v>46</v>
      </c>
      <c r="C11" t="s">
        <v>38</v>
      </c>
      <c r="D11" s="8">
        <v>715.63</v>
      </c>
      <c r="E11" s="9">
        <f t="shared" si="1"/>
        <v>0</v>
      </c>
      <c r="F11">
        <f t="shared" si="2"/>
        <v>715.63</v>
      </c>
      <c r="G11">
        <v>400</v>
      </c>
      <c r="I11">
        <v>0</v>
      </c>
      <c r="J11">
        <v>59.63</v>
      </c>
      <c r="K11">
        <v>315.63</v>
      </c>
      <c r="L11">
        <v>0</v>
      </c>
      <c r="M11">
        <v>775.26</v>
      </c>
      <c r="N11">
        <v>181.08</v>
      </c>
      <c r="O11">
        <v>0</v>
      </c>
      <c r="P11">
        <v>0</v>
      </c>
      <c r="Q11">
        <v>0</v>
      </c>
      <c r="R11">
        <v>67.63</v>
      </c>
      <c r="S11">
        <v>0</v>
      </c>
      <c r="T11">
        <v>11.5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260.21000000000004</v>
      </c>
      <c r="AE11">
        <v>515.04999999999995</v>
      </c>
      <c r="AF11">
        <v>59.64</v>
      </c>
      <c r="AG11">
        <v>33.33</v>
      </c>
      <c r="AH11" s="2">
        <f t="shared" si="0"/>
        <v>16.666666666666668</v>
      </c>
      <c r="AI11">
        <v>59.63</v>
      </c>
      <c r="AJ11" s="2">
        <f t="shared" si="3"/>
        <v>86.949044999999998</v>
      </c>
      <c r="AK11" s="5">
        <f>+F11*1%</f>
        <v>7.1562999999999999</v>
      </c>
      <c r="AL11" s="2">
        <v>79.792699999999996</v>
      </c>
      <c r="AM11" s="2">
        <f t="shared" si="4"/>
        <v>7.1563450000000017</v>
      </c>
    </row>
    <row r="12" spans="1:39" x14ac:dyDescent="0.25">
      <c r="A12" t="s">
        <v>48</v>
      </c>
      <c r="B12" t="s">
        <v>40</v>
      </c>
      <c r="C12" t="s">
        <v>38</v>
      </c>
      <c r="D12" s="8">
        <v>719.39</v>
      </c>
      <c r="E12" s="9">
        <f t="shared" si="1"/>
        <v>0</v>
      </c>
      <c r="F12">
        <f t="shared" si="2"/>
        <v>719.39</v>
      </c>
      <c r="G12">
        <v>400</v>
      </c>
      <c r="I12">
        <v>0</v>
      </c>
      <c r="J12">
        <v>0</v>
      </c>
      <c r="K12">
        <v>319.39</v>
      </c>
      <c r="L12">
        <v>0</v>
      </c>
      <c r="M12">
        <v>719.39</v>
      </c>
      <c r="N12">
        <v>179.70000000000002</v>
      </c>
      <c r="O12">
        <v>0</v>
      </c>
      <c r="P12">
        <v>0</v>
      </c>
      <c r="Q12">
        <v>0</v>
      </c>
      <c r="R12">
        <v>67.98</v>
      </c>
      <c r="S12">
        <v>0</v>
      </c>
      <c r="T12">
        <v>16.100000000000001</v>
      </c>
      <c r="U12">
        <v>0</v>
      </c>
      <c r="V12">
        <v>1.38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265.16000000000003</v>
      </c>
      <c r="AE12">
        <v>454.22999999999996</v>
      </c>
      <c r="AF12">
        <v>59.95</v>
      </c>
      <c r="AG12">
        <v>33.33</v>
      </c>
      <c r="AH12" s="2">
        <f t="shared" si="0"/>
        <v>16.666666666666668</v>
      </c>
      <c r="AI12">
        <v>59.95</v>
      </c>
      <c r="AJ12" s="2">
        <f t="shared" si="3"/>
        <v>87.405884999999998</v>
      </c>
      <c r="AK12" s="5">
        <f>+F12*1%</f>
        <v>7.1939000000000002</v>
      </c>
      <c r="AL12" s="2">
        <v>80.212000000000003</v>
      </c>
      <c r="AM12" s="2">
        <f t="shared" si="4"/>
        <v>7.1938849999999945</v>
      </c>
    </row>
    <row r="13" spans="1:39" x14ac:dyDescent="0.25">
      <c r="A13" t="s">
        <v>49</v>
      </c>
      <c r="B13" t="s">
        <v>50</v>
      </c>
      <c r="C13" t="s">
        <v>38</v>
      </c>
      <c r="D13" s="8">
        <v>756.88</v>
      </c>
      <c r="E13" s="9">
        <f t="shared" si="1"/>
        <v>0</v>
      </c>
      <c r="F13">
        <f t="shared" si="2"/>
        <v>756.88</v>
      </c>
      <c r="G13">
        <v>600</v>
      </c>
      <c r="I13">
        <v>0</v>
      </c>
      <c r="J13">
        <v>0</v>
      </c>
      <c r="K13">
        <v>156.88</v>
      </c>
      <c r="L13">
        <v>0</v>
      </c>
      <c r="M13">
        <v>756.88</v>
      </c>
      <c r="N13">
        <v>267.48</v>
      </c>
      <c r="O13">
        <v>0</v>
      </c>
      <c r="P13">
        <v>0</v>
      </c>
      <c r="Q13">
        <v>0</v>
      </c>
      <c r="R13">
        <v>71.53</v>
      </c>
      <c r="S13">
        <v>0</v>
      </c>
      <c r="T13">
        <v>3.45</v>
      </c>
      <c r="U13">
        <v>0</v>
      </c>
      <c r="V13">
        <v>4.1399999999999997</v>
      </c>
      <c r="W13">
        <v>0</v>
      </c>
      <c r="X13">
        <v>0</v>
      </c>
      <c r="Y13">
        <v>0</v>
      </c>
      <c r="Z13">
        <v>0</v>
      </c>
      <c r="AA13">
        <v>0</v>
      </c>
      <c r="AB13">
        <v>193.12</v>
      </c>
      <c r="AC13">
        <v>0</v>
      </c>
      <c r="AD13">
        <v>539.72</v>
      </c>
      <c r="AE13">
        <v>217.15999999999997</v>
      </c>
      <c r="AF13">
        <v>63.07</v>
      </c>
      <c r="AG13">
        <v>33.33</v>
      </c>
      <c r="AH13" s="2">
        <f t="shared" si="0"/>
        <v>25</v>
      </c>
      <c r="AI13">
        <v>63.07</v>
      </c>
      <c r="AJ13" s="2">
        <f t="shared" si="3"/>
        <v>91.960920000000002</v>
      </c>
      <c r="AK13" s="5">
        <f>+F13*1%</f>
        <v>7.5688000000000004</v>
      </c>
      <c r="AL13" s="2">
        <v>84.392099999999999</v>
      </c>
      <c r="AM13" s="2">
        <f t="shared" si="4"/>
        <v>7.5688200000000023</v>
      </c>
    </row>
    <row r="14" spans="1:39" x14ac:dyDescent="0.25">
      <c r="A14" t="s">
        <v>51</v>
      </c>
      <c r="B14" t="s">
        <v>40</v>
      </c>
      <c r="C14" t="s">
        <v>38</v>
      </c>
      <c r="D14" s="8">
        <v>599.57000000000005</v>
      </c>
      <c r="E14" s="9">
        <f t="shared" si="1"/>
        <v>0</v>
      </c>
      <c r="F14">
        <f t="shared" si="2"/>
        <v>599.56999999999994</v>
      </c>
      <c r="G14">
        <v>400</v>
      </c>
      <c r="I14">
        <v>0</v>
      </c>
      <c r="J14">
        <v>49.96</v>
      </c>
      <c r="K14">
        <v>199.57</v>
      </c>
      <c r="L14">
        <v>0</v>
      </c>
      <c r="M14">
        <v>649.53</v>
      </c>
      <c r="N14">
        <v>181.08</v>
      </c>
      <c r="O14">
        <v>0</v>
      </c>
      <c r="P14">
        <v>0</v>
      </c>
      <c r="Q14">
        <v>0</v>
      </c>
      <c r="R14">
        <v>56.66</v>
      </c>
      <c r="S14">
        <v>0</v>
      </c>
      <c r="T14">
        <v>23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182.21</v>
      </c>
      <c r="AC14">
        <v>0</v>
      </c>
      <c r="AD14">
        <v>442.95000000000005</v>
      </c>
      <c r="AE14">
        <v>206.57999999999993</v>
      </c>
      <c r="AF14">
        <v>49.96</v>
      </c>
      <c r="AG14">
        <v>33.33</v>
      </c>
      <c r="AH14" s="2">
        <f t="shared" si="0"/>
        <v>16.666666666666668</v>
      </c>
      <c r="AI14">
        <v>49.96</v>
      </c>
      <c r="AJ14" s="2">
        <f t="shared" si="3"/>
        <v>72.847754999999992</v>
      </c>
      <c r="AK14" s="5">
        <f>+F14*1%</f>
        <v>5.9956999999999994</v>
      </c>
      <c r="AL14" s="2">
        <v>66.852099999999993</v>
      </c>
      <c r="AM14" s="2">
        <f t="shared" si="4"/>
        <v>5.9956549999999993</v>
      </c>
    </row>
    <row r="15" spans="1:39" x14ac:dyDescent="0.25">
      <c r="A15" t="s">
        <v>52</v>
      </c>
      <c r="B15" t="s">
        <v>50</v>
      </c>
      <c r="C15" t="s">
        <v>38</v>
      </c>
      <c r="D15" s="8">
        <v>976.87</v>
      </c>
      <c r="E15" s="9">
        <f t="shared" si="1"/>
        <v>0</v>
      </c>
      <c r="F15">
        <f t="shared" si="2"/>
        <v>976.87</v>
      </c>
      <c r="G15">
        <v>450</v>
      </c>
      <c r="I15">
        <v>0</v>
      </c>
      <c r="J15">
        <v>0</v>
      </c>
      <c r="K15">
        <v>526.87</v>
      </c>
      <c r="L15">
        <v>0</v>
      </c>
      <c r="M15">
        <v>976.87</v>
      </c>
      <c r="N15">
        <v>199.58</v>
      </c>
      <c r="O15">
        <v>0</v>
      </c>
      <c r="P15">
        <v>0</v>
      </c>
      <c r="Q15">
        <v>0</v>
      </c>
      <c r="R15">
        <v>92.31</v>
      </c>
      <c r="S15">
        <v>0</v>
      </c>
      <c r="T15">
        <v>6.9</v>
      </c>
      <c r="U15">
        <v>0</v>
      </c>
      <c r="V15">
        <v>4.1399999999999997</v>
      </c>
      <c r="W15">
        <v>0</v>
      </c>
      <c r="X15">
        <v>0</v>
      </c>
      <c r="Y15">
        <v>0</v>
      </c>
      <c r="Z15">
        <v>0</v>
      </c>
      <c r="AA15">
        <v>0</v>
      </c>
      <c r="AB15">
        <v>81.290000000000006</v>
      </c>
      <c r="AC15">
        <v>0</v>
      </c>
      <c r="AD15">
        <v>384.21999999999997</v>
      </c>
      <c r="AE15">
        <v>592.65000000000009</v>
      </c>
      <c r="AF15">
        <v>81.41</v>
      </c>
      <c r="AG15">
        <v>33.33</v>
      </c>
      <c r="AH15" s="2">
        <f t="shared" si="0"/>
        <v>18.75</v>
      </c>
      <c r="AI15">
        <v>81.400000000000006</v>
      </c>
      <c r="AJ15" s="2">
        <f t="shared" si="3"/>
        <v>118.689705</v>
      </c>
      <c r="AK15" s="5">
        <f>+F15*1%</f>
        <v>9.7687000000000008</v>
      </c>
      <c r="AL15" s="2">
        <v>108.92100000000001</v>
      </c>
      <c r="AM15" s="2">
        <f t="shared" si="4"/>
        <v>9.7687049999999971</v>
      </c>
    </row>
    <row r="16" spans="1:39" x14ac:dyDescent="0.25">
      <c r="A16" t="s">
        <v>53</v>
      </c>
      <c r="B16" t="s">
        <v>50</v>
      </c>
      <c r="C16" t="s">
        <v>38</v>
      </c>
      <c r="D16" s="8">
        <v>480</v>
      </c>
      <c r="E16" s="9">
        <f>+D16-F16</f>
        <v>480</v>
      </c>
      <c r="F16">
        <f t="shared" si="2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33.33</v>
      </c>
      <c r="AH16" s="2">
        <f t="shared" si="0"/>
        <v>0</v>
      </c>
      <c r="AI16">
        <v>40</v>
      </c>
      <c r="AJ16" s="2">
        <f t="shared" si="3"/>
        <v>0</v>
      </c>
      <c r="AK16" s="5">
        <f>+F16*1%</f>
        <v>0</v>
      </c>
      <c r="AL16" s="2">
        <v>0</v>
      </c>
      <c r="AM16" s="2">
        <f t="shared" si="4"/>
        <v>0</v>
      </c>
    </row>
    <row r="17" spans="1:39" x14ac:dyDescent="0.25">
      <c r="A17" t="s">
        <v>54</v>
      </c>
      <c r="B17" t="s">
        <v>40</v>
      </c>
      <c r="C17" t="s">
        <v>38</v>
      </c>
      <c r="D17" s="8">
        <v>642.15</v>
      </c>
      <c r="E17" s="9">
        <f t="shared" si="1"/>
        <v>0</v>
      </c>
      <c r="F17">
        <f t="shared" si="2"/>
        <v>642.15</v>
      </c>
      <c r="G17">
        <v>400</v>
      </c>
      <c r="I17">
        <v>0</v>
      </c>
      <c r="J17">
        <v>53.51</v>
      </c>
      <c r="K17">
        <v>242.15</v>
      </c>
      <c r="L17">
        <v>0</v>
      </c>
      <c r="M17">
        <v>695.66000000000008</v>
      </c>
      <c r="N17">
        <v>181.08</v>
      </c>
      <c r="O17">
        <v>0</v>
      </c>
      <c r="P17">
        <v>0</v>
      </c>
      <c r="Q17">
        <v>0</v>
      </c>
      <c r="R17">
        <v>60.68</v>
      </c>
      <c r="S17">
        <v>0</v>
      </c>
      <c r="T17">
        <v>23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264.76</v>
      </c>
      <c r="AE17">
        <v>430.90000000000009</v>
      </c>
      <c r="AF17">
        <v>53.51</v>
      </c>
      <c r="AG17">
        <v>33.33</v>
      </c>
      <c r="AH17" s="2">
        <f t="shared" si="0"/>
        <v>16.666666666666668</v>
      </c>
      <c r="AI17">
        <v>53.51</v>
      </c>
      <c r="AJ17" s="2">
        <f t="shared" si="3"/>
        <v>78.021225000000001</v>
      </c>
      <c r="AK17" s="5">
        <f>+F17*1%</f>
        <v>6.4215</v>
      </c>
      <c r="AL17" s="2">
        <v>71.599699999999999</v>
      </c>
      <c r="AM17" s="2">
        <f t="shared" si="4"/>
        <v>6.4215250000000026</v>
      </c>
    </row>
    <row r="18" spans="1:39" x14ac:dyDescent="0.25">
      <c r="A18" t="s">
        <v>55</v>
      </c>
      <c r="B18" t="s">
        <v>43</v>
      </c>
      <c r="C18" t="s">
        <v>44</v>
      </c>
      <c r="D18" s="8">
        <v>732.12</v>
      </c>
      <c r="E18" s="9">
        <f t="shared" si="1"/>
        <v>0</v>
      </c>
      <c r="F18">
        <f t="shared" si="2"/>
        <v>732.12</v>
      </c>
      <c r="G18">
        <v>700</v>
      </c>
      <c r="I18">
        <v>0</v>
      </c>
      <c r="J18">
        <v>0</v>
      </c>
      <c r="K18">
        <v>32.119999999999997</v>
      </c>
      <c r="L18">
        <v>60</v>
      </c>
      <c r="M18">
        <v>792.12</v>
      </c>
      <c r="N18">
        <v>315.51</v>
      </c>
      <c r="O18">
        <v>0</v>
      </c>
      <c r="P18">
        <v>0</v>
      </c>
      <c r="Q18">
        <v>0</v>
      </c>
      <c r="R18">
        <v>69.19</v>
      </c>
      <c r="S18">
        <v>0</v>
      </c>
      <c r="T18">
        <v>13.8</v>
      </c>
      <c r="U18">
        <v>0</v>
      </c>
      <c r="V18">
        <v>1.38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399.88</v>
      </c>
      <c r="AE18">
        <v>392.24</v>
      </c>
      <c r="AF18">
        <v>61.01</v>
      </c>
      <c r="AG18">
        <v>33.33</v>
      </c>
      <c r="AH18" s="2">
        <f t="shared" si="0"/>
        <v>29.166666666666668</v>
      </c>
      <c r="AI18">
        <v>61.01</v>
      </c>
      <c r="AJ18" s="2">
        <f t="shared" si="3"/>
        <v>88.952579999999998</v>
      </c>
      <c r="AK18" s="5">
        <f>+F18*1%</f>
        <v>7.3212000000000002</v>
      </c>
      <c r="AL18" s="2">
        <v>81.631399999999999</v>
      </c>
      <c r="AM18" s="2">
        <f t="shared" si="4"/>
        <v>7.3211799999999982</v>
      </c>
    </row>
    <row r="19" spans="1:39" x14ac:dyDescent="0.25">
      <c r="A19" t="s">
        <v>56</v>
      </c>
      <c r="B19" t="s">
        <v>57</v>
      </c>
      <c r="C19" t="s">
        <v>38</v>
      </c>
      <c r="D19" s="8">
        <v>612.85</v>
      </c>
      <c r="E19" s="9">
        <f t="shared" si="1"/>
        <v>0</v>
      </c>
      <c r="F19">
        <f t="shared" si="2"/>
        <v>612.85</v>
      </c>
      <c r="G19">
        <v>408</v>
      </c>
      <c r="I19">
        <v>0</v>
      </c>
      <c r="J19">
        <v>0</v>
      </c>
      <c r="K19">
        <v>204.85</v>
      </c>
      <c r="L19">
        <v>0</v>
      </c>
      <c r="M19">
        <v>612.85</v>
      </c>
      <c r="N19">
        <v>181.94</v>
      </c>
      <c r="O19">
        <v>0</v>
      </c>
      <c r="P19">
        <v>0</v>
      </c>
      <c r="Q19">
        <v>0</v>
      </c>
      <c r="R19">
        <v>57.91</v>
      </c>
      <c r="S19">
        <v>0</v>
      </c>
      <c r="T19">
        <v>21.85</v>
      </c>
      <c r="U19">
        <v>0</v>
      </c>
      <c r="V19">
        <v>2.76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264.45999999999998</v>
      </c>
      <c r="AE19">
        <v>348.39000000000004</v>
      </c>
      <c r="AF19">
        <v>51.07</v>
      </c>
      <c r="AG19">
        <v>33.33</v>
      </c>
      <c r="AH19" s="2">
        <f t="shared" si="0"/>
        <v>17</v>
      </c>
      <c r="AI19">
        <v>51.07</v>
      </c>
      <c r="AJ19" s="2">
        <f t="shared" si="3"/>
        <v>74.461275000000001</v>
      </c>
      <c r="AK19" s="5">
        <f>+F19*1%</f>
        <v>6.1285000000000007</v>
      </c>
      <c r="AL19" s="2">
        <v>68.332800000000006</v>
      </c>
      <c r="AM19" s="2">
        <f t="shared" si="4"/>
        <v>6.1284749999999946</v>
      </c>
    </row>
    <row r="20" spans="1:39" x14ac:dyDescent="0.25">
      <c r="A20" t="s">
        <v>58</v>
      </c>
      <c r="B20" t="s">
        <v>46</v>
      </c>
      <c r="C20" t="s">
        <v>38</v>
      </c>
      <c r="D20" s="8">
        <v>1629.67</v>
      </c>
      <c r="E20" s="9">
        <f t="shared" si="1"/>
        <v>0</v>
      </c>
      <c r="F20">
        <f t="shared" si="2"/>
        <v>1629.67</v>
      </c>
      <c r="G20">
        <v>1000</v>
      </c>
      <c r="I20">
        <v>0</v>
      </c>
      <c r="J20">
        <v>135.80000000000001</v>
      </c>
      <c r="K20">
        <v>629.66999999999996</v>
      </c>
      <c r="L20">
        <v>0</v>
      </c>
      <c r="M20">
        <v>1765.47</v>
      </c>
      <c r="N20">
        <v>449.94</v>
      </c>
      <c r="O20">
        <v>0</v>
      </c>
      <c r="P20">
        <v>0</v>
      </c>
      <c r="Q20">
        <v>0</v>
      </c>
      <c r="R20">
        <v>154</v>
      </c>
      <c r="S20">
        <v>0</v>
      </c>
      <c r="T20">
        <v>17.25</v>
      </c>
      <c r="U20">
        <v>0</v>
      </c>
      <c r="V20">
        <v>2.76</v>
      </c>
      <c r="W20">
        <v>0</v>
      </c>
      <c r="X20">
        <v>341.44</v>
      </c>
      <c r="Y20">
        <v>0</v>
      </c>
      <c r="Z20">
        <v>0</v>
      </c>
      <c r="AA20">
        <v>0</v>
      </c>
      <c r="AB20">
        <v>224.3</v>
      </c>
      <c r="AC20">
        <v>125</v>
      </c>
      <c r="AD20">
        <v>1314.69</v>
      </c>
      <c r="AE20">
        <v>450.78</v>
      </c>
      <c r="AF20">
        <v>135.81</v>
      </c>
      <c r="AG20">
        <v>33.33</v>
      </c>
      <c r="AH20" s="2">
        <f t="shared" si="0"/>
        <v>41.666666666666664</v>
      </c>
      <c r="AI20">
        <v>135.80000000000001</v>
      </c>
      <c r="AJ20" s="2">
        <f t="shared" si="3"/>
        <v>198.00490500000001</v>
      </c>
      <c r="AK20" s="5">
        <f>+F20*1%</f>
        <v>16.296700000000001</v>
      </c>
      <c r="AL20" s="2">
        <v>181.70820000000001</v>
      </c>
      <c r="AM20" s="2">
        <f t="shared" si="4"/>
        <v>16.296705000000003</v>
      </c>
    </row>
    <row r="21" spans="1:39" x14ac:dyDescent="0.25">
      <c r="A21" t="s">
        <v>59</v>
      </c>
      <c r="B21" t="s">
        <v>40</v>
      </c>
      <c r="C21" t="s">
        <v>38</v>
      </c>
      <c r="D21" s="8">
        <v>673.05</v>
      </c>
      <c r="E21" s="9">
        <f t="shared" si="1"/>
        <v>0</v>
      </c>
      <c r="F21">
        <f t="shared" si="2"/>
        <v>673.05</v>
      </c>
      <c r="G21">
        <v>400</v>
      </c>
      <c r="I21">
        <v>0</v>
      </c>
      <c r="J21">
        <v>56.09</v>
      </c>
      <c r="K21">
        <v>273.05</v>
      </c>
      <c r="L21">
        <v>0</v>
      </c>
      <c r="M21">
        <v>729.14</v>
      </c>
      <c r="N21">
        <v>179.70000000000002</v>
      </c>
      <c r="O21">
        <v>0</v>
      </c>
      <c r="P21">
        <v>0</v>
      </c>
      <c r="Q21">
        <v>0</v>
      </c>
      <c r="R21">
        <v>63.6</v>
      </c>
      <c r="S21">
        <v>0</v>
      </c>
      <c r="T21">
        <v>2.2999999999999998</v>
      </c>
      <c r="U21">
        <v>0</v>
      </c>
      <c r="V21">
        <v>1.38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246.98000000000002</v>
      </c>
      <c r="AE21">
        <v>482.15999999999997</v>
      </c>
      <c r="AF21">
        <v>56.09</v>
      </c>
      <c r="AG21">
        <v>33.33</v>
      </c>
      <c r="AH21" s="2">
        <f t="shared" si="0"/>
        <v>16.666666666666668</v>
      </c>
      <c r="AI21">
        <v>56.09</v>
      </c>
      <c r="AJ21" s="2">
        <f t="shared" si="3"/>
        <v>81.775574999999989</v>
      </c>
      <c r="AK21" s="5">
        <f>+F21*1%</f>
        <v>6.7304999999999993</v>
      </c>
      <c r="AL21" s="2">
        <v>75.045100000000005</v>
      </c>
      <c r="AM21" s="2">
        <f t="shared" si="4"/>
        <v>6.7304749999999842</v>
      </c>
    </row>
    <row r="22" spans="1:39" x14ac:dyDescent="0.25">
      <c r="A22" t="s">
        <v>60</v>
      </c>
      <c r="B22" t="s">
        <v>57</v>
      </c>
      <c r="C22" t="s">
        <v>38</v>
      </c>
      <c r="D22" s="8">
        <v>1078.75</v>
      </c>
      <c r="E22" s="9">
        <f t="shared" si="1"/>
        <v>0</v>
      </c>
      <c r="F22">
        <f t="shared" si="2"/>
        <v>1078.75</v>
      </c>
      <c r="G22">
        <v>600</v>
      </c>
      <c r="I22">
        <v>0</v>
      </c>
      <c r="J22">
        <v>0</v>
      </c>
      <c r="K22">
        <v>478.75</v>
      </c>
      <c r="L22">
        <v>0</v>
      </c>
      <c r="M22">
        <v>1078.75</v>
      </c>
      <c r="N22">
        <v>268.86</v>
      </c>
      <c r="O22">
        <v>0</v>
      </c>
      <c r="P22">
        <v>0</v>
      </c>
      <c r="Q22">
        <v>0</v>
      </c>
      <c r="R22">
        <v>101.94</v>
      </c>
      <c r="S22">
        <v>0</v>
      </c>
      <c r="T22">
        <v>23</v>
      </c>
      <c r="U22">
        <v>0</v>
      </c>
      <c r="V22">
        <v>2.76</v>
      </c>
      <c r="W22">
        <v>0</v>
      </c>
      <c r="X22">
        <v>0</v>
      </c>
      <c r="Y22">
        <v>0</v>
      </c>
      <c r="Z22">
        <v>0</v>
      </c>
      <c r="AA22">
        <v>0</v>
      </c>
      <c r="AB22">
        <v>223.75</v>
      </c>
      <c r="AC22">
        <v>0</v>
      </c>
      <c r="AD22">
        <v>620.30999999999995</v>
      </c>
      <c r="AE22">
        <v>458.44000000000005</v>
      </c>
      <c r="AF22">
        <v>89.9</v>
      </c>
      <c r="AG22">
        <v>33.33</v>
      </c>
      <c r="AH22" s="2">
        <f t="shared" si="0"/>
        <v>25</v>
      </c>
      <c r="AI22">
        <v>89.89</v>
      </c>
      <c r="AJ22" s="2">
        <f t="shared" si="3"/>
        <v>131.06812500000001</v>
      </c>
      <c r="AK22" s="5">
        <f>+F22*1%</f>
        <v>10.7875</v>
      </c>
      <c r="AL22" s="2">
        <v>120.28060000000001</v>
      </c>
      <c r="AM22" s="2">
        <f t="shared" si="4"/>
        <v>10.787525000000002</v>
      </c>
    </row>
    <row r="23" spans="1:39" x14ac:dyDescent="0.25">
      <c r="A23" t="s">
        <v>61</v>
      </c>
      <c r="B23" t="s">
        <v>40</v>
      </c>
      <c r="C23" t="s">
        <v>38</v>
      </c>
      <c r="D23" s="8">
        <v>651.75</v>
      </c>
      <c r="E23" s="9">
        <f t="shared" si="1"/>
        <v>0</v>
      </c>
      <c r="F23">
        <f t="shared" si="2"/>
        <v>651.75</v>
      </c>
      <c r="G23">
        <v>400</v>
      </c>
      <c r="I23">
        <v>0</v>
      </c>
      <c r="J23">
        <v>54.31</v>
      </c>
      <c r="K23">
        <v>251.75</v>
      </c>
      <c r="L23">
        <v>0</v>
      </c>
      <c r="M23">
        <v>706.06</v>
      </c>
      <c r="N23">
        <v>178.32000000000002</v>
      </c>
      <c r="O23">
        <v>0</v>
      </c>
      <c r="P23">
        <v>0</v>
      </c>
      <c r="Q23">
        <v>0</v>
      </c>
      <c r="R23">
        <v>61.59</v>
      </c>
      <c r="S23">
        <v>0</v>
      </c>
      <c r="T23">
        <v>14.95</v>
      </c>
      <c r="U23">
        <v>0</v>
      </c>
      <c r="V23">
        <v>2.76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257.62</v>
      </c>
      <c r="AE23">
        <v>448.43999999999994</v>
      </c>
      <c r="AF23">
        <v>54.31</v>
      </c>
      <c r="AG23">
        <v>33.33</v>
      </c>
      <c r="AH23" s="2">
        <f t="shared" si="0"/>
        <v>16.666666666666668</v>
      </c>
      <c r="AI23">
        <v>54.31</v>
      </c>
      <c r="AJ23" s="2">
        <f t="shared" si="3"/>
        <v>79.187624999999997</v>
      </c>
      <c r="AK23" s="5">
        <f>+F23*1%</f>
        <v>6.5175000000000001</v>
      </c>
      <c r="AL23" s="2">
        <v>72.670100000000005</v>
      </c>
      <c r="AM23" s="2">
        <f t="shared" si="4"/>
        <v>6.517524999999992</v>
      </c>
    </row>
    <row r="24" spans="1:39" x14ac:dyDescent="0.25">
      <c r="A24" t="s">
        <v>62</v>
      </c>
      <c r="B24" t="s">
        <v>37</v>
      </c>
      <c r="C24" t="s">
        <v>38</v>
      </c>
      <c r="D24" s="8">
        <v>633.38</v>
      </c>
      <c r="E24" s="9">
        <f t="shared" si="1"/>
        <v>0</v>
      </c>
      <c r="F24">
        <f t="shared" si="2"/>
        <v>633.38</v>
      </c>
      <c r="G24">
        <v>400</v>
      </c>
      <c r="I24">
        <v>0</v>
      </c>
      <c r="J24">
        <v>52.78</v>
      </c>
      <c r="K24">
        <v>233.38</v>
      </c>
      <c r="L24">
        <v>0</v>
      </c>
      <c r="M24">
        <v>686.16</v>
      </c>
      <c r="N24">
        <v>179.70000000000002</v>
      </c>
      <c r="O24">
        <v>0</v>
      </c>
      <c r="P24">
        <v>0</v>
      </c>
      <c r="Q24">
        <v>0</v>
      </c>
      <c r="R24">
        <v>59.85</v>
      </c>
      <c r="S24">
        <v>0</v>
      </c>
      <c r="T24">
        <v>10.35</v>
      </c>
      <c r="U24">
        <v>0</v>
      </c>
      <c r="V24">
        <v>1.38</v>
      </c>
      <c r="W24">
        <v>0</v>
      </c>
      <c r="X24">
        <v>0</v>
      </c>
      <c r="Y24">
        <v>0</v>
      </c>
      <c r="Z24">
        <v>0</v>
      </c>
      <c r="AA24">
        <v>0</v>
      </c>
      <c r="AB24">
        <v>35.03</v>
      </c>
      <c r="AC24">
        <v>0</v>
      </c>
      <c r="AD24">
        <v>286.31</v>
      </c>
      <c r="AE24">
        <v>399.84999999999997</v>
      </c>
      <c r="AF24">
        <v>52.78</v>
      </c>
      <c r="AG24">
        <v>33.33</v>
      </c>
      <c r="AH24" s="2">
        <f t="shared" si="0"/>
        <v>16.666666666666668</v>
      </c>
      <c r="AI24">
        <v>52.78</v>
      </c>
      <c r="AJ24" s="2">
        <f t="shared" si="3"/>
        <v>76.955669999999998</v>
      </c>
      <c r="AK24" s="5">
        <f>+F24*1%</f>
        <v>6.3338000000000001</v>
      </c>
      <c r="AL24" s="2">
        <v>70.621899999999997</v>
      </c>
      <c r="AM24" s="2">
        <f t="shared" si="4"/>
        <v>6.3337700000000012</v>
      </c>
    </row>
    <row r="25" spans="1:39" x14ac:dyDescent="0.25">
      <c r="A25" t="s">
        <v>63</v>
      </c>
      <c r="B25" t="s">
        <v>64</v>
      </c>
      <c r="C25" t="s">
        <v>38</v>
      </c>
      <c r="D25" s="8">
        <v>589.54999999999995</v>
      </c>
      <c r="E25" s="9">
        <f t="shared" si="1"/>
        <v>0</v>
      </c>
      <c r="F25">
        <f t="shared" si="2"/>
        <v>589.54999999999995</v>
      </c>
      <c r="G25">
        <v>400</v>
      </c>
      <c r="I25">
        <v>0</v>
      </c>
      <c r="J25">
        <v>0</v>
      </c>
      <c r="K25">
        <v>189.55</v>
      </c>
      <c r="L25">
        <v>0</v>
      </c>
      <c r="M25">
        <v>589.54999999999995</v>
      </c>
      <c r="N25">
        <v>179.70000000000002</v>
      </c>
      <c r="O25">
        <v>0</v>
      </c>
      <c r="P25">
        <v>0</v>
      </c>
      <c r="Q25">
        <v>0</v>
      </c>
      <c r="R25">
        <v>55.71</v>
      </c>
      <c r="S25">
        <v>0</v>
      </c>
      <c r="T25">
        <v>23</v>
      </c>
      <c r="U25">
        <v>0</v>
      </c>
      <c r="V25">
        <v>1.38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259.79000000000002</v>
      </c>
      <c r="AE25">
        <v>329.75999999999993</v>
      </c>
      <c r="AF25">
        <v>49.13</v>
      </c>
      <c r="AG25">
        <v>33.33</v>
      </c>
      <c r="AH25" s="2">
        <f t="shared" si="0"/>
        <v>16.666666666666668</v>
      </c>
      <c r="AI25">
        <v>49.13</v>
      </c>
      <c r="AJ25" s="2">
        <f t="shared" si="3"/>
        <v>71.630324999999999</v>
      </c>
      <c r="AK25" s="5">
        <f>+F25*1%</f>
        <v>5.8954999999999993</v>
      </c>
      <c r="AL25" s="2">
        <v>65.734800000000007</v>
      </c>
      <c r="AM25" s="2">
        <f t="shared" si="4"/>
        <v>5.8955249999999921</v>
      </c>
    </row>
    <row r="26" spans="1:39" x14ac:dyDescent="0.25">
      <c r="A26" t="s">
        <v>65</v>
      </c>
      <c r="B26" t="s">
        <v>40</v>
      </c>
      <c r="C26" t="s">
        <v>38</v>
      </c>
      <c r="D26" s="8">
        <v>817.3</v>
      </c>
      <c r="E26" s="9">
        <f t="shared" si="1"/>
        <v>0</v>
      </c>
      <c r="F26">
        <f t="shared" si="2"/>
        <v>817.3</v>
      </c>
      <c r="G26">
        <v>530</v>
      </c>
      <c r="I26">
        <v>0</v>
      </c>
      <c r="J26">
        <v>0</v>
      </c>
      <c r="K26">
        <v>287.3</v>
      </c>
      <c r="L26">
        <v>0</v>
      </c>
      <c r="M26">
        <v>817.3</v>
      </c>
      <c r="N26">
        <v>235.79000000000002</v>
      </c>
      <c r="O26">
        <v>0</v>
      </c>
      <c r="P26">
        <v>0</v>
      </c>
      <c r="Q26">
        <v>0</v>
      </c>
      <c r="R26">
        <v>77.23</v>
      </c>
      <c r="S26">
        <v>0</v>
      </c>
      <c r="T26">
        <v>14.95</v>
      </c>
      <c r="U26">
        <v>0</v>
      </c>
      <c r="V26">
        <v>4.1399999999999997</v>
      </c>
      <c r="W26">
        <v>0</v>
      </c>
      <c r="X26">
        <v>0</v>
      </c>
      <c r="Y26">
        <v>0</v>
      </c>
      <c r="Z26">
        <v>0</v>
      </c>
      <c r="AA26">
        <v>0</v>
      </c>
      <c r="AB26">
        <v>201.56</v>
      </c>
      <c r="AC26">
        <v>0</v>
      </c>
      <c r="AD26">
        <v>533.67000000000007</v>
      </c>
      <c r="AE26">
        <v>283.62999999999988</v>
      </c>
      <c r="AF26">
        <v>68.11</v>
      </c>
      <c r="AG26">
        <v>33.33</v>
      </c>
      <c r="AH26" s="2">
        <f t="shared" si="0"/>
        <v>22.083333333333332</v>
      </c>
      <c r="AI26">
        <v>68.11</v>
      </c>
      <c r="AJ26" s="2">
        <f t="shared" si="3"/>
        <v>99.301949999999991</v>
      </c>
      <c r="AK26" s="5">
        <f>+F26*1%</f>
        <v>8.173</v>
      </c>
      <c r="AL26" s="2">
        <v>91.129000000000005</v>
      </c>
      <c r="AM26" s="2">
        <f t="shared" si="4"/>
        <v>8.1729499999999859</v>
      </c>
    </row>
    <row r="27" spans="1:39" x14ac:dyDescent="0.25">
      <c r="A27" t="s">
        <v>66</v>
      </c>
      <c r="B27" t="s">
        <v>67</v>
      </c>
      <c r="C27" t="s">
        <v>67</v>
      </c>
      <c r="D27" s="8">
        <v>532.76</v>
      </c>
      <c r="E27" s="9">
        <f t="shared" si="1"/>
        <v>0</v>
      </c>
      <c r="F27">
        <f t="shared" si="2"/>
        <v>532.76</v>
      </c>
      <c r="G27">
        <v>500</v>
      </c>
      <c r="I27">
        <v>0</v>
      </c>
      <c r="J27">
        <v>44.39</v>
      </c>
      <c r="K27">
        <v>32.76</v>
      </c>
      <c r="L27">
        <v>0</v>
      </c>
      <c r="M27">
        <v>577.15</v>
      </c>
      <c r="N27">
        <v>224.97</v>
      </c>
      <c r="O27">
        <v>0</v>
      </c>
      <c r="P27">
        <v>0</v>
      </c>
      <c r="Q27">
        <v>0</v>
      </c>
      <c r="R27">
        <v>50.35</v>
      </c>
      <c r="S27">
        <v>0</v>
      </c>
      <c r="T27">
        <v>13.8</v>
      </c>
      <c r="U27">
        <v>0</v>
      </c>
      <c r="V27">
        <v>1.38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290.5</v>
      </c>
      <c r="AE27">
        <v>286.64999999999998</v>
      </c>
      <c r="AF27">
        <v>44.4</v>
      </c>
      <c r="AG27">
        <v>33.33</v>
      </c>
      <c r="AH27" s="2">
        <f t="shared" si="0"/>
        <v>20.833333333333332</v>
      </c>
      <c r="AI27">
        <v>44.39</v>
      </c>
      <c r="AJ27" s="2">
        <f t="shared" si="3"/>
        <v>64.730339999999998</v>
      </c>
      <c r="AK27" s="5">
        <f>+F27*1%</f>
        <v>5.3276000000000003</v>
      </c>
      <c r="AL27" s="2">
        <v>59.402700000000003</v>
      </c>
      <c r="AM27" s="2">
        <f t="shared" si="4"/>
        <v>5.3276399999999953</v>
      </c>
    </row>
    <row r="28" spans="1:39" x14ac:dyDescent="0.25">
      <c r="A28" t="s">
        <v>68</v>
      </c>
      <c r="B28" t="s">
        <v>69</v>
      </c>
      <c r="C28" t="s">
        <v>38</v>
      </c>
      <c r="D28" s="8">
        <v>656.35</v>
      </c>
      <c r="E28" s="9">
        <f t="shared" si="1"/>
        <v>0</v>
      </c>
      <c r="F28">
        <f t="shared" si="2"/>
        <v>656.35</v>
      </c>
      <c r="G28">
        <v>400</v>
      </c>
      <c r="I28">
        <v>0</v>
      </c>
      <c r="J28">
        <v>0</v>
      </c>
      <c r="K28">
        <v>256.35000000000002</v>
      </c>
      <c r="L28">
        <v>0</v>
      </c>
      <c r="M28">
        <v>656.35</v>
      </c>
      <c r="N28">
        <v>181.08</v>
      </c>
      <c r="O28">
        <v>0</v>
      </c>
      <c r="P28">
        <v>0</v>
      </c>
      <c r="Q28">
        <v>0</v>
      </c>
      <c r="R28">
        <v>62.03</v>
      </c>
      <c r="S28">
        <v>0</v>
      </c>
      <c r="T28">
        <v>23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266.11</v>
      </c>
      <c r="AE28">
        <v>390.24</v>
      </c>
      <c r="AF28">
        <v>54.7</v>
      </c>
      <c r="AG28">
        <v>33.33</v>
      </c>
      <c r="AH28" s="2">
        <f t="shared" si="0"/>
        <v>16.666666666666668</v>
      </c>
      <c r="AI28">
        <v>54.69</v>
      </c>
      <c r="AJ28" s="2">
        <f t="shared" si="3"/>
        <v>79.746525000000005</v>
      </c>
      <c r="AK28" s="5">
        <f>+F28*1%</f>
        <v>6.5635000000000003</v>
      </c>
      <c r="AL28" s="2">
        <v>73.183000000000007</v>
      </c>
      <c r="AM28" s="2">
        <f t="shared" si="4"/>
        <v>6.5635249999999985</v>
      </c>
    </row>
    <row r="29" spans="1:39" x14ac:dyDescent="0.25">
      <c r="A29" t="s">
        <v>70</v>
      </c>
      <c r="B29" t="s">
        <v>69</v>
      </c>
      <c r="C29" t="s">
        <v>38</v>
      </c>
      <c r="D29" s="8">
        <v>513.55999999999995</v>
      </c>
      <c r="E29" s="9">
        <f t="shared" si="1"/>
        <v>0</v>
      </c>
      <c r="F29">
        <f t="shared" si="2"/>
        <v>513.55999999999995</v>
      </c>
      <c r="G29">
        <v>400</v>
      </c>
      <c r="I29">
        <v>0</v>
      </c>
      <c r="J29">
        <v>0</v>
      </c>
      <c r="K29">
        <v>113.56</v>
      </c>
      <c r="L29">
        <v>0</v>
      </c>
      <c r="M29">
        <v>513.55999999999995</v>
      </c>
      <c r="N29">
        <v>178.32000000000002</v>
      </c>
      <c r="O29">
        <v>0</v>
      </c>
      <c r="P29">
        <v>0</v>
      </c>
      <c r="Q29">
        <v>0</v>
      </c>
      <c r="R29">
        <v>48.53</v>
      </c>
      <c r="S29">
        <v>0</v>
      </c>
      <c r="T29">
        <v>13.8</v>
      </c>
      <c r="U29">
        <v>0</v>
      </c>
      <c r="V29">
        <v>2.76</v>
      </c>
      <c r="W29">
        <v>0</v>
      </c>
      <c r="X29">
        <v>0</v>
      </c>
      <c r="Y29">
        <v>0</v>
      </c>
      <c r="Z29">
        <v>0</v>
      </c>
      <c r="AA29">
        <v>0</v>
      </c>
      <c r="AB29">
        <v>84.75</v>
      </c>
      <c r="AC29">
        <v>0</v>
      </c>
      <c r="AD29">
        <v>328.16</v>
      </c>
      <c r="AE29">
        <v>185.39999999999992</v>
      </c>
      <c r="AF29">
        <v>42.8</v>
      </c>
      <c r="AG29">
        <v>33.33</v>
      </c>
      <c r="AH29" s="2">
        <f t="shared" si="0"/>
        <v>16.666666666666668</v>
      </c>
      <c r="AI29">
        <v>42.79</v>
      </c>
      <c r="AJ29" s="2">
        <f t="shared" si="3"/>
        <v>62.397539999999992</v>
      </c>
      <c r="AK29" s="5">
        <f>+F29*1%</f>
        <v>5.1355999999999993</v>
      </c>
      <c r="AL29" s="2">
        <v>57.261899999999997</v>
      </c>
      <c r="AM29" s="2">
        <f t="shared" si="4"/>
        <v>5.1356399999999951</v>
      </c>
    </row>
    <row r="30" spans="1:39" x14ac:dyDescent="0.25">
      <c r="A30" t="s">
        <v>71</v>
      </c>
      <c r="B30" t="s">
        <v>72</v>
      </c>
      <c r="C30" t="s">
        <v>38</v>
      </c>
      <c r="D30" s="8">
        <v>617.1</v>
      </c>
      <c r="E30" s="9">
        <f t="shared" si="1"/>
        <v>0</v>
      </c>
      <c r="F30">
        <f t="shared" si="2"/>
        <v>617.1</v>
      </c>
      <c r="G30">
        <v>400</v>
      </c>
      <c r="I30">
        <v>0</v>
      </c>
      <c r="J30">
        <v>51.42</v>
      </c>
      <c r="K30">
        <v>217.1</v>
      </c>
      <c r="L30">
        <v>0</v>
      </c>
      <c r="M30">
        <v>668.52</v>
      </c>
      <c r="N30">
        <v>179.70000000000002</v>
      </c>
      <c r="O30">
        <v>0</v>
      </c>
      <c r="P30">
        <v>0</v>
      </c>
      <c r="Q30">
        <v>0</v>
      </c>
      <c r="R30">
        <v>58.32</v>
      </c>
      <c r="S30">
        <v>0</v>
      </c>
      <c r="T30">
        <v>14.95</v>
      </c>
      <c r="U30">
        <v>0</v>
      </c>
      <c r="V30">
        <v>1.38</v>
      </c>
      <c r="W30">
        <v>0</v>
      </c>
      <c r="X30">
        <v>0</v>
      </c>
      <c r="Y30">
        <v>0</v>
      </c>
      <c r="Z30">
        <v>0</v>
      </c>
      <c r="AA30">
        <v>0</v>
      </c>
      <c r="AB30">
        <v>62.42</v>
      </c>
      <c r="AC30">
        <v>0</v>
      </c>
      <c r="AD30">
        <v>316.77</v>
      </c>
      <c r="AE30">
        <v>351.75</v>
      </c>
      <c r="AF30">
        <v>51.43</v>
      </c>
      <c r="AG30">
        <v>33.33</v>
      </c>
      <c r="AH30" s="2">
        <f t="shared" si="0"/>
        <v>16.666666666666668</v>
      </c>
      <c r="AI30">
        <v>51.42</v>
      </c>
      <c r="AJ30" s="2">
        <f t="shared" si="3"/>
        <v>74.977649999999997</v>
      </c>
      <c r="AK30" s="5">
        <f>+F30*1%</f>
        <v>6.1710000000000003</v>
      </c>
      <c r="AL30" s="2">
        <v>68.806700000000006</v>
      </c>
      <c r="AM30" s="2">
        <f t="shared" si="4"/>
        <v>6.1709499999999906</v>
      </c>
    </row>
    <row r="31" spans="1:39" x14ac:dyDescent="0.25">
      <c r="A31" t="s">
        <v>73</v>
      </c>
      <c r="B31" t="s">
        <v>40</v>
      </c>
      <c r="C31" t="s">
        <v>38</v>
      </c>
      <c r="D31" s="8">
        <v>877.51</v>
      </c>
      <c r="E31" s="9">
        <f t="shared" si="1"/>
        <v>0</v>
      </c>
      <c r="F31">
        <f t="shared" si="2"/>
        <v>877.51</v>
      </c>
      <c r="G31">
        <v>520</v>
      </c>
      <c r="I31">
        <v>0</v>
      </c>
      <c r="J31">
        <v>73.12</v>
      </c>
      <c r="K31">
        <v>357.51</v>
      </c>
      <c r="L31">
        <v>0</v>
      </c>
      <c r="M31">
        <v>950.63</v>
      </c>
      <c r="N31">
        <v>231.26000000000002</v>
      </c>
      <c r="O31">
        <v>0</v>
      </c>
      <c r="P31">
        <v>0</v>
      </c>
      <c r="Q31">
        <v>0</v>
      </c>
      <c r="R31">
        <v>82.92</v>
      </c>
      <c r="S31">
        <v>0</v>
      </c>
      <c r="T31">
        <v>5.75</v>
      </c>
      <c r="U31">
        <v>0</v>
      </c>
      <c r="V31">
        <v>4.1399999999999997</v>
      </c>
      <c r="W31">
        <v>0</v>
      </c>
      <c r="X31">
        <v>0</v>
      </c>
      <c r="Y31">
        <v>0</v>
      </c>
      <c r="Z31">
        <v>0</v>
      </c>
      <c r="AA31">
        <v>0</v>
      </c>
      <c r="AB31">
        <v>150.72999999999999</v>
      </c>
      <c r="AC31">
        <v>50</v>
      </c>
      <c r="AD31">
        <v>524.79999999999995</v>
      </c>
      <c r="AE31">
        <v>425.83000000000004</v>
      </c>
      <c r="AF31">
        <v>73.13</v>
      </c>
      <c r="AG31">
        <v>33.33</v>
      </c>
      <c r="AH31" s="2">
        <f t="shared" si="0"/>
        <v>21.666666666666668</v>
      </c>
      <c r="AI31">
        <v>73.12</v>
      </c>
      <c r="AJ31" s="2">
        <f t="shared" si="3"/>
        <v>106.617465</v>
      </c>
      <c r="AK31" s="5">
        <f>+F31*1%</f>
        <v>8.7751000000000001</v>
      </c>
      <c r="AL31" s="2">
        <v>97.842399999999998</v>
      </c>
      <c r="AM31" s="2">
        <f t="shared" si="4"/>
        <v>8.7750649999999979</v>
      </c>
    </row>
    <row r="32" spans="1:39" x14ac:dyDescent="0.25">
      <c r="A32" t="s">
        <v>74</v>
      </c>
      <c r="B32" t="s">
        <v>75</v>
      </c>
      <c r="C32" t="s">
        <v>44</v>
      </c>
      <c r="D32" s="8">
        <v>850</v>
      </c>
      <c r="E32" s="9">
        <f t="shared" si="1"/>
        <v>0</v>
      </c>
      <c r="F32">
        <f t="shared" si="2"/>
        <v>850</v>
      </c>
      <c r="G32">
        <v>850</v>
      </c>
      <c r="I32">
        <v>0</v>
      </c>
      <c r="J32">
        <v>0</v>
      </c>
      <c r="K32">
        <v>0</v>
      </c>
      <c r="L32">
        <v>0</v>
      </c>
      <c r="M32">
        <v>850</v>
      </c>
      <c r="N32">
        <v>383.42</v>
      </c>
      <c r="O32">
        <v>0</v>
      </c>
      <c r="P32">
        <v>0</v>
      </c>
      <c r="Q32">
        <v>0</v>
      </c>
      <c r="R32">
        <v>80.33</v>
      </c>
      <c r="S32">
        <v>0</v>
      </c>
      <c r="T32">
        <v>20.7</v>
      </c>
      <c r="U32">
        <v>0</v>
      </c>
      <c r="V32">
        <v>1.38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485.83</v>
      </c>
      <c r="AE32">
        <v>364.17</v>
      </c>
      <c r="AF32">
        <v>70.83</v>
      </c>
      <c r="AG32">
        <v>33.33</v>
      </c>
      <c r="AH32" s="2">
        <f t="shared" si="0"/>
        <v>35.416666666666664</v>
      </c>
      <c r="AI32">
        <v>70.83</v>
      </c>
      <c r="AJ32" s="2">
        <f t="shared" si="3"/>
        <v>103.27499999999999</v>
      </c>
      <c r="AK32" s="5">
        <f>+F32*1%</f>
        <v>8.5</v>
      </c>
      <c r="AL32" s="2">
        <v>94.775000000000006</v>
      </c>
      <c r="AM32" s="2">
        <f t="shared" si="4"/>
        <v>8.4999999999999858</v>
      </c>
    </row>
    <row r="33" spans="1:39" x14ac:dyDescent="0.25">
      <c r="A33" t="s">
        <v>76</v>
      </c>
      <c r="B33" t="s">
        <v>43</v>
      </c>
      <c r="C33" t="s">
        <v>44</v>
      </c>
      <c r="D33" s="8">
        <v>480</v>
      </c>
      <c r="E33" s="9">
        <f t="shared" si="1"/>
        <v>0</v>
      </c>
      <c r="F33">
        <f t="shared" si="2"/>
        <v>480</v>
      </c>
      <c r="G33">
        <v>480</v>
      </c>
      <c r="I33">
        <v>0</v>
      </c>
      <c r="J33">
        <v>40</v>
      </c>
      <c r="K33">
        <v>0</v>
      </c>
      <c r="L33">
        <v>0</v>
      </c>
      <c r="M33">
        <v>520</v>
      </c>
      <c r="N33">
        <v>217.3</v>
      </c>
      <c r="O33">
        <v>0</v>
      </c>
      <c r="P33">
        <v>0</v>
      </c>
      <c r="Q33">
        <v>0</v>
      </c>
      <c r="R33">
        <v>45.36</v>
      </c>
      <c r="S33">
        <v>0</v>
      </c>
      <c r="T33">
        <v>20.7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19.27</v>
      </c>
      <c r="AC33">
        <v>0</v>
      </c>
      <c r="AD33">
        <v>302.63</v>
      </c>
      <c r="AE33">
        <v>217.37</v>
      </c>
      <c r="AF33">
        <v>40</v>
      </c>
      <c r="AG33">
        <v>33.33</v>
      </c>
      <c r="AH33" s="2">
        <f t="shared" si="0"/>
        <v>20</v>
      </c>
      <c r="AI33">
        <v>40</v>
      </c>
      <c r="AJ33" s="2">
        <f t="shared" si="3"/>
        <v>58.32</v>
      </c>
      <c r="AK33" s="5">
        <f>+F33*1%</f>
        <v>4.8</v>
      </c>
      <c r="AL33" s="2">
        <v>53.52</v>
      </c>
      <c r="AM33" s="2">
        <f t="shared" si="4"/>
        <v>4.7999999999999972</v>
      </c>
    </row>
    <row r="34" spans="1:39" x14ac:dyDescent="0.25">
      <c r="A34" t="s">
        <v>77</v>
      </c>
      <c r="B34" t="s">
        <v>64</v>
      </c>
      <c r="C34" t="s">
        <v>38</v>
      </c>
      <c r="D34" s="8">
        <v>810.2</v>
      </c>
      <c r="E34" s="9">
        <f t="shared" si="1"/>
        <v>0</v>
      </c>
      <c r="F34">
        <f t="shared" si="2"/>
        <v>810.2</v>
      </c>
      <c r="G34">
        <v>575</v>
      </c>
      <c r="I34">
        <v>0</v>
      </c>
      <c r="J34">
        <v>0</v>
      </c>
      <c r="K34">
        <v>235.2</v>
      </c>
      <c r="L34">
        <v>0</v>
      </c>
      <c r="M34">
        <v>810.2</v>
      </c>
      <c r="N34">
        <v>257.54000000000002</v>
      </c>
      <c r="O34">
        <v>0</v>
      </c>
      <c r="P34">
        <v>0</v>
      </c>
      <c r="Q34">
        <v>0</v>
      </c>
      <c r="R34">
        <v>76.56</v>
      </c>
      <c r="S34">
        <v>0</v>
      </c>
      <c r="T34">
        <v>21.85</v>
      </c>
      <c r="U34">
        <v>0</v>
      </c>
      <c r="V34">
        <v>2.76</v>
      </c>
      <c r="W34">
        <v>0</v>
      </c>
      <c r="X34">
        <v>0</v>
      </c>
      <c r="Y34">
        <v>0</v>
      </c>
      <c r="Z34">
        <v>0</v>
      </c>
      <c r="AA34">
        <v>0</v>
      </c>
      <c r="AB34">
        <v>195.96</v>
      </c>
      <c r="AC34">
        <v>0</v>
      </c>
      <c r="AD34">
        <v>554.67000000000007</v>
      </c>
      <c r="AE34">
        <v>255.52999999999997</v>
      </c>
      <c r="AF34">
        <v>67.52</v>
      </c>
      <c r="AG34">
        <v>33.33</v>
      </c>
      <c r="AH34" s="2">
        <f t="shared" si="0"/>
        <v>23.958333333333332</v>
      </c>
      <c r="AI34">
        <v>67.510000000000005</v>
      </c>
      <c r="AJ34" s="2">
        <f t="shared" si="3"/>
        <v>98.439300000000003</v>
      </c>
      <c r="AK34" s="5">
        <f>+F34*1%</f>
        <v>8.1020000000000003</v>
      </c>
      <c r="AL34" s="2">
        <v>90.337299999999999</v>
      </c>
      <c r="AM34" s="2">
        <f t="shared" si="4"/>
        <v>8.1020000000000039</v>
      </c>
    </row>
    <row r="35" spans="1:39" x14ac:dyDescent="0.25">
      <c r="A35" t="s">
        <v>78</v>
      </c>
      <c r="B35" t="s">
        <v>40</v>
      </c>
      <c r="C35" t="s">
        <v>38</v>
      </c>
      <c r="D35" s="8">
        <v>667.2</v>
      </c>
      <c r="E35" s="9">
        <f t="shared" si="1"/>
        <v>0</v>
      </c>
      <c r="F35">
        <f t="shared" si="2"/>
        <v>667.2</v>
      </c>
      <c r="G35">
        <v>400</v>
      </c>
      <c r="I35">
        <v>0</v>
      </c>
      <c r="J35">
        <v>55.6</v>
      </c>
      <c r="K35">
        <v>267.2</v>
      </c>
      <c r="L35">
        <v>0</v>
      </c>
      <c r="M35">
        <v>722.8</v>
      </c>
      <c r="N35">
        <v>179.70000000000002</v>
      </c>
      <c r="O35">
        <v>0</v>
      </c>
      <c r="P35">
        <v>0</v>
      </c>
      <c r="Q35">
        <v>0</v>
      </c>
      <c r="R35">
        <v>63.05</v>
      </c>
      <c r="S35">
        <v>0</v>
      </c>
      <c r="T35">
        <v>16.100000000000001</v>
      </c>
      <c r="U35">
        <v>0</v>
      </c>
      <c r="V35">
        <v>1.38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260.23</v>
      </c>
      <c r="AE35">
        <v>462.56999999999994</v>
      </c>
      <c r="AF35">
        <v>55.6</v>
      </c>
      <c r="AG35">
        <v>33.33</v>
      </c>
      <c r="AH35" s="2">
        <f t="shared" si="0"/>
        <v>16.666666666666668</v>
      </c>
      <c r="AI35">
        <v>55.6</v>
      </c>
      <c r="AJ35" s="2">
        <f t="shared" si="3"/>
        <v>81.064800000000005</v>
      </c>
      <c r="AK35" s="5">
        <f>+F35*1%</f>
        <v>6.6720000000000006</v>
      </c>
      <c r="AL35" s="2">
        <v>74.392799999999994</v>
      </c>
      <c r="AM35" s="2">
        <f t="shared" si="4"/>
        <v>6.6720000000000113</v>
      </c>
    </row>
    <row r="36" spans="1:39" x14ac:dyDescent="0.25">
      <c r="A36" t="s">
        <v>79</v>
      </c>
      <c r="B36" t="s">
        <v>43</v>
      </c>
      <c r="C36" t="s">
        <v>44</v>
      </c>
      <c r="D36" s="8">
        <v>2000</v>
      </c>
      <c r="E36" s="9">
        <f t="shared" si="1"/>
        <v>0</v>
      </c>
      <c r="F36">
        <f t="shared" si="2"/>
        <v>2000</v>
      </c>
      <c r="G36">
        <v>2000</v>
      </c>
      <c r="I36">
        <v>0</v>
      </c>
      <c r="J36">
        <v>166.66</v>
      </c>
      <c r="K36">
        <v>0</v>
      </c>
      <c r="L36">
        <v>0</v>
      </c>
      <c r="M36">
        <v>2166.66</v>
      </c>
      <c r="N36">
        <v>904.1</v>
      </c>
      <c r="O36">
        <v>0</v>
      </c>
      <c r="P36">
        <v>0</v>
      </c>
      <c r="Q36">
        <v>0</v>
      </c>
      <c r="R36">
        <v>189</v>
      </c>
      <c r="S36">
        <v>0</v>
      </c>
      <c r="T36">
        <v>18.399999999999999</v>
      </c>
      <c r="U36">
        <v>0</v>
      </c>
      <c r="V36">
        <v>1.3</v>
      </c>
      <c r="W36">
        <v>0</v>
      </c>
      <c r="X36">
        <v>0</v>
      </c>
      <c r="Y36">
        <v>0</v>
      </c>
      <c r="Z36">
        <v>0</v>
      </c>
      <c r="AA36">
        <v>269.01</v>
      </c>
      <c r="AB36">
        <v>101.17</v>
      </c>
      <c r="AC36">
        <v>0</v>
      </c>
      <c r="AD36">
        <v>1482.98</v>
      </c>
      <c r="AE36">
        <v>683.67999999999984</v>
      </c>
      <c r="AF36">
        <v>166.67</v>
      </c>
      <c r="AG36">
        <v>33.33</v>
      </c>
      <c r="AH36" s="2">
        <f t="shared" si="0"/>
        <v>83.333333333333329</v>
      </c>
      <c r="AI36">
        <v>166.66</v>
      </c>
      <c r="AJ36" s="2">
        <f t="shared" si="3"/>
        <v>243</v>
      </c>
      <c r="AK36" s="5">
        <f>+F36*1%</f>
        <v>20</v>
      </c>
      <c r="AL36" s="2">
        <v>223</v>
      </c>
      <c r="AM36" s="2">
        <f t="shared" si="4"/>
        <v>20</v>
      </c>
    </row>
    <row r="37" spans="1:39" x14ac:dyDescent="0.25">
      <c r="A37" s="3" t="s">
        <v>80</v>
      </c>
      <c r="B37" t="s">
        <v>67</v>
      </c>
      <c r="C37" t="s">
        <v>67</v>
      </c>
      <c r="D37" s="8">
        <v>343.38</v>
      </c>
      <c r="E37" s="10">
        <f t="shared" si="1"/>
        <v>-13.329999999999984</v>
      </c>
      <c r="F37">
        <f t="shared" si="2"/>
        <v>356.71</v>
      </c>
      <c r="G37">
        <v>346.69</v>
      </c>
      <c r="I37">
        <v>0</v>
      </c>
      <c r="J37">
        <v>0</v>
      </c>
      <c r="K37">
        <v>10.02</v>
      </c>
      <c r="L37">
        <v>0</v>
      </c>
      <c r="M37">
        <v>356.71</v>
      </c>
      <c r="N37">
        <v>132.79</v>
      </c>
      <c r="O37">
        <v>0</v>
      </c>
      <c r="P37">
        <v>0</v>
      </c>
      <c r="Q37">
        <v>0</v>
      </c>
      <c r="R37" s="7">
        <v>65.52</v>
      </c>
      <c r="S37">
        <v>0</v>
      </c>
      <c r="T37">
        <v>18.399999999999999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216.71</v>
      </c>
      <c r="AE37">
        <v>139.99999999999997</v>
      </c>
      <c r="AF37">
        <v>29.73</v>
      </c>
      <c r="AG37">
        <v>28.89</v>
      </c>
      <c r="AH37" s="2">
        <f t="shared" si="0"/>
        <v>14.445416666666667</v>
      </c>
      <c r="AI37">
        <v>0</v>
      </c>
      <c r="AJ37" s="2">
        <f t="shared" si="3"/>
        <v>43.340264999999995</v>
      </c>
      <c r="AK37" s="5">
        <f>+F37*1%</f>
        <v>3.5670999999999999</v>
      </c>
      <c r="AL37" s="2">
        <v>77.311800000000005</v>
      </c>
      <c r="AM37" s="2">
        <f t="shared" si="4"/>
        <v>-33.97153500000001</v>
      </c>
    </row>
    <row r="38" spans="1:39" x14ac:dyDescent="0.25">
      <c r="A38" t="s">
        <v>81</v>
      </c>
      <c r="B38" t="s">
        <v>57</v>
      </c>
      <c r="C38" t="s">
        <v>38</v>
      </c>
      <c r="D38" s="8">
        <v>626.05999999999995</v>
      </c>
      <c r="E38" s="9">
        <f t="shared" si="1"/>
        <v>0</v>
      </c>
      <c r="F38">
        <f t="shared" si="2"/>
        <v>626.05999999999995</v>
      </c>
      <c r="G38">
        <v>420</v>
      </c>
      <c r="I38">
        <v>0</v>
      </c>
      <c r="J38">
        <v>0</v>
      </c>
      <c r="K38">
        <v>206.06</v>
      </c>
      <c r="L38">
        <v>0</v>
      </c>
      <c r="M38">
        <v>626.05999999999995</v>
      </c>
      <c r="N38">
        <v>190.13</v>
      </c>
      <c r="O38">
        <v>0</v>
      </c>
      <c r="P38">
        <v>0</v>
      </c>
      <c r="Q38">
        <v>0</v>
      </c>
      <c r="R38">
        <v>59.16</v>
      </c>
      <c r="S38">
        <v>0</v>
      </c>
      <c r="T38">
        <v>21.85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271.14</v>
      </c>
      <c r="AE38">
        <v>354.91999999999996</v>
      </c>
      <c r="AF38">
        <v>52.17</v>
      </c>
      <c r="AG38">
        <v>33.33</v>
      </c>
      <c r="AH38" s="2">
        <f t="shared" ref="AH38:AH69" si="5">+G38/24</f>
        <v>17.5</v>
      </c>
      <c r="AI38">
        <v>0</v>
      </c>
      <c r="AJ38" s="2">
        <f t="shared" si="3"/>
        <v>76.066289999999995</v>
      </c>
      <c r="AK38" s="5">
        <f>+F38*1%</f>
        <v>6.2605999999999993</v>
      </c>
      <c r="AL38" s="2">
        <v>69.805700000000002</v>
      </c>
      <c r="AM38" s="2">
        <f t="shared" si="4"/>
        <v>6.2605899999999934</v>
      </c>
    </row>
    <row r="39" spans="1:39" x14ac:dyDescent="0.25">
      <c r="A39" t="s">
        <v>82</v>
      </c>
      <c r="B39" t="s">
        <v>40</v>
      </c>
      <c r="C39" t="s">
        <v>38</v>
      </c>
      <c r="D39" s="8">
        <v>679.73</v>
      </c>
      <c r="E39" s="9">
        <f t="shared" si="1"/>
        <v>0</v>
      </c>
      <c r="F39">
        <f t="shared" si="2"/>
        <v>679.73</v>
      </c>
      <c r="G39">
        <v>400</v>
      </c>
      <c r="I39">
        <v>0</v>
      </c>
      <c r="J39">
        <v>56.64</v>
      </c>
      <c r="K39">
        <v>279.73</v>
      </c>
      <c r="L39">
        <v>0</v>
      </c>
      <c r="M39">
        <v>736.37</v>
      </c>
      <c r="N39">
        <v>179.70000000000002</v>
      </c>
      <c r="O39">
        <v>0</v>
      </c>
      <c r="P39">
        <v>0</v>
      </c>
      <c r="Q39">
        <v>0</v>
      </c>
      <c r="R39">
        <v>64.23</v>
      </c>
      <c r="S39">
        <v>0</v>
      </c>
      <c r="T39">
        <v>17.25</v>
      </c>
      <c r="U39">
        <v>0</v>
      </c>
      <c r="V39">
        <v>1.38</v>
      </c>
      <c r="W39">
        <v>0</v>
      </c>
      <c r="X39">
        <v>0</v>
      </c>
      <c r="Y39">
        <v>0</v>
      </c>
      <c r="Z39">
        <v>0</v>
      </c>
      <c r="AA39">
        <v>0</v>
      </c>
      <c r="AB39">
        <v>44.4</v>
      </c>
      <c r="AC39">
        <v>0</v>
      </c>
      <c r="AD39">
        <v>306.95999999999998</v>
      </c>
      <c r="AE39">
        <v>429.41</v>
      </c>
      <c r="AF39">
        <v>56.64</v>
      </c>
      <c r="AG39">
        <v>33.33</v>
      </c>
      <c r="AH39" s="2">
        <f t="shared" si="5"/>
        <v>16.666666666666668</v>
      </c>
      <c r="AI39">
        <v>56.64</v>
      </c>
      <c r="AJ39" s="2">
        <f t="shared" si="3"/>
        <v>82.587194999999994</v>
      </c>
      <c r="AK39" s="5">
        <f>+F39*1%</f>
        <v>6.7972999999999999</v>
      </c>
      <c r="AL39" s="2">
        <v>75.789900000000003</v>
      </c>
      <c r="AM39" s="2">
        <f t="shared" si="4"/>
        <v>6.7972949999999912</v>
      </c>
    </row>
    <row r="40" spans="1:39" x14ac:dyDescent="0.25">
      <c r="A40" t="s">
        <v>83</v>
      </c>
      <c r="B40" t="s">
        <v>40</v>
      </c>
      <c r="C40" t="s">
        <v>38</v>
      </c>
      <c r="D40" s="8">
        <v>797</v>
      </c>
      <c r="E40" s="9">
        <f t="shared" si="1"/>
        <v>0</v>
      </c>
      <c r="F40">
        <f t="shared" si="2"/>
        <v>797</v>
      </c>
      <c r="G40">
        <v>480</v>
      </c>
      <c r="I40">
        <v>0</v>
      </c>
      <c r="J40">
        <v>66.41</v>
      </c>
      <c r="K40">
        <v>317</v>
      </c>
      <c r="L40">
        <v>0</v>
      </c>
      <c r="M40">
        <v>863.41</v>
      </c>
      <c r="N40">
        <v>216.16</v>
      </c>
      <c r="O40">
        <v>0</v>
      </c>
      <c r="P40">
        <v>0</v>
      </c>
      <c r="Q40">
        <v>0</v>
      </c>
      <c r="R40">
        <v>75.319999999999993</v>
      </c>
      <c r="S40">
        <v>0</v>
      </c>
      <c r="T40">
        <v>17.25</v>
      </c>
      <c r="U40">
        <v>0</v>
      </c>
      <c r="V40">
        <v>1.38</v>
      </c>
      <c r="W40">
        <v>0</v>
      </c>
      <c r="X40">
        <v>0</v>
      </c>
      <c r="Y40">
        <v>0</v>
      </c>
      <c r="Z40">
        <v>0</v>
      </c>
      <c r="AA40">
        <v>0</v>
      </c>
      <c r="AB40">
        <v>51.49</v>
      </c>
      <c r="AC40">
        <v>0</v>
      </c>
      <c r="AD40">
        <v>361.6</v>
      </c>
      <c r="AE40">
        <v>501.80999999999995</v>
      </c>
      <c r="AF40">
        <v>66.42</v>
      </c>
      <c r="AG40">
        <v>33.33</v>
      </c>
      <c r="AH40" s="2">
        <f t="shared" si="5"/>
        <v>20</v>
      </c>
      <c r="AI40">
        <v>66.41</v>
      </c>
      <c r="AJ40" s="2">
        <f t="shared" si="3"/>
        <v>96.835499999999996</v>
      </c>
      <c r="AK40" s="5">
        <f>+F40*1%</f>
        <v>7.97</v>
      </c>
      <c r="AL40" s="2">
        <v>88.865499999999997</v>
      </c>
      <c r="AM40" s="2">
        <f t="shared" si="4"/>
        <v>7.9699999999999989</v>
      </c>
    </row>
    <row r="41" spans="1:39" x14ac:dyDescent="0.25">
      <c r="A41" t="s">
        <v>84</v>
      </c>
      <c r="B41" t="s">
        <v>64</v>
      </c>
      <c r="C41" t="s">
        <v>38</v>
      </c>
      <c r="D41" s="8">
        <v>648.80999999999995</v>
      </c>
      <c r="E41" s="9">
        <f t="shared" si="1"/>
        <v>0</v>
      </c>
      <c r="F41">
        <f t="shared" si="2"/>
        <v>648.80999999999995</v>
      </c>
      <c r="G41">
        <v>450</v>
      </c>
      <c r="I41">
        <v>0</v>
      </c>
      <c r="J41">
        <v>54.07</v>
      </c>
      <c r="K41">
        <v>198.81</v>
      </c>
      <c r="L41">
        <v>0</v>
      </c>
      <c r="M41">
        <v>702.88</v>
      </c>
      <c r="N41">
        <v>203.72</v>
      </c>
      <c r="O41">
        <v>0</v>
      </c>
      <c r="P41">
        <v>0</v>
      </c>
      <c r="Q41">
        <v>0</v>
      </c>
      <c r="R41">
        <v>61.31</v>
      </c>
      <c r="S41">
        <v>0</v>
      </c>
      <c r="T41">
        <v>13.8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278.83</v>
      </c>
      <c r="AE41">
        <v>424.05</v>
      </c>
      <c r="AF41">
        <v>54.07</v>
      </c>
      <c r="AG41">
        <v>33.33</v>
      </c>
      <c r="AH41" s="2">
        <f t="shared" si="5"/>
        <v>18.75</v>
      </c>
      <c r="AI41">
        <v>54.07</v>
      </c>
      <c r="AJ41" s="2">
        <f t="shared" si="3"/>
        <v>78.830414999999988</v>
      </c>
      <c r="AK41" s="5">
        <f>+F41*1%</f>
        <v>6.4880999999999993</v>
      </c>
      <c r="AL41" s="2">
        <v>72.342299999999994</v>
      </c>
      <c r="AM41" s="2">
        <f t="shared" si="4"/>
        <v>6.4881149999999934</v>
      </c>
    </row>
    <row r="42" spans="1:39" x14ac:dyDescent="0.25">
      <c r="A42" t="s">
        <v>85</v>
      </c>
      <c r="B42" t="s">
        <v>37</v>
      </c>
      <c r="C42" t="s">
        <v>38</v>
      </c>
      <c r="D42" s="8">
        <v>487.68</v>
      </c>
      <c r="E42" s="9">
        <f t="shared" si="1"/>
        <v>0</v>
      </c>
      <c r="F42">
        <f t="shared" si="2"/>
        <v>487.68</v>
      </c>
      <c r="G42">
        <v>400</v>
      </c>
      <c r="I42">
        <v>0</v>
      </c>
      <c r="J42">
        <v>40.64</v>
      </c>
      <c r="K42">
        <v>87.68</v>
      </c>
      <c r="L42">
        <v>0</v>
      </c>
      <c r="M42">
        <v>528.31999999999994</v>
      </c>
      <c r="N42">
        <v>181.08</v>
      </c>
      <c r="O42">
        <v>0</v>
      </c>
      <c r="P42">
        <v>0</v>
      </c>
      <c r="Q42">
        <v>0</v>
      </c>
      <c r="R42">
        <v>46.09</v>
      </c>
      <c r="S42">
        <v>0</v>
      </c>
      <c r="T42">
        <v>5.75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37.06</v>
      </c>
      <c r="AC42">
        <v>0</v>
      </c>
      <c r="AD42">
        <v>269.98</v>
      </c>
      <c r="AE42">
        <v>258.33999999999992</v>
      </c>
      <c r="AF42">
        <v>40.64</v>
      </c>
      <c r="AG42">
        <v>33.33</v>
      </c>
      <c r="AH42" s="2">
        <f t="shared" si="5"/>
        <v>16.666666666666668</v>
      </c>
      <c r="AI42">
        <v>40.64</v>
      </c>
      <c r="AJ42" s="2">
        <f t="shared" si="3"/>
        <v>59.253120000000003</v>
      </c>
      <c r="AK42" s="5">
        <f>+F42*1%</f>
        <v>4.8768000000000002</v>
      </c>
      <c r="AL42" s="2">
        <v>54.376300000000001</v>
      </c>
      <c r="AM42" s="2">
        <f t="shared" si="4"/>
        <v>4.8768200000000022</v>
      </c>
    </row>
    <row r="43" spans="1:39" x14ac:dyDescent="0.25">
      <c r="A43" t="s">
        <v>86</v>
      </c>
      <c r="B43" t="s">
        <v>46</v>
      </c>
      <c r="C43" t="s">
        <v>38</v>
      </c>
      <c r="D43" s="8">
        <v>481.41</v>
      </c>
      <c r="E43" s="9">
        <f t="shared" si="1"/>
        <v>0</v>
      </c>
      <c r="F43">
        <f t="shared" si="2"/>
        <v>481.40999999999997</v>
      </c>
      <c r="G43">
        <v>400</v>
      </c>
      <c r="I43">
        <v>0</v>
      </c>
      <c r="J43">
        <v>0</v>
      </c>
      <c r="K43">
        <v>81.41</v>
      </c>
      <c r="L43">
        <v>0</v>
      </c>
      <c r="M43">
        <v>481.40999999999997</v>
      </c>
      <c r="N43">
        <v>178.32000000000002</v>
      </c>
      <c r="O43">
        <v>0</v>
      </c>
      <c r="P43">
        <v>0</v>
      </c>
      <c r="Q43">
        <v>0</v>
      </c>
      <c r="R43">
        <v>45.49</v>
      </c>
      <c r="S43">
        <v>0</v>
      </c>
      <c r="T43">
        <v>21.85</v>
      </c>
      <c r="U43">
        <v>0</v>
      </c>
      <c r="V43">
        <v>2.76</v>
      </c>
      <c r="W43">
        <v>0</v>
      </c>
      <c r="X43">
        <v>0</v>
      </c>
      <c r="Y43">
        <v>0</v>
      </c>
      <c r="Z43">
        <v>39</v>
      </c>
      <c r="AA43">
        <v>0</v>
      </c>
      <c r="AB43">
        <v>17.940000000000001</v>
      </c>
      <c r="AC43">
        <v>0</v>
      </c>
      <c r="AD43">
        <v>305.36</v>
      </c>
      <c r="AE43">
        <v>176.04999999999995</v>
      </c>
      <c r="AF43">
        <v>40.119999999999997</v>
      </c>
      <c r="AG43">
        <v>33.33</v>
      </c>
      <c r="AH43" s="2">
        <f t="shared" si="5"/>
        <v>16.666666666666668</v>
      </c>
      <c r="AI43">
        <v>40.119999999999997</v>
      </c>
      <c r="AJ43" s="2">
        <f t="shared" si="3"/>
        <v>58.491314999999993</v>
      </c>
      <c r="AK43" s="5">
        <f>+F43*1%</f>
        <v>4.8140999999999998</v>
      </c>
      <c r="AL43" s="2">
        <v>53.677199999999999</v>
      </c>
      <c r="AM43" s="2">
        <f t="shared" si="4"/>
        <v>4.8141149999999939</v>
      </c>
    </row>
    <row r="44" spans="1:39" x14ac:dyDescent="0.25">
      <c r="A44" t="s">
        <v>87</v>
      </c>
      <c r="B44" t="s">
        <v>57</v>
      </c>
      <c r="C44" t="s">
        <v>38</v>
      </c>
      <c r="D44" s="8">
        <v>594.97</v>
      </c>
      <c r="E44" s="9">
        <f t="shared" si="1"/>
        <v>0</v>
      </c>
      <c r="F44">
        <f t="shared" si="2"/>
        <v>594.97</v>
      </c>
      <c r="G44">
        <v>400</v>
      </c>
      <c r="I44">
        <v>0</v>
      </c>
      <c r="J44">
        <v>49.58</v>
      </c>
      <c r="K44">
        <v>194.97</v>
      </c>
      <c r="L44">
        <v>0</v>
      </c>
      <c r="M44">
        <v>644.54999999999995</v>
      </c>
      <c r="N44">
        <v>176.94000000000003</v>
      </c>
      <c r="O44">
        <v>0</v>
      </c>
      <c r="P44">
        <v>0</v>
      </c>
      <c r="Q44">
        <v>0</v>
      </c>
      <c r="R44">
        <v>56.22</v>
      </c>
      <c r="S44">
        <v>0</v>
      </c>
      <c r="T44">
        <v>23</v>
      </c>
      <c r="U44">
        <v>0</v>
      </c>
      <c r="V44">
        <v>4.1399999999999997</v>
      </c>
      <c r="W44">
        <v>0</v>
      </c>
      <c r="X44">
        <v>0</v>
      </c>
      <c r="Y44">
        <v>0</v>
      </c>
      <c r="Z44">
        <v>0</v>
      </c>
      <c r="AA44">
        <v>0</v>
      </c>
      <c r="AB44">
        <v>43.72</v>
      </c>
      <c r="AC44">
        <v>0</v>
      </c>
      <c r="AD44">
        <v>304.02</v>
      </c>
      <c r="AE44">
        <v>340.53</v>
      </c>
      <c r="AF44">
        <v>49.58</v>
      </c>
      <c r="AG44">
        <v>33.33</v>
      </c>
      <c r="AH44" s="2">
        <f t="shared" si="5"/>
        <v>16.666666666666668</v>
      </c>
      <c r="AI44">
        <v>49.58</v>
      </c>
      <c r="AJ44" s="2">
        <f t="shared" si="3"/>
        <v>72.288854999999998</v>
      </c>
      <c r="AK44" s="5">
        <f>+F44*1%</f>
        <v>5.9497</v>
      </c>
      <c r="AL44" s="2">
        <v>66.339200000000005</v>
      </c>
      <c r="AM44" s="2">
        <f t="shared" si="4"/>
        <v>5.9496549999999928</v>
      </c>
    </row>
    <row r="45" spans="1:39" x14ac:dyDescent="0.25">
      <c r="A45" t="s">
        <v>88</v>
      </c>
      <c r="B45" t="s">
        <v>89</v>
      </c>
      <c r="C45" t="s">
        <v>38</v>
      </c>
      <c r="D45" s="8">
        <v>662.61</v>
      </c>
      <c r="E45" s="9">
        <f t="shared" si="1"/>
        <v>0</v>
      </c>
      <c r="F45">
        <f t="shared" si="2"/>
        <v>662.61</v>
      </c>
      <c r="G45">
        <v>400</v>
      </c>
      <c r="I45">
        <v>0</v>
      </c>
      <c r="J45">
        <v>55.22</v>
      </c>
      <c r="K45">
        <v>262.61</v>
      </c>
      <c r="L45">
        <v>0</v>
      </c>
      <c r="M45">
        <v>717.83</v>
      </c>
      <c r="N45">
        <v>178.32000000000002</v>
      </c>
      <c r="O45">
        <v>0</v>
      </c>
      <c r="P45">
        <v>0</v>
      </c>
      <c r="Q45">
        <v>0</v>
      </c>
      <c r="R45">
        <v>62.62</v>
      </c>
      <c r="S45">
        <v>0</v>
      </c>
      <c r="T45">
        <v>21.85</v>
      </c>
      <c r="U45">
        <v>0</v>
      </c>
      <c r="V45">
        <v>2.76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100</v>
      </c>
      <c r="AD45">
        <v>365.55</v>
      </c>
      <c r="AE45">
        <v>352.28000000000003</v>
      </c>
      <c r="AF45">
        <v>55.22</v>
      </c>
      <c r="AG45">
        <v>33.33</v>
      </c>
      <c r="AH45" s="2">
        <f t="shared" si="5"/>
        <v>16.666666666666668</v>
      </c>
      <c r="AI45">
        <v>55.22</v>
      </c>
      <c r="AJ45" s="2">
        <f t="shared" si="3"/>
        <v>80.507114999999999</v>
      </c>
      <c r="AK45" s="5">
        <f>+F45*1%</f>
        <v>6.6261000000000001</v>
      </c>
      <c r="AL45" s="2">
        <v>73.881</v>
      </c>
      <c r="AM45" s="2">
        <f t="shared" si="4"/>
        <v>6.6261149999999986</v>
      </c>
    </row>
    <row r="46" spans="1:39" x14ac:dyDescent="0.25">
      <c r="A46" t="s">
        <v>90</v>
      </c>
      <c r="B46" t="s">
        <v>69</v>
      </c>
      <c r="C46" t="s">
        <v>38</v>
      </c>
      <c r="D46" s="8">
        <v>420.04</v>
      </c>
      <c r="E46" s="9">
        <f t="shared" si="1"/>
        <v>0</v>
      </c>
      <c r="F46">
        <f t="shared" si="2"/>
        <v>420.04</v>
      </c>
      <c r="G46">
        <v>400</v>
      </c>
      <c r="I46">
        <v>0</v>
      </c>
      <c r="J46">
        <v>0</v>
      </c>
      <c r="K46">
        <v>20.04</v>
      </c>
      <c r="L46">
        <v>0</v>
      </c>
      <c r="M46">
        <v>420.04</v>
      </c>
      <c r="N46">
        <v>181.08</v>
      </c>
      <c r="O46">
        <v>0</v>
      </c>
      <c r="P46">
        <v>0</v>
      </c>
      <c r="Q46">
        <v>0</v>
      </c>
      <c r="R46">
        <v>39.69</v>
      </c>
      <c r="S46">
        <v>0</v>
      </c>
      <c r="T46">
        <v>21.85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242.62</v>
      </c>
      <c r="AE46">
        <v>177.42000000000002</v>
      </c>
      <c r="AF46">
        <v>35</v>
      </c>
      <c r="AG46">
        <v>33.33</v>
      </c>
      <c r="AH46" s="2">
        <f t="shared" si="5"/>
        <v>16.666666666666668</v>
      </c>
      <c r="AI46">
        <v>35</v>
      </c>
      <c r="AJ46" s="2">
        <f t="shared" si="3"/>
        <v>51.034860000000002</v>
      </c>
      <c r="AK46" s="5">
        <f>+F46*1%</f>
        <v>4.2004000000000001</v>
      </c>
      <c r="AL46" s="2">
        <v>46.834499999999998</v>
      </c>
      <c r="AM46" s="2">
        <f t="shared" si="4"/>
        <v>4.2003600000000034</v>
      </c>
    </row>
    <row r="47" spans="1:39" x14ac:dyDescent="0.25">
      <c r="A47" t="s">
        <v>91</v>
      </c>
      <c r="B47" t="s">
        <v>43</v>
      </c>
      <c r="C47" t="s">
        <v>44</v>
      </c>
      <c r="D47" s="8">
        <v>528.62</v>
      </c>
      <c r="E47" s="9">
        <f t="shared" si="1"/>
        <v>0</v>
      </c>
      <c r="F47">
        <f t="shared" si="2"/>
        <v>528.62</v>
      </c>
      <c r="G47">
        <v>386.67</v>
      </c>
      <c r="I47">
        <v>0</v>
      </c>
      <c r="J47">
        <v>44.05</v>
      </c>
      <c r="K47">
        <v>141.94999999999999</v>
      </c>
      <c r="L47">
        <v>0</v>
      </c>
      <c r="M47">
        <v>572.67000000000007</v>
      </c>
      <c r="N47">
        <v>181.08</v>
      </c>
      <c r="O47">
        <v>0</v>
      </c>
      <c r="P47">
        <v>0</v>
      </c>
      <c r="Q47">
        <v>0</v>
      </c>
      <c r="R47">
        <v>49.95</v>
      </c>
      <c r="S47">
        <v>0</v>
      </c>
      <c r="T47">
        <v>23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11.96</v>
      </c>
      <c r="AC47">
        <v>0</v>
      </c>
      <c r="AD47">
        <v>265.99</v>
      </c>
      <c r="AE47">
        <v>306.68000000000006</v>
      </c>
      <c r="AF47">
        <v>44.05</v>
      </c>
      <c r="AG47">
        <v>32.22</v>
      </c>
      <c r="AH47" s="2">
        <f t="shared" si="5"/>
        <v>16.111250000000002</v>
      </c>
      <c r="AI47">
        <v>44.05</v>
      </c>
      <c r="AJ47" s="2">
        <f t="shared" si="3"/>
        <v>64.227329999999995</v>
      </c>
      <c r="AK47" s="5">
        <f>+F47*1%</f>
        <v>5.2862</v>
      </c>
      <c r="AL47" s="2">
        <v>58.941099999999999</v>
      </c>
      <c r="AM47" s="2">
        <f t="shared" si="4"/>
        <v>5.2862299999999962</v>
      </c>
    </row>
    <row r="48" spans="1:39" x14ac:dyDescent="0.25">
      <c r="A48" t="s">
        <v>92</v>
      </c>
      <c r="B48" t="s">
        <v>46</v>
      </c>
      <c r="C48" t="s">
        <v>38</v>
      </c>
      <c r="D48" s="8">
        <v>526.5</v>
      </c>
      <c r="E48" s="9">
        <f t="shared" si="1"/>
        <v>0</v>
      </c>
      <c r="F48">
        <f t="shared" si="2"/>
        <v>526.5</v>
      </c>
      <c r="G48">
        <v>400</v>
      </c>
      <c r="I48">
        <v>0</v>
      </c>
      <c r="J48">
        <v>43.87</v>
      </c>
      <c r="K48">
        <v>126.5</v>
      </c>
      <c r="L48">
        <v>0</v>
      </c>
      <c r="M48">
        <v>570.37</v>
      </c>
      <c r="N48">
        <v>181.08</v>
      </c>
      <c r="O48">
        <v>0</v>
      </c>
      <c r="P48">
        <v>0</v>
      </c>
      <c r="Q48">
        <v>0</v>
      </c>
      <c r="R48">
        <v>49.75</v>
      </c>
      <c r="S48">
        <v>0</v>
      </c>
      <c r="T48">
        <v>18.399999999999999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249.23000000000002</v>
      </c>
      <c r="AE48">
        <v>321.14</v>
      </c>
      <c r="AF48">
        <v>43.88</v>
      </c>
      <c r="AG48">
        <v>33.33</v>
      </c>
      <c r="AH48" s="2">
        <f t="shared" si="5"/>
        <v>16.666666666666668</v>
      </c>
      <c r="AI48">
        <v>43.87</v>
      </c>
      <c r="AJ48" s="2">
        <f t="shared" si="3"/>
        <v>63.969749999999998</v>
      </c>
      <c r="AK48" s="5">
        <f>+F48*1%</f>
        <v>5.2649999999999997</v>
      </c>
      <c r="AL48" s="2">
        <v>58.704799999999999</v>
      </c>
      <c r="AM48" s="2">
        <f t="shared" si="4"/>
        <v>5.2649499999999989</v>
      </c>
    </row>
    <row r="49" spans="1:39" x14ac:dyDescent="0.25">
      <c r="A49" t="s">
        <v>93</v>
      </c>
      <c r="B49" t="s">
        <v>69</v>
      </c>
      <c r="C49" t="s">
        <v>38</v>
      </c>
      <c r="D49" s="8">
        <v>649.25</v>
      </c>
      <c r="E49" s="9">
        <f t="shared" si="1"/>
        <v>0</v>
      </c>
      <c r="F49">
        <f t="shared" si="2"/>
        <v>649.25</v>
      </c>
      <c r="G49">
        <v>400</v>
      </c>
      <c r="I49">
        <v>0</v>
      </c>
      <c r="J49">
        <v>54.1</v>
      </c>
      <c r="K49">
        <v>249.25</v>
      </c>
      <c r="L49">
        <v>0</v>
      </c>
      <c r="M49">
        <v>703.35</v>
      </c>
      <c r="N49">
        <v>179.70000000000002</v>
      </c>
      <c r="O49">
        <v>0</v>
      </c>
      <c r="P49">
        <v>0</v>
      </c>
      <c r="Q49">
        <v>0</v>
      </c>
      <c r="R49">
        <v>61.35</v>
      </c>
      <c r="S49">
        <v>0</v>
      </c>
      <c r="T49">
        <v>16.100000000000001</v>
      </c>
      <c r="U49">
        <v>0</v>
      </c>
      <c r="V49">
        <v>1.38</v>
      </c>
      <c r="W49">
        <v>0</v>
      </c>
      <c r="X49">
        <v>0</v>
      </c>
      <c r="Y49">
        <v>0</v>
      </c>
      <c r="Z49">
        <v>0</v>
      </c>
      <c r="AA49">
        <v>0</v>
      </c>
      <c r="AB49">
        <v>42.73</v>
      </c>
      <c r="AC49">
        <v>0</v>
      </c>
      <c r="AD49">
        <v>301.26000000000005</v>
      </c>
      <c r="AE49">
        <v>402.09</v>
      </c>
      <c r="AF49">
        <v>54.1</v>
      </c>
      <c r="AG49">
        <v>33.33</v>
      </c>
      <c r="AH49" s="2">
        <f t="shared" si="5"/>
        <v>16.666666666666668</v>
      </c>
      <c r="AI49">
        <v>54.1</v>
      </c>
      <c r="AJ49" s="2">
        <f t="shared" si="3"/>
        <v>78.883875000000003</v>
      </c>
      <c r="AK49" s="5">
        <f>+F49*1%</f>
        <v>6.4924999999999997</v>
      </c>
      <c r="AL49" s="2">
        <v>72.391400000000004</v>
      </c>
      <c r="AM49" s="2">
        <f t="shared" si="4"/>
        <v>6.4924749999999989</v>
      </c>
    </row>
    <row r="50" spans="1:39" x14ac:dyDescent="0.25">
      <c r="A50" t="s">
        <v>94</v>
      </c>
      <c r="B50" t="s">
        <v>50</v>
      </c>
      <c r="C50" t="s">
        <v>38</v>
      </c>
      <c r="D50" s="8">
        <v>595.80999999999995</v>
      </c>
      <c r="E50" s="9">
        <f t="shared" si="1"/>
        <v>0</v>
      </c>
      <c r="F50">
        <f t="shared" si="2"/>
        <v>595.80999999999995</v>
      </c>
      <c r="G50">
        <v>400</v>
      </c>
      <c r="I50">
        <v>0</v>
      </c>
      <c r="J50">
        <v>0</v>
      </c>
      <c r="K50">
        <v>195.81</v>
      </c>
      <c r="L50">
        <v>0</v>
      </c>
      <c r="M50">
        <v>595.80999999999995</v>
      </c>
      <c r="N50">
        <v>178.32000000000002</v>
      </c>
      <c r="O50">
        <v>0</v>
      </c>
      <c r="P50">
        <v>0</v>
      </c>
      <c r="Q50">
        <v>0</v>
      </c>
      <c r="R50">
        <v>56.3</v>
      </c>
      <c r="S50">
        <v>0</v>
      </c>
      <c r="T50">
        <v>23</v>
      </c>
      <c r="U50">
        <v>0</v>
      </c>
      <c r="V50">
        <v>2.76</v>
      </c>
      <c r="W50">
        <v>0</v>
      </c>
      <c r="X50">
        <v>0</v>
      </c>
      <c r="Y50">
        <v>0</v>
      </c>
      <c r="Z50">
        <v>0</v>
      </c>
      <c r="AA50">
        <v>0</v>
      </c>
      <c r="AB50">
        <v>67.12</v>
      </c>
      <c r="AC50">
        <v>0</v>
      </c>
      <c r="AD50">
        <v>327.5</v>
      </c>
      <c r="AE50">
        <v>268.30999999999995</v>
      </c>
      <c r="AF50">
        <v>49.65</v>
      </c>
      <c r="AG50">
        <v>33.33</v>
      </c>
      <c r="AH50" s="2">
        <f t="shared" si="5"/>
        <v>16.666666666666668</v>
      </c>
      <c r="AI50">
        <v>49.65</v>
      </c>
      <c r="AJ50" s="2">
        <f t="shared" si="3"/>
        <v>72.390914999999993</v>
      </c>
      <c r="AK50" s="5">
        <f>+F50*1%</f>
        <v>5.9581</v>
      </c>
      <c r="AL50" s="2">
        <v>66.4328</v>
      </c>
      <c r="AM50" s="2">
        <f t="shared" si="4"/>
        <v>5.9581149999999923</v>
      </c>
    </row>
    <row r="51" spans="1:39" x14ac:dyDescent="0.25">
      <c r="A51" t="s">
        <v>95</v>
      </c>
      <c r="B51" t="s">
        <v>69</v>
      </c>
      <c r="C51" t="s">
        <v>38</v>
      </c>
      <c r="D51" s="8">
        <v>529.42999999999995</v>
      </c>
      <c r="E51" s="9">
        <f t="shared" si="1"/>
        <v>0</v>
      </c>
      <c r="F51">
        <f t="shared" si="2"/>
        <v>529.43000000000006</v>
      </c>
      <c r="G51">
        <v>400</v>
      </c>
      <c r="I51">
        <v>0</v>
      </c>
      <c r="J51">
        <v>44.12</v>
      </c>
      <c r="K51">
        <v>129.43</v>
      </c>
      <c r="L51">
        <v>0</v>
      </c>
      <c r="M51">
        <v>573.54999999999995</v>
      </c>
      <c r="N51">
        <v>178.32000000000002</v>
      </c>
      <c r="O51">
        <v>0</v>
      </c>
      <c r="P51">
        <v>0</v>
      </c>
      <c r="Q51">
        <v>0</v>
      </c>
      <c r="R51">
        <v>50.03</v>
      </c>
      <c r="S51">
        <v>0</v>
      </c>
      <c r="T51">
        <v>21.85</v>
      </c>
      <c r="U51">
        <v>0</v>
      </c>
      <c r="V51">
        <v>2.76</v>
      </c>
      <c r="W51">
        <v>0</v>
      </c>
      <c r="X51">
        <v>0</v>
      </c>
      <c r="Y51">
        <v>0</v>
      </c>
      <c r="Z51">
        <v>0</v>
      </c>
      <c r="AA51">
        <v>0</v>
      </c>
      <c r="AB51">
        <v>60.22</v>
      </c>
      <c r="AC51">
        <v>0</v>
      </c>
      <c r="AD51">
        <v>313.18</v>
      </c>
      <c r="AE51">
        <v>260.36999999999995</v>
      </c>
      <c r="AF51">
        <v>44.12</v>
      </c>
      <c r="AG51">
        <v>33.33</v>
      </c>
      <c r="AH51" s="2">
        <f t="shared" si="5"/>
        <v>16.666666666666668</v>
      </c>
      <c r="AI51">
        <v>44.12</v>
      </c>
      <c r="AJ51" s="2">
        <f t="shared" si="3"/>
        <v>64.325745000000012</v>
      </c>
      <c r="AK51" s="5">
        <f>+F51*1%</f>
        <v>5.2943000000000007</v>
      </c>
      <c r="AL51" s="2">
        <v>59.031399999999998</v>
      </c>
      <c r="AM51" s="2">
        <f t="shared" si="4"/>
        <v>5.2943450000000141</v>
      </c>
    </row>
    <row r="52" spans="1:39" x14ac:dyDescent="0.25">
      <c r="A52" t="s">
        <v>96</v>
      </c>
      <c r="B52" t="s">
        <v>64</v>
      </c>
      <c r="C52" t="s">
        <v>38</v>
      </c>
      <c r="D52" s="8">
        <v>651.75</v>
      </c>
      <c r="E52" s="9">
        <f t="shared" si="1"/>
        <v>0</v>
      </c>
      <c r="F52">
        <f t="shared" si="2"/>
        <v>651.75</v>
      </c>
      <c r="G52">
        <v>400</v>
      </c>
      <c r="I52">
        <v>0</v>
      </c>
      <c r="J52">
        <v>0</v>
      </c>
      <c r="K52">
        <v>251.75</v>
      </c>
      <c r="L52">
        <v>0</v>
      </c>
      <c r="M52">
        <v>651.75</v>
      </c>
      <c r="N52">
        <v>176.94000000000003</v>
      </c>
      <c r="O52">
        <v>0</v>
      </c>
      <c r="P52">
        <v>0</v>
      </c>
      <c r="Q52">
        <v>0</v>
      </c>
      <c r="R52">
        <v>61.59</v>
      </c>
      <c r="S52">
        <v>0</v>
      </c>
      <c r="T52">
        <v>8.0500000000000007</v>
      </c>
      <c r="U52">
        <v>0</v>
      </c>
      <c r="V52">
        <v>4.1399999999999997</v>
      </c>
      <c r="W52">
        <v>0</v>
      </c>
      <c r="X52">
        <v>0</v>
      </c>
      <c r="Y52">
        <v>0</v>
      </c>
      <c r="Z52">
        <v>0</v>
      </c>
      <c r="AA52">
        <v>0</v>
      </c>
      <c r="AB52">
        <v>143.30000000000001</v>
      </c>
      <c r="AC52">
        <v>0</v>
      </c>
      <c r="AD52">
        <v>394.02000000000004</v>
      </c>
      <c r="AE52">
        <v>257.72999999999996</v>
      </c>
      <c r="AF52">
        <v>54.31</v>
      </c>
      <c r="AG52">
        <v>33.33</v>
      </c>
      <c r="AH52" s="2">
        <f t="shared" si="5"/>
        <v>16.666666666666668</v>
      </c>
      <c r="AI52">
        <v>54.31</v>
      </c>
      <c r="AJ52" s="2">
        <f t="shared" si="3"/>
        <v>79.187624999999997</v>
      </c>
      <c r="AK52" s="5">
        <f>+F52*1%</f>
        <v>6.5175000000000001</v>
      </c>
      <c r="AL52" s="2">
        <v>72.670100000000005</v>
      </c>
      <c r="AM52" s="2">
        <f t="shared" si="4"/>
        <v>6.517524999999992</v>
      </c>
    </row>
    <row r="53" spans="1:39" x14ac:dyDescent="0.25">
      <c r="A53" t="s">
        <v>97</v>
      </c>
      <c r="B53" t="s">
        <v>40</v>
      </c>
      <c r="C53" t="s">
        <v>38</v>
      </c>
      <c r="D53" s="8">
        <v>687.46</v>
      </c>
      <c r="E53" s="9">
        <f t="shared" si="1"/>
        <v>0</v>
      </c>
      <c r="F53">
        <f t="shared" si="2"/>
        <v>687.46</v>
      </c>
      <c r="G53">
        <v>530</v>
      </c>
      <c r="I53">
        <v>0</v>
      </c>
      <c r="J53">
        <v>0</v>
      </c>
      <c r="K53">
        <v>157.46</v>
      </c>
      <c r="L53">
        <v>0</v>
      </c>
      <c r="M53">
        <v>687.46</v>
      </c>
      <c r="N53">
        <v>235.79000000000002</v>
      </c>
      <c r="O53">
        <v>0</v>
      </c>
      <c r="P53">
        <v>0</v>
      </c>
      <c r="Q53">
        <v>0</v>
      </c>
      <c r="R53">
        <v>64.97</v>
      </c>
      <c r="S53">
        <v>0</v>
      </c>
      <c r="T53">
        <v>17.25</v>
      </c>
      <c r="U53">
        <v>0</v>
      </c>
      <c r="V53">
        <v>4.1399999999999997</v>
      </c>
      <c r="W53">
        <v>0</v>
      </c>
      <c r="X53">
        <v>0</v>
      </c>
      <c r="Y53">
        <v>0</v>
      </c>
      <c r="Z53">
        <v>0</v>
      </c>
      <c r="AA53">
        <v>0</v>
      </c>
      <c r="AB53">
        <v>86.77</v>
      </c>
      <c r="AC53">
        <v>0</v>
      </c>
      <c r="AD53">
        <v>408.91999999999996</v>
      </c>
      <c r="AE53">
        <v>278.54000000000008</v>
      </c>
      <c r="AF53">
        <v>57.29</v>
      </c>
      <c r="AG53">
        <v>33.33</v>
      </c>
      <c r="AH53" s="2">
        <f t="shared" si="5"/>
        <v>22.083333333333332</v>
      </c>
      <c r="AI53">
        <v>57.29</v>
      </c>
      <c r="AJ53" s="2">
        <f t="shared" si="3"/>
        <v>83.526390000000006</v>
      </c>
      <c r="AK53" s="5">
        <f>+F53*1%</f>
        <v>6.8746000000000009</v>
      </c>
      <c r="AL53" s="2">
        <v>76.651799999999994</v>
      </c>
      <c r="AM53" s="2">
        <f t="shared" si="4"/>
        <v>6.874590000000012</v>
      </c>
    </row>
    <row r="54" spans="1:39" x14ac:dyDescent="0.25">
      <c r="A54" t="s">
        <v>98</v>
      </c>
      <c r="B54" t="s">
        <v>67</v>
      </c>
      <c r="C54" t="s">
        <v>67</v>
      </c>
      <c r="D54" s="8">
        <v>532.76</v>
      </c>
      <c r="E54" s="9">
        <f t="shared" si="1"/>
        <v>0</v>
      </c>
      <c r="F54">
        <f t="shared" si="2"/>
        <v>532.76</v>
      </c>
      <c r="G54">
        <v>500</v>
      </c>
      <c r="I54">
        <v>0</v>
      </c>
      <c r="J54">
        <v>0</v>
      </c>
      <c r="K54">
        <v>32.76</v>
      </c>
      <c r="L54">
        <v>0</v>
      </c>
      <c r="M54">
        <v>532.76</v>
      </c>
      <c r="N54">
        <v>226.01</v>
      </c>
      <c r="O54">
        <v>0</v>
      </c>
      <c r="P54">
        <v>0</v>
      </c>
      <c r="Q54">
        <v>0</v>
      </c>
      <c r="R54">
        <v>50.35</v>
      </c>
      <c r="S54">
        <v>0</v>
      </c>
      <c r="T54">
        <v>13.8</v>
      </c>
      <c r="U54">
        <v>0</v>
      </c>
      <c r="V54">
        <v>0.34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290.5</v>
      </c>
      <c r="AE54">
        <v>242.26</v>
      </c>
      <c r="AF54">
        <v>44.4</v>
      </c>
      <c r="AG54">
        <v>33.33</v>
      </c>
      <c r="AH54" s="2">
        <f t="shared" si="5"/>
        <v>20.833333333333332</v>
      </c>
      <c r="AI54">
        <v>0</v>
      </c>
      <c r="AJ54" s="2">
        <f t="shared" si="3"/>
        <v>64.730339999999998</v>
      </c>
      <c r="AK54" s="5">
        <f>+F54*1%</f>
        <v>5.3276000000000003</v>
      </c>
      <c r="AL54" s="2">
        <v>59.402700000000003</v>
      </c>
      <c r="AM54" s="2">
        <f t="shared" si="4"/>
        <v>5.3276399999999953</v>
      </c>
    </row>
    <row r="55" spans="1:39" x14ac:dyDescent="0.25">
      <c r="A55" t="s">
        <v>99</v>
      </c>
      <c r="B55" t="s">
        <v>46</v>
      </c>
      <c r="C55" t="s">
        <v>38</v>
      </c>
      <c r="D55" s="8">
        <v>1051.76</v>
      </c>
      <c r="E55" s="9">
        <f t="shared" si="1"/>
        <v>0</v>
      </c>
      <c r="F55">
        <f t="shared" si="2"/>
        <v>1051.76</v>
      </c>
      <c r="G55">
        <v>650</v>
      </c>
      <c r="I55">
        <v>0</v>
      </c>
      <c r="J55">
        <v>87.64</v>
      </c>
      <c r="K55">
        <v>401.76</v>
      </c>
      <c r="L55">
        <v>0</v>
      </c>
      <c r="M55">
        <v>1139.4000000000001</v>
      </c>
      <c r="N55">
        <v>294.26</v>
      </c>
      <c r="O55">
        <v>0</v>
      </c>
      <c r="P55">
        <v>0</v>
      </c>
      <c r="Q55">
        <v>0</v>
      </c>
      <c r="R55">
        <v>99.39</v>
      </c>
      <c r="S55">
        <v>0</v>
      </c>
      <c r="T55">
        <v>10.35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404</v>
      </c>
      <c r="AE55">
        <v>735.40000000000009</v>
      </c>
      <c r="AF55">
        <v>87.65</v>
      </c>
      <c r="AG55">
        <v>33.33</v>
      </c>
      <c r="AH55" s="2">
        <f t="shared" si="5"/>
        <v>27.083333333333332</v>
      </c>
      <c r="AI55">
        <v>87.64</v>
      </c>
      <c r="AJ55" s="2">
        <f t="shared" si="3"/>
        <v>127.78883999999999</v>
      </c>
      <c r="AK55" s="5">
        <f>+F55*1%</f>
        <v>10.5176</v>
      </c>
      <c r="AL55" s="2">
        <v>117.27119999999999</v>
      </c>
      <c r="AM55" s="2">
        <f t="shared" si="4"/>
        <v>10.51764</v>
      </c>
    </row>
    <row r="56" spans="1:39" x14ac:dyDescent="0.25">
      <c r="A56" t="s">
        <v>100</v>
      </c>
      <c r="B56" t="s">
        <v>75</v>
      </c>
      <c r="C56" t="s">
        <v>44</v>
      </c>
      <c r="D56" s="8">
        <v>492.3</v>
      </c>
      <c r="E56" s="9">
        <f t="shared" si="1"/>
        <v>0</v>
      </c>
      <c r="F56">
        <f t="shared" si="2"/>
        <v>492.3</v>
      </c>
      <c r="G56">
        <v>450</v>
      </c>
      <c r="I56">
        <v>0</v>
      </c>
      <c r="J56">
        <v>41.02</v>
      </c>
      <c r="K56">
        <v>42.3</v>
      </c>
      <c r="L56">
        <v>0</v>
      </c>
      <c r="M56">
        <v>533.31999999999994</v>
      </c>
      <c r="N56">
        <v>202.34</v>
      </c>
      <c r="O56">
        <v>0</v>
      </c>
      <c r="P56">
        <v>0</v>
      </c>
      <c r="Q56">
        <v>0</v>
      </c>
      <c r="R56">
        <v>46.52</v>
      </c>
      <c r="S56">
        <v>0</v>
      </c>
      <c r="T56">
        <v>3.45</v>
      </c>
      <c r="U56">
        <v>0</v>
      </c>
      <c r="V56">
        <v>1.38</v>
      </c>
      <c r="W56">
        <v>0</v>
      </c>
      <c r="X56">
        <v>0</v>
      </c>
      <c r="Y56">
        <v>0</v>
      </c>
      <c r="Z56">
        <v>0</v>
      </c>
      <c r="AA56">
        <v>0</v>
      </c>
      <c r="AB56">
        <v>60.94</v>
      </c>
      <c r="AC56">
        <v>45</v>
      </c>
      <c r="AD56">
        <v>359.63</v>
      </c>
      <c r="AE56">
        <v>173.68999999999994</v>
      </c>
      <c r="AF56">
        <v>41.03</v>
      </c>
      <c r="AG56">
        <v>33.33</v>
      </c>
      <c r="AH56" s="2">
        <f t="shared" si="5"/>
        <v>18.75</v>
      </c>
      <c r="AI56">
        <v>41.02</v>
      </c>
      <c r="AJ56" s="2">
        <f t="shared" si="3"/>
        <v>59.814450000000001</v>
      </c>
      <c r="AK56" s="5">
        <f>+F56*1%</f>
        <v>4.923</v>
      </c>
      <c r="AL56" s="2">
        <v>54.891500000000001</v>
      </c>
      <c r="AM56" s="2">
        <f t="shared" si="4"/>
        <v>4.9229500000000002</v>
      </c>
    </row>
    <row r="57" spans="1:39" x14ac:dyDescent="0.25">
      <c r="A57" t="s">
        <v>101</v>
      </c>
      <c r="B57" t="s">
        <v>40</v>
      </c>
      <c r="C57" t="s">
        <v>38</v>
      </c>
      <c r="D57" s="8">
        <v>748.2</v>
      </c>
      <c r="E57" s="9">
        <f t="shared" si="1"/>
        <v>0</v>
      </c>
      <c r="F57">
        <f t="shared" si="2"/>
        <v>748.2</v>
      </c>
      <c r="G57">
        <v>400</v>
      </c>
      <c r="I57">
        <v>0</v>
      </c>
      <c r="J57">
        <v>62.35</v>
      </c>
      <c r="K57">
        <v>348.2</v>
      </c>
      <c r="L57">
        <v>0</v>
      </c>
      <c r="M57">
        <v>810.55</v>
      </c>
      <c r="N57">
        <v>181.08</v>
      </c>
      <c r="O57">
        <v>0</v>
      </c>
      <c r="P57">
        <v>0</v>
      </c>
      <c r="Q57">
        <v>0</v>
      </c>
      <c r="R57">
        <v>70.7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251.78000000000003</v>
      </c>
      <c r="AE57">
        <v>558.77</v>
      </c>
      <c r="AF57">
        <v>62.35</v>
      </c>
      <c r="AG57">
        <v>33.33</v>
      </c>
      <c r="AH57" s="2">
        <f t="shared" si="5"/>
        <v>16.666666666666668</v>
      </c>
      <c r="AI57">
        <v>62.35</v>
      </c>
      <c r="AJ57" s="2">
        <f t="shared" si="3"/>
        <v>90.906300000000002</v>
      </c>
      <c r="AK57" s="5">
        <f>+F57*1%</f>
        <v>7.4820000000000002</v>
      </c>
      <c r="AL57" s="2">
        <v>83.424300000000002</v>
      </c>
      <c r="AM57" s="2">
        <f t="shared" si="4"/>
        <v>7.4819999999999993</v>
      </c>
    </row>
    <row r="58" spans="1:39" x14ac:dyDescent="0.25">
      <c r="A58" t="s">
        <v>102</v>
      </c>
      <c r="B58" t="s">
        <v>40</v>
      </c>
      <c r="C58" t="s">
        <v>38</v>
      </c>
      <c r="D58" s="8">
        <v>761.97</v>
      </c>
      <c r="E58" s="9">
        <f t="shared" si="1"/>
        <v>0</v>
      </c>
      <c r="F58">
        <f t="shared" si="2"/>
        <v>761.97</v>
      </c>
      <c r="G58">
        <v>400</v>
      </c>
      <c r="I58">
        <v>0</v>
      </c>
      <c r="J58">
        <v>63.49</v>
      </c>
      <c r="K58">
        <v>361.97</v>
      </c>
      <c r="L58">
        <v>0</v>
      </c>
      <c r="M58">
        <v>825.46</v>
      </c>
      <c r="N58">
        <v>181.08</v>
      </c>
      <c r="O58">
        <v>0</v>
      </c>
      <c r="P58">
        <v>0</v>
      </c>
      <c r="Q58">
        <v>0</v>
      </c>
      <c r="R58">
        <v>72.010000000000005</v>
      </c>
      <c r="S58">
        <v>0</v>
      </c>
      <c r="T58">
        <v>5.75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133.66999999999999</v>
      </c>
      <c r="AC58">
        <v>0</v>
      </c>
      <c r="AD58">
        <v>392.51</v>
      </c>
      <c r="AE58">
        <v>432.95000000000005</v>
      </c>
      <c r="AF58">
        <v>63.5</v>
      </c>
      <c r="AG58">
        <v>33.33</v>
      </c>
      <c r="AH58" s="2">
        <f t="shared" si="5"/>
        <v>16.666666666666668</v>
      </c>
      <c r="AI58">
        <v>63.49</v>
      </c>
      <c r="AJ58" s="2">
        <f t="shared" si="3"/>
        <v>92.579355000000007</v>
      </c>
      <c r="AK58" s="5">
        <f>+F58*1%</f>
        <v>7.6197000000000008</v>
      </c>
      <c r="AL58" s="2">
        <v>84.959699999999998</v>
      </c>
      <c r="AM58" s="2">
        <f t="shared" si="4"/>
        <v>7.6196550000000087</v>
      </c>
    </row>
    <row r="59" spans="1:39" x14ac:dyDescent="0.25">
      <c r="A59" t="s">
        <v>103</v>
      </c>
      <c r="B59" t="s">
        <v>57</v>
      </c>
      <c r="C59" t="s">
        <v>38</v>
      </c>
      <c r="D59" s="8">
        <v>640.9</v>
      </c>
      <c r="E59" s="9">
        <f t="shared" si="1"/>
        <v>0</v>
      </c>
      <c r="F59">
        <f t="shared" si="2"/>
        <v>640.9</v>
      </c>
      <c r="G59">
        <v>400</v>
      </c>
      <c r="I59">
        <v>0</v>
      </c>
      <c r="J59">
        <v>0</v>
      </c>
      <c r="K59">
        <v>240.9</v>
      </c>
      <c r="L59">
        <v>0</v>
      </c>
      <c r="M59">
        <v>640.9</v>
      </c>
      <c r="N59">
        <v>180.39000000000001</v>
      </c>
      <c r="O59">
        <v>0</v>
      </c>
      <c r="P59">
        <v>0</v>
      </c>
      <c r="Q59">
        <v>0</v>
      </c>
      <c r="R59">
        <v>60.57</v>
      </c>
      <c r="S59">
        <v>0</v>
      </c>
      <c r="T59">
        <v>23</v>
      </c>
      <c r="U59">
        <v>0</v>
      </c>
      <c r="V59">
        <v>0.69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264.65000000000003</v>
      </c>
      <c r="AE59">
        <v>376.24999999999994</v>
      </c>
      <c r="AF59">
        <v>53.41</v>
      </c>
      <c r="AG59">
        <v>33.33</v>
      </c>
      <c r="AH59" s="2">
        <f t="shared" si="5"/>
        <v>16.666666666666668</v>
      </c>
      <c r="AI59">
        <v>0</v>
      </c>
      <c r="AJ59" s="2">
        <f t="shared" si="3"/>
        <v>77.869349999999997</v>
      </c>
      <c r="AK59" s="5">
        <f>+F59*1%</f>
        <v>6.4089999999999998</v>
      </c>
      <c r="AL59" s="2">
        <v>71.460400000000007</v>
      </c>
      <c r="AM59" s="2">
        <f t="shared" si="4"/>
        <v>6.4089499999999902</v>
      </c>
    </row>
    <row r="60" spans="1:39" x14ac:dyDescent="0.25">
      <c r="A60" t="s">
        <v>104</v>
      </c>
      <c r="B60" t="s">
        <v>46</v>
      </c>
      <c r="C60" t="s">
        <v>38</v>
      </c>
      <c r="D60" s="8">
        <v>779.5</v>
      </c>
      <c r="E60" s="9">
        <f t="shared" si="1"/>
        <v>0</v>
      </c>
      <c r="F60">
        <f t="shared" si="2"/>
        <v>779.5</v>
      </c>
      <c r="G60">
        <v>480</v>
      </c>
      <c r="I60">
        <v>0</v>
      </c>
      <c r="J60">
        <v>64.959999999999994</v>
      </c>
      <c r="K60">
        <v>299.5</v>
      </c>
      <c r="L60">
        <v>0</v>
      </c>
      <c r="M60">
        <v>844.46</v>
      </c>
      <c r="N60">
        <v>214.54000000000002</v>
      </c>
      <c r="O60">
        <v>0</v>
      </c>
      <c r="P60">
        <v>0</v>
      </c>
      <c r="Q60">
        <v>0</v>
      </c>
      <c r="R60">
        <v>73.66</v>
      </c>
      <c r="S60">
        <v>0</v>
      </c>
      <c r="T60">
        <v>18.399999999999999</v>
      </c>
      <c r="U60">
        <v>0</v>
      </c>
      <c r="V60">
        <v>2.76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309.36</v>
      </c>
      <c r="AE60">
        <v>535.1</v>
      </c>
      <c r="AF60">
        <v>64.959999999999994</v>
      </c>
      <c r="AG60">
        <v>33.33</v>
      </c>
      <c r="AH60" s="2">
        <f t="shared" si="5"/>
        <v>20</v>
      </c>
      <c r="AI60">
        <v>64.959999999999994</v>
      </c>
      <c r="AJ60" s="2">
        <f t="shared" si="3"/>
        <v>94.709249999999997</v>
      </c>
      <c r="AK60" s="5">
        <f>+F60*1%</f>
        <v>7.7949999999999999</v>
      </c>
      <c r="AL60" s="2">
        <v>86.914299999999997</v>
      </c>
      <c r="AM60" s="2">
        <f t="shared" si="4"/>
        <v>7.79495</v>
      </c>
    </row>
    <row r="61" spans="1:39" x14ac:dyDescent="0.25">
      <c r="A61" t="s">
        <v>105</v>
      </c>
      <c r="B61" t="s">
        <v>43</v>
      </c>
      <c r="C61" t="s">
        <v>44</v>
      </c>
      <c r="D61" s="8">
        <v>800</v>
      </c>
      <c r="E61" s="9">
        <f t="shared" si="1"/>
        <v>0</v>
      </c>
      <c r="F61">
        <f t="shared" si="2"/>
        <v>800</v>
      </c>
      <c r="G61">
        <v>800</v>
      </c>
      <c r="I61">
        <v>0</v>
      </c>
      <c r="J61">
        <v>0</v>
      </c>
      <c r="K61">
        <v>0</v>
      </c>
      <c r="L61">
        <v>0</v>
      </c>
      <c r="M61">
        <v>800</v>
      </c>
      <c r="N61">
        <v>362.16</v>
      </c>
      <c r="O61">
        <v>0</v>
      </c>
      <c r="P61">
        <v>0</v>
      </c>
      <c r="Q61">
        <v>0</v>
      </c>
      <c r="R61">
        <v>75.599999999999994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437.76</v>
      </c>
      <c r="AE61">
        <v>362.24</v>
      </c>
      <c r="AF61">
        <v>66.67</v>
      </c>
      <c r="AG61">
        <v>33.33</v>
      </c>
      <c r="AH61" s="2">
        <f t="shared" si="5"/>
        <v>33.333333333333336</v>
      </c>
      <c r="AI61">
        <v>0</v>
      </c>
      <c r="AJ61" s="2">
        <f t="shared" si="3"/>
        <v>97.2</v>
      </c>
      <c r="AK61" s="5">
        <f>+F61*1%</f>
        <v>8</v>
      </c>
      <c r="AL61" s="2">
        <v>89.2</v>
      </c>
      <c r="AM61" s="2">
        <f t="shared" si="4"/>
        <v>8</v>
      </c>
    </row>
    <row r="62" spans="1:39" x14ac:dyDescent="0.25">
      <c r="A62" t="s">
        <v>106</v>
      </c>
      <c r="B62" t="s">
        <v>46</v>
      </c>
      <c r="C62" t="s">
        <v>38</v>
      </c>
      <c r="D62" s="8">
        <v>670.33</v>
      </c>
      <c r="E62" s="9">
        <f t="shared" si="1"/>
        <v>0</v>
      </c>
      <c r="F62">
        <f t="shared" si="2"/>
        <v>670.32999999999993</v>
      </c>
      <c r="G62">
        <v>400</v>
      </c>
      <c r="I62">
        <v>0</v>
      </c>
      <c r="J62">
        <v>0</v>
      </c>
      <c r="K62">
        <v>270.33</v>
      </c>
      <c r="L62">
        <v>0</v>
      </c>
      <c r="M62">
        <v>670.32999999999993</v>
      </c>
      <c r="N62">
        <v>176.94000000000003</v>
      </c>
      <c r="O62">
        <v>0</v>
      </c>
      <c r="P62">
        <v>0</v>
      </c>
      <c r="Q62">
        <v>0</v>
      </c>
      <c r="R62">
        <v>63.35</v>
      </c>
      <c r="S62">
        <v>0</v>
      </c>
      <c r="T62">
        <v>12.65</v>
      </c>
      <c r="U62">
        <v>0</v>
      </c>
      <c r="V62">
        <v>4.1399999999999997</v>
      </c>
      <c r="W62">
        <v>0</v>
      </c>
      <c r="X62">
        <v>0</v>
      </c>
      <c r="Y62">
        <v>0</v>
      </c>
      <c r="Z62">
        <v>0</v>
      </c>
      <c r="AA62">
        <v>0</v>
      </c>
      <c r="AB62">
        <v>71.790000000000006</v>
      </c>
      <c r="AC62">
        <v>0</v>
      </c>
      <c r="AD62">
        <v>328.87000000000006</v>
      </c>
      <c r="AE62">
        <v>341.45999999999987</v>
      </c>
      <c r="AF62">
        <v>55.86</v>
      </c>
      <c r="AG62">
        <v>33.33</v>
      </c>
      <c r="AH62" s="2">
        <f t="shared" si="5"/>
        <v>16.666666666666668</v>
      </c>
      <c r="AI62">
        <v>55.86</v>
      </c>
      <c r="AJ62" s="2">
        <f t="shared" si="3"/>
        <v>81.445094999999995</v>
      </c>
      <c r="AK62" s="5">
        <f>+F62*1%</f>
        <v>6.7032999999999996</v>
      </c>
      <c r="AL62" s="2">
        <v>74.741799999999998</v>
      </c>
      <c r="AM62" s="2">
        <f t="shared" si="4"/>
        <v>6.7032949999999971</v>
      </c>
    </row>
    <row r="63" spans="1:39" x14ac:dyDescent="0.25">
      <c r="A63" t="s">
        <v>107</v>
      </c>
      <c r="B63" t="s">
        <v>57</v>
      </c>
      <c r="C63" t="s">
        <v>38</v>
      </c>
      <c r="D63" s="8">
        <v>604.35</v>
      </c>
      <c r="E63" s="9">
        <f t="shared" si="1"/>
        <v>0</v>
      </c>
      <c r="F63">
        <f t="shared" si="2"/>
        <v>604.35</v>
      </c>
      <c r="G63">
        <v>408</v>
      </c>
      <c r="I63">
        <v>0</v>
      </c>
      <c r="J63">
        <v>50.36</v>
      </c>
      <c r="K63">
        <v>196.35</v>
      </c>
      <c r="L63">
        <v>0</v>
      </c>
      <c r="M63">
        <v>654.71</v>
      </c>
      <c r="N63">
        <v>181.94</v>
      </c>
      <c r="O63">
        <v>0</v>
      </c>
      <c r="P63">
        <v>0</v>
      </c>
      <c r="Q63">
        <v>0</v>
      </c>
      <c r="R63">
        <v>57.11</v>
      </c>
      <c r="S63">
        <v>0</v>
      </c>
      <c r="T63">
        <v>23</v>
      </c>
      <c r="U63">
        <v>0</v>
      </c>
      <c r="V63">
        <v>2.76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264.81</v>
      </c>
      <c r="AE63">
        <v>389.90000000000003</v>
      </c>
      <c r="AF63">
        <v>50.36</v>
      </c>
      <c r="AG63">
        <v>33.33</v>
      </c>
      <c r="AH63" s="2">
        <f t="shared" si="5"/>
        <v>17</v>
      </c>
      <c r="AI63">
        <v>50.36</v>
      </c>
      <c r="AJ63" s="2">
        <f t="shared" si="3"/>
        <v>73.428525000000008</v>
      </c>
      <c r="AK63" s="5">
        <f>+F63*1%</f>
        <v>6.0435000000000008</v>
      </c>
      <c r="AL63" s="2">
        <v>67.385000000000005</v>
      </c>
      <c r="AM63" s="2">
        <f t="shared" si="4"/>
        <v>6.0435250000000025</v>
      </c>
    </row>
    <row r="64" spans="1:39" x14ac:dyDescent="0.25">
      <c r="A64" t="s">
        <v>108</v>
      </c>
      <c r="B64" t="s">
        <v>109</v>
      </c>
      <c r="C64" t="s">
        <v>67</v>
      </c>
      <c r="D64" s="8">
        <v>837.24</v>
      </c>
      <c r="E64" s="9">
        <f t="shared" si="1"/>
        <v>0</v>
      </c>
      <c r="F64">
        <f t="shared" si="2"/>
        <v>837.24</v>
      </c>
      <c r="G64">
        <v>700</v>
      </c>
      <c r="I64">
        <v>0</v>
      </c>
      <c r="J64">
        <v>69.77</v>
      </c>
      <c r="K64">
        <v>137.24</v>
      </c>
      <c r="L64">
        <v>0</v>
      </c>
      <c r="M64">
        <v>907.01</v>
      </c>
      <c r="N64">
        <v>315.74</v>
      </c>
      <c r="O64">
        <v>0</v>
      </c>
      <c r="P64">
        <v>0</v>
      </c>
      <c r="Q64">
        <v>0</v>
      </c>
      <c r="R64">
        <v>79.12</v>
      </c>
      <c r="S64">
        <v>0</v>
      </c>
      <c r="T64">
        <v>23</v>
      </c>
      <c r="U64">
        <v>0</v>
      </c>
      <c r="V64">
        <v>1.1499999999999999</v>
      </c>
      <c r="W64">
        <v>0</v>
      </c>
      <c r="X64">
        <v>0</v>
      </c>
      <c r="Y64">
        <v>0</v>
      </c>
      <c r="Z64">
        <v>0</v>
      </c>
      <c r="AA64">
        <v>0</v>
      </c>
      <c r="AB64">
        <v>37.119999999999997</v>
      </c>
      <c r="AC64">
        <v>0</v>
      </c>
      <c r="AD64">
        <v>456.13</v>
      </c>
      <c r="AE64">
        <v>450.88</v>
      </c>
      <c r="AF64">
        <v>69.77</v>
      </c>
      <c r="AG64">
        <v>33.33</v>
      </c>
      <c r="AH64" s="2">
        <f t="shared" si="5"/>
        <v>29.166666666666668</v>
      </c>
      <c r="AI64">
        <v>69.77</v>
      </c>
      <c r="AJ64" s="2">
        <f t="shared" si="3"/>
        <v>101.72466</v>
      </c>
      <c r="AK64" s="5">
        <f>+F64*1%</f>
        <v>8.3724000000000007</v>
      </c>
      <c r="AL64" s="2">
        <v>93.3523</v>
      </c>
      <c r="AM64" s="2">
        <f t="shared" si="4"/>
        <v>8.3723600000000005</v>
      </c>
    </row>
    <row r="65" spans="1:39" x14ac:dyDescent="0.25">
      <c r="A65" t="s">
        <v>110</v>
      </c>
      <c r="B65" t="s">
        <v>46</v>
      </c>
      <c r="C65" t="s">
        <v>38</v>
      </c>
      <c r="D65" s="8">
        <v>577.02</v>
      </c>
      <c r="E65" s="9">
        <f t="shared" si="1"/>
        <v>0</v>
      </c>
      <c r="F65">
        <f t="shared" si="2"/>
        <v>577.02</v>
      </c>
      <c r="G65">
        <v>400</v>
      </c>
      <c r="I65">
        <v>0</v>
      </c>
      <c r="J65">
        <v>0</v>
      </c>
      <c r="K65">
        <v>177.02</v>
      </c>
      <c r="L65">
        <v>0</v>
      </c>
      <c r="M65">
        <v>577.02</v>
      </c>
      <c r="N65">
        <v>179.70000000000002</v>
      </c>
      <c r="O65">
        <v>0</v>
      </c>
      <c r="P65">
        <v>0</v>
      </c>
      <c r="Q65">
        <v>0</v>
      </c>
      <c r="R65">
        <v>54.53</v>
      </c>
      <c r="S65">
        <v>0</v>
      </c>
      <c r="T65">
        <v>23</v>
      </c>
      <c r="U65">
        <v>0</v>
      </c>
      <c r="V65">
        <v>1.38</v>
      </c>
      <c r="W65">
        <v>0</v>
      </c>
      <c r="X65">
        <v>0</v>
      </c>
      <c r="Y65">
        <v>0</v>
      </c>
      <c r="Z65">
        <v>0</v>
      </c>
      <c r="AA65">
        <v>0</v>
      </c>
      <c r="AB65">
        <v>163.18</v>
      </c>
      <c r="AC65">
        <v>0</v>
      </c>
      <c r="AD65">
        <v>421.79</v>
      </c>
      <c r="AE65">
        <v>155.22999999999996</v>
      </c>
      <c r="AF65">
        <v>48.09</v>
      </c>
      <c r="AG65">
        <v>33.33</v>
      </c>
      <c r="AH65" s="2">
        <f t="shared" si="5"/>
        <v>16.666666666666668</v>
      </c>
      <c r="AI65">
        <v>48.08</v>
      </c>
      <c r="AJ65" s="2">
        <f t="shared" si="3"/>
        <v>70.107929999999996</v>
      </c>
      <c r="AK65" s="5">
        <f>+F65*1%</f>
        <v>5.7702</v>
      </c>
      <c r="AL65" s="2">
        <v>64.337699999999998</v>
      </c>
      <c r="AM65" s="2">
        <f t="shared" si="4"/>
        <v>5.770229999999998</v>
      </c>
    </row>
    <row r="66" spans="1:39" x14ac:dyDescent="0.25">
      <c r="A66" t="s">
        <v>111</v>
      </c>
      <c r="B66" t="s">
        <v>40</v>
      </c>
      <c r="C66" t="s">
        <v>38</v>
      </c>
      <c r="D66" s="8">
        <v>711.87</v>
      </c>
      <c r="E66" s="9">
        <f t="shared" si="1"/>
        <v>0</v>
      </c>
      <c r="F66">
        <f t="shared" si="2"/>
        <v>711.87</v>
      </c>
      <c r="G66">
        <v>400</v>
      </c>
      <c r="I66">
        <v>0</v>
      </c>
      <c r="J66">
        <v>0</v>
      </c>
      <c r="K66">
        <v>311.87</v>
      </c>
      <c r="L66">
        <v>0</v>
      </c>
      <c r="M66">
        <v>711.87</v>
      </c>
      <c r="N66">
        <v>179.70000000000002</v>
      </c>
      <c r="O66">
        <v>0</v>
      </c>
      <c r="P66">
        <v>0</v>
      </c>
      <c r="Q66">
        <v>0</v>
      </c>
      <c r="R66">
        <v>67.27</v>
      </c>
      <c r="S66">
        <v>0</v>
      </c>
      <c r="T66">
        <v>3.45</v>
      </c>
      <c r="U66">
        <v>0</v>
      </c>
      <c r="V66">
        <v>1.38</v>
      </c>
      <c r="W66">
        <v>0</v>
      </c>
      <c r="X66">
        <v>0</v>
      </c>
      <c r="Y66">
        <v>0</v>
      </c>
      <c r="Z66">
        <v>0</v>
      </c>
      <c r="AA66">
        <v>0</v>
      </c>
      <c r="AB66">
        <v>85.47</v>
      </c>
      <c r="AC66">
        <v>0</v>
      </c>
      <c r="AD66">
        <v>337.27</v>
      </c>
      <c r="AE66">
        <v>374.6</v>
      </c>
      <c r="AF66">
        <v>59.32</v>
      </c>
      <c r="AG66">
        <v>33.33</v>
      </c>
      <c r="AH66" s="2">
        <f t="shared" si="5"/>
        <v>16.666666666666668</v>
      </c>
      <c r="AI66">
        <v>59.32</v>
      </c>
      <c r="AJ66" s="2">
        <f t="shared" si="3"/>
        <v>86.492204999999998</v>
      </c>
      <c r="AK66" s="5">
        <f>+F66*1%</f>
        <v>7.1187000000000005</v>
      </c>
      <c r="AL66" s="2">
        <v>79.373500000000007</v>
      </c>
      <c r="AM66" s="2">
        <f t="shared" si="4"/>
        <v>7.1187049999999914</v>
      </c>
    </row>
    <row r="67" spans="1:39" x14ac:dyDescent="0.25">
      <c r="A67" t="s">
        <v>112</v>
      </c>
      <c r="B67" t="s">
        <v>43</v>
      </c>
      <c r="C67" t="s">
        <v>44</v>
      </c>
      <c r="D67" s="8">
        <v>437.09</v>
      </c>
      <c r="E67" s="9">
        <f t="shared" si="1"/>
        <v>0</v>
      </c>
      <c r="F67">
        <f t="shared" si="2"/>
        <v>437.09</v>
      </c>
      <c r="G67">
        <v>407.76</v>
      </c>
      <c r="I67">
        <v>0</v>
      </c>
      <c r="J67">
        <v>0</v>
      </c>
      <c r="K67">
        <v>29.33</v>
      </c>
      <c r="L67">
        <v>0</v>
      </c>
      <c r="M67">
        <v>437.09</v>
      </c>
      <c r="N67">
        <v>183.21</v>
      </c>
      <c r="O67">
        <v>0</v>
      </c>
      <c r="P67">
        <v>0</v>
      </c>
      <c r="Q67">
        <v>0</v>
      </c>
      <c r="R67">
        <v>41.31</v>
      </c>
      <c r="S67">
        <v>0</v>
      </c>
      <c r="T67">
        <v>2.2999999999999998</v>
      </c>
      <c r="U67">
        <v>0</v>
      </c>
      <c r="V67">
        <v>1.38</v>
      </c>
      <c r="W67">
        <v>0</v>
      </c>
      <c r="X67">
        <v>0</v>
      </c>
      <c r="Y67">
        <v>0</v>
      </c>
      <c r="Z67">
        <v>0</v>
      </c>
      <c r="AA67">
        <v>0</v>
      </c>
      <c r="AB67">
        <v>66.05</v>
      </c>
      <c r="AC67">
        <v>0</v>
      </c>
      <c r="AD67">
        <v>294.25</v>
      </c>
      <c r="AE67">
        <v>142.83999999999997</v>
      </c>
      <c r="AF67">
        <v>36.42</v>
      </c>
      <c r="AG67">
        <v>33.33</v>
      </c>
      <c r="AH67" s="2">
        <f t="shared" si="5"/>
        <v>16.989999999999998</v>
      </c>
      <c r="AI67">
        <v>36.42</v>
      </c>
      <c r="AJ67" s="2">
        <f t="shared" si="3"/>
        <v>53.106434999999998</v>
      </c>
      <c r="AK67" s="5">
        <f>+F67*1%</f>
        <v>4.3708999999999998</v>
      </c>
      <c r="AL67" s="2">
        <v>48.735500000000002</v>
      </c>
      <c r="AM67" s="2">
        <f t="shared" si="4"/>
        <v>4.3709349999999958</v>
      </c>
    </row>
    <row r="68" spans="1:39" x14ac:dyDescent="0.25">
      <c r="A68" t="s">
        <v>113</v>
      </c>
      <c r="B68" t="s">
        <v>43</v>
      </c>
      <c r="C68" t="s">
        <v>44</v>
      </c>
      <c r="D68" s="8">
        <v>1300</v>
      </c>
      <c r="E68" s="9">
        <f t="shared" si="1"/>
        <v>0</v>
      </c>
      <c r="F68">
        <f t="shared" si="2"/>
        <v>1300</v>
      </c>
      <c r="G68">
        <v>1300</v>
      </c>
      <c r="I68">
        <v>0</v>
      </c>
      <c r="J68">
        <v>108.33</v>
      </c>
      <c r="K68">
        <v>0</v>
      </c>
      <c r="L68">
        <v>0</v>
      </c>
      <c r="M68">
        <v>1408.33</v>
      </c>
      <c r="N68">
        <v>585.75</v>
      </c>
      <c r="O68">
        <v>0</v>
      </c>
      <c r="P68">
        <v>0</v>
      </c>
      <c r="Q68">
        <v>0</v>
      </c>
      <c r="R68">
        <v>122.85</v>
      </c>
      <c r="S68">
        <v>0</v>
      </c>
      <c r="T68">
        <v>20.7</v>
      </c>
      <c r="U68">
        <v>0</v>
      </c>
      <c r="V68">
        <v>2.76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732.06000000000006</v>
      </c>
      <c r="AE68">
        <v>676.26999999999987</v>
      </c>
      <c r="AF68">
        <v>108.33</v>
      </c>
      <c r="AG68">
        <v>33.33</v>
      </c>
      <c r="AH68" s="2">
        <f t="shared" si="5"/>
        <v>54.166666666666664</v>
      </c>
      <c r="AI68">
        <v>108.33</v>
      </c>
      <c r="AJ68" s="2">
        <f t="shared" si="3"/>
        <v>157.94999999999999</v>
      </c>
      <c r="AK68" s="5">
        <f>+F68*1%</f>
        <v>13</v>
      </c>
      <c r="AL68" s="2">
        <v>144.94999999999999</v>
      </c>
      <c r="AM68" s="2">
        <f t="shared" si="4"/>
        <v>13</v>
      </c>
    </row>
    <row r="69" spans="1:39" x14ac:dyDescent="0.25">
      <c r="A69" t="s">
        <v>114</v>
      </c>
      <c r="B69" t="s">
        <v>69</v>
      </c>
      <c r="C69" t="s">
        <v>38</v>
      </c>
      <c r="D69" s="8">
        <v>623.36</v>
      </c>
      <c r="E69" s="9">
        <f t="shared" si="1"/>
        <v>0</v>
      </c>
      <c r="F69">
        <f t="shared" si="2"/>
        <v>623.36</v>
      </c>
      <c r="G69">
        <v>400</v>
      </c>
      <c r="I69">
        <v>0</v>
      </c>
      <c r="J69">
        <v>0</v>
      </c>
      <c r="K69">
        <v>223.36</v>
      </c>
      <c r="L69">
        <v>0</v>
      </c>
      <c r="M69">
        <v>623.36</v>
      </c>
      <c r="N69">
        <v>176.94000000000003</v>
      </c>
      <c r="O69">
        <v>0</v>
      </c>
      <c r="P69">
        <v>0</v>
      </c>
      <c r="Q69">
        <v>0</v>
      </c>
      <c r="R69">
        <v>58.91</v>
      </c>
      <c r="S69">
        <v>0</v>
      </c>
      <c r="T69">
        <v>17.25</v>
      </c>
      <c r="U69">
        <v>0</v>
      </c>
      <c r="V69">
        <v>4.1399999999999997</v>
      </c>
      <c r="W69">
        <v>0</v>
      </c>
      <c r="X69">
        <v>0</v>
      </c>
      <c r="Y69">
        <v>0</v>
      </c>
      <c r="Z69">
        <v>0</v>
      </c>
      <c r="AA69">
        <v>0</v>
      </c>
      <c r="AB69">
        <v>56.27</v>
      </c>
      <c r="AC69">
        <v>0</v>
      </c>
      <c r="AD69">
        <v>313.51</v>
      </c>
      <c r="AE69">
        <v>309.85000000000002</v>
      </c>
      <c r="AF69">
        <v>51.95</v>
      </c>
      <c r="AG69">
        <v>33.33</v>
      </c>
      <c r="AH69" s="2">
        <f t="shared" si="5"/>
        <v>16.666666666666668</v>
      </c>
      <c r="AI69">
        <v>51.94</v>
      </c>
      <c r="AJ69" s="2">
        <f t="shared" si="3"/>
        <v>75.738240000000005</v>
      </c>
      <c r="AK69" s="5">
        <f>+F69*1%</f>
        <v>6.2336</v>
      </c>
      <c r="AL69" s="2">
        <v>69.504599999999996</v>
      </c>
      <c r="AM69" s="2">
        <f t="shared" si="4"/>
        <v>6.2336400000000083</v>
      </c>
    </row>
    <row r="70" spans="1:39" x14ac:dyDescent="0.25">
      <c r="A70" t="s">
        <v>115</v>
      </c>
      <c r="B70" t="s">
        <v>116</v>
      </c>
      <c r="C70" t="s">
        <v>38</v>
      </c>
      <c r="D70" s="8">
        <v>2600</v>
      </c>
      <c r="E70" s="9">
        <f t="shared" si="1"/>
        <v>0</v>
      </c>
      <c r="F70">
        <f t="shared" si="2"/>
        <v>2600</v>
      </c>
      <c r="G70">
        <v>2600</v>
      </c>
      <c r="I70">
        <v>0</v>
      </c>
      <c r="J70">
        <v>216.66</v>
      </c>
      <c r="K70">
        <v>0</v>
      </c>
      <c r="L70">
        <v>0</v>
      </c>
      <c r="M70">
        <v>2816.66</v>
      </c>
      <c r="N70">
        <v>872.88</v>
      </c>
      <c r="O70">
        <v>0</v>
      </c>
      <c r="P70">
        <v>0</v>
      </c>
      <c r="Q70">
        <v>0</v>
      </c>
      <c r="R70">
        <v>245.7</v>
      </c>
      <c r="S70">
        <v>0</v>
      </c>
      <c r="T70">
        <v>0</v>
      </c>
      <c r="U70">
        <v>0</v>
      </c>
      <c r="V70">
        <v>4.1399999999999997</v>
      </c>
      <c r="W70">
        <v>0</v>
      </c>
      <c r="X70">
        <v>0</v>
      </c>
      <c r="Y70">
        <v>0</v>
      </c>
      <c r="Z70">
        <v>0</v>
      </c>
      <c r="AA70">
        <v>714.29</v>
      </c>
      <c r="AB70">
        <v>0</v>
      </c>
      <c r="AC70">
        <v>300</v>
      </c>
      <c r="AD70">
        <v>2137.0100000000002</v>
      </c>
      <c r="AE70">
        <v>679.64999999999964</v>
      </c>
      <c r="AF70">
        <v>216.67</v>
      </c>
      <c r="AG70">
        <v>33.33</v>
      </c>
      <c r="AH70" s="2">
        <f t="shared" ref="AH70:AH101" si="6">+G70/24</f>
        <v>108.33333333333333</v>
      </c>
      <c r="AI70">
        <v>216.66</v>
      </c>
      <c r="AJ70" s="2">
        <f t="shared" si="3"/>
        <v>315.89999999999998</v>
      </c>
      <c r="AK70" s="5">
        <f>+F70*1%</f>
        <v>26</v>
      </c>
      <c r="AL70" s="2">
        <v>289.89999999999998</v>
      </c>
      <c r="AM70" s="2">
        <f t="shared" si="4"/>
        <v>26</v>
      </c>
    </row>
    <row r="71" spans="1:39" x14ac:dyDescent="0.25">
      <c r="A71" t="s">
        <v>117</v>
      </c>
      <c r="B71" t="s">
        <v>43</v>
      </c>
      <c r="C71" t="s">
        <v>44</v>
      </c>
      <c r="D71" s="8">
        <v>400</v>
      </c>
      <c r="E71" s="9">
        <f t="shared" ref="E71:E134" si="7">+D71-F71</f>
        <v>0</v>
      </c>
      <c r="F71">
        <f t="shared" ref="F71:F134" si="8">+G71+K71+I71</f>
        <v>400</v>
      </c>
      <c r="G71">
        <v>400</v>
      </c>
      <c r="I71">
        <v>0</v>
      </c>
      <c r="J71">
        <v>33.33</v>
      </c>
      <c r="K71">
        <v>0</v>
      </c>
      <c r="L71">
        <v>0</v>
      </c>
      <c r="M71">
        <v>433.33</v>
      </c>
      <c r="N71">
        <v>181.08</v>
      </c>
      <c r="O71">
        <v>0</v>
      </c>
      <c r="P71">
        <v>0</v>
      </c>
      <c r="Q71">
        <v>0</v>
      </c>
      <c r="R71">
        <v>37.799999999999997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23.57</v>
      </c>
      <c r="AC71">
        <v>0</v>
      </c>
      <c r="AD71">
        <v>242.45</v>
      </c>
      <c r="AE71">
        <v>190.88</v>
      </c>
      <c r="AF71">
        <v>33.33</v>
      </c>
      <c r="AG71">
        <v>33.33</v>
      </c>
      <c r="AH71" s="2">
        <f t="shared" si="6"/>
        <v>16.666666666666668</v>
      </c>
      <c r="AI71">
        <v>33.33</v>
      </c>
      <c r="AJ71" s="2">
        <f t="shared" ref="AJ71:AJ134" si="9">+F71*12.15%</f>
        <v>48.6</v>
      </c>
      <c r="AK71" s="5">
        <f>+F71*1%</f>
        <v>4</v>
      </c>
      <c r="AL71" s="2">
        <v>44.6</v>
      </c>
      <c r="AM71" s="2">
        <f t="shared" ref="AM71:AM134" si="10">+AJ71-AL71</f>
        <v>4</v>
      </c>
    </row>
    <row r="72" spans="1:39" x14ac:dyDescent="0.25">
      <c r="A72" t="s">
        <v>118</v>
      </c>
      <c r="B72" t="s">
        <v>57</v>
      </c>
      <c r="C72" t="s">
        <v>38</v>
      </c>
      <c r="D72" s="8">
        <v>697.26</v>
      </c>
      <c r="E72" s="9">
        <f t="shared" si="7"/>
        <v>0</v>
      </c>
      <c r="F72">
        <f t="shared" si="8"/>
        <v>697.26</v>
      </c>
      <c r="G72">
        <v>400</v>
      </c>
      <c r="I72">
        <v>0</v>
      </c>
      <c r="J72">
        <v>58.1</v>
      </c>
      <c r="K72">
        <v>297.26</v>
      </c>
      <c r="L72">
        <v>0</v>
      </c>
      <c r="M72">
        <v>755.36</v>
      </c>
      <c r="N72">
        <v>175.56</v>
      </c>
      <c r="O72">
        <v>0</v>
      </c>
      <c r="P72">
        <v>0</v>
      </c>
      <c r="Q72">
        <v>0</v>
      </c>
      <c r="R72">
        <v>65.89</v>
      </c>
      <c r="S72">
        <v>0</v>
      </c>
      <c r="T72">
        <v>21.85</v>
      </c>
      <c r="U72">
        <v>0</v>
      </c>
      <c r="V72">
        <v>5.52</v>
      </c>
      <c r="W72">
        <v>0</v>
      </c>
      <c r="X72">
        <v>0</v>
      </c>
      <c r="Y72">
        <v>0</v>
      </c>
      <c r="Z72">
        <v>0</v>
      </c>
      <c r="AA72">
        <v>194.47</v>
      </c>
      <c r="AB72">
        <v>21.52</v>
      </c>
      <c r="AC72">
        <v>0</v>
      </c>
      <c r="AD72">
        <v>484.80999999999995</v>
      </c>
      <c r="AE72">
        <v>270.55000000000007</v>
      </c>
      <c r="AF72">
        <v>58.11</v>
      </c>
      <c r="AG72">
        <v>33.33</v>
      </c>
      <c r="AH72" s="2">
        <f t="shared" si="6"/>
        <v>16.666666666666668</v>
      </c>
      <c r="AI72">
        <v>58.1</v>
      </c>
      <c r="AJ72" s="2">
        <f t="shared" si="9"/>
        <v>84.717089999999999</v>
      </c>
      <c r="AK72" s="5">
        <f>+F72*1%</f>
        <v>6.9725999999999999</v>
      </c>
      <c r="AL72" s="2">
        <v>77.744500000000002</v>
      </c>
      <c r="AM72" s="2">
        <f t="shared" si="10"/>
        <v>6.9725899999999967</v>
      </c>
    </row>
    <row r="73" spans="1:39" x14ac:dyDescent="0.25">
      <c r="A73" t="s">
        <v>119</v>
      </c>
      <c r="B73" t="s">
        <v>40</v>
      </c>
      <c r="C73" t="s">
        <v>38</v>
      </c>
      <c r="D73" s="8">
        <v>840</v>
      </c>
      <c r="E73" s="9">
        <f t="shared" si="7"/>
        <v>0</v>
      </c>
      <c r="F73">
        <f t="shared" si="8"/>
        <v>840</v>
      </c>
      <c r="G73">
        <v>480</v>
      </c>
      <c r="I73">
        <v>0</v>
      </c>
      <c r="J73">
        <v>70</v>
      </c>
      <c r="K73">
        <v>360</v>
      </c>
      <c r="L73">
        <v>0</v>
      </c>
      <c r="M73">
        <v>910</v>
      </c>
      <c r="N73">
        <v>215.92000000000002</v>
      </c>
      <c r="O73">
        <v>0</v>
      </c>
      <c r="P73">
        <v>0</v>
      </c>
      <c r="Q73">
        <v>0</v>
      </c>
      <c r="R73">
        <v>79.38</v>
      </c>
      <c r="S73">
        <v>0</v>
      </c>
      <c r="T73">
        <v>6.9</v>
      </c>
      <c r="U73">
        <v>0</v>
      </c>
      <c r="V73">
        <v>1.38</v>
      </c>
      <c r="W73">
        <v>0</v>
      </c>
      <c r="X73">
        <v>0</v>
      </c>
      <c r="Y73">
        <v>0</v>
      </c>
      <c r="Z73">
        <v>0</v>
      </c>
      <c r="AA73">
        <v>0</v>
      </c>
      <c r="AB73">
        <v>68.64</v>
      </c>
      <c r="AC73">
        <v>0</v>
      </c>
      <c r="AD73">
        <v>372.21999999999997</v>
      </c>
      <c r="AE73">
        <v>537.78</v>
      </c>
      <c r="AF73">
        <v>70</v>
      </c>
      <c r="AG73">
        <v>33.33</v>
      </c>
      <c r="AH73" s="2">
        <f t="shared" si="6"/>
        <v>20</v>
      </c>
      <c r="AI73">
        <v>70</v>
      </c>
      <c r="AJ73" s="2">
        <f t="shared" si="9"/>
        <v>102.06</v>
      </c>
      <c r="AK73" s="5">
        <f>+F73*1%</f>
        <v>8.4</v>
      </c>
      <c r="AL73" s="2">
        <v>93.66</v>
      </c>
      <c r="AM73" s="2">
        <f t="shared" si="10"/>
        <v>8.4000000000000057</v>
      </c>
    </row>
    <row r="74" spans="1:39" x14ac:dyDescent="0.25">
      <c r="A74" t="s">
        <v>120</v>
      </c>
      <c r="B74" t="s">
        <v>64</v>
      </c>
      <c r="C74" t="s">
        <v>38</v>
      </c>
      <c r="D74" s="8">
        <v>797.44</v>
      </c>
      <c r="E74" s="9">
        <f t="shared" si="7"/>
        <v>0</v>
      </c>
      <c r="F74">
        <f t="shared" si="8"/>
        <v>797.44</v>
      </c>
      <c r="G74">
        <v>500</v>
      </c>
      <c r="I74">
        <v>0</v>
      </c>
      <c r="J74">
        <v>66.45</v>
      </c>
      <c r="K74">
        <v>297.44</v>
      </c>
      <c r="L74">
        <v>0</v>
      </c>
      <c r="M74">
        <v>863.89</v>
      </c>
      <c r="N74">
        <v>222.21</v>
      </c>
      <c r="O74">
        <v>0</v>
      </c>
      <c r="P74">
        <v>0</v>
      </c>
      <c r="Q74">
        <v>0</v>
      </c>
      <c r="R74">
        <v>75.36</v>
      </c>
      <c r="S74">
        <v>0</v>
      </c>
      <c r="T74">
        <v>10.35</v>
      </c>
      <c r="U74">
        <v>0</v>
      </c>
      <c r="V74">
        <v>4.1399999999999997</v>
      </c>
      <c r="W74">
        <v>0</v>
      </c>
      <c r="X74">
        <v>0</v>
      </c>
      <c r="Y74">
        <v>0</v>
      </c>
      <c r="Z74">
        <v>0</v>
      </c>
      <c r="AA74">
        <v>0</v>
      </c>
      <c r="AB74">
        <v>41.24</v>
      </c>
      <c r="AC74">
        <v>0</v>
      </c>
      <c r="AD74">
        <v>353.3</v>
      </c>
      <c r="AE74">
        <v>510.59</v>
      </c>
      <c r="AF74">
        <v>66.45</v>
      </c>
      <c r="AG74">
        <v>33.33</v>
      </c>
      <c r="AH74" s="2">
        <f t="shared" si="6"/>
        <v>20.833333333333332</v>
      </c>
      <c r="AI74">
        <v>66.45</v>
      </c>
      <c r="AJ74" s="2">
        <f t="shared" si="9"/>
        <v>96.888959999999997</v>
      </c>
      <c r="AK74" s="5">
        <f>+F74*1%</f>
        <v>7.974400000000001</v>
      </c>
      <c r="AL74" s="2">
        <v>88.914599999999993</v>
      </c>
      <c r="AM74" s="2">
        <f t="shared" si="10"/>
        <v>7.9743600000000043</v>
      </c>
    </row>
    <row r="75" spans="1:39" x14ac:dyDescent="0.25">
      <c r="A75" t="s">
        <v>121</v>
      </c>
      <c r="B75" t="s">
        <v>50</v>
      </c>
      <c r="C75" t="s">
        <v>38</v>
      </c>
      <c r="D75" s="8">
        <v>133</v>
      </c>
      <c r="E75" s="9">
        <f t="shared" si="7"/>
        <v>0</v>
      </c>
      <c r="F75">
        <f t="shared" si="8"/>
        <v>133</v>
      </c>
      <c r="G75">
        <v>133</v>
      </c>
      <c r="I75">
        <v>0</v>
      </c>
      <c r="J75">
        <v>0</v>
      </c>
      <c r="K75">
        <v>0</v>
      </c>
      <c r="L75">
        <v>0</v>
      </c>
      <c r="M75">
        <v>133</v>
      </c>
      <c r="N75">
        <v>59.72</v>
      </c>
      <c r="O75">
        <v>0</v>
      </c>
      <c r="P75">
        <v>0</v>
      </c>
      <c r="Q75">
        <v>0</v>
      </c>
      <c r="R75">
        <v>12.57</v>
      </c>
      <c r="S75">
        <v>0</v>
      </c>
      <c r="T75">
        <v>0</v>
      </c>
      <c r="U75">
        <v>0</v>
      </c>
      <c r="V75">
        <v>0.49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72.779999999999987</v>
      </c>
      <c r="AE75">
        <v>60.220000000000013</v>
      </c>
      <c r="AF75">
        <v>11.08</v>
      </c>
      <c r="AG75">
        <v>33.33</v>
      </c>
      <c r="AH75" s="2">
        <f t="shared" si="6"/>
        <v>5.541666666666667</v>
      </c>
      <c r="AI75">
        <v>0</v>
      </c>
      <c r="AJ75" s="2">
        <f t="shared" si="9"/>
        <v>16.159500000000001</v>
      </c>
      <c r="AK75" s="5">
        <f>+F75*1%</f>
        <v>1.33</v>
      </c>
      <c r="AL75" s="2">
        <v>14.829499999999999</v>
      </c>
      <c r="AM75" s="2">
        <f t="shared" si="10"/>
        <v>1.3300000000000018</v>
      </c>
    </row>
    <row r="76" spans="1:39" x14ac:dyDescent="0.25">
      <c r="A76" t="s">
        <v>122</v>
      </c>
      <c r="B76" t="s">
        <v>57</v>
      </c>
      <c r="C76" t="s">
        <v>38</v>
      </c>
      <c r="D76" s="8">
        <v>468.8</v>
      </c>
      <c r="E76" s="9">
        <f t="shared" si="7"/>
        <v>0</v>
      </c>
      <c r="F76">
        <f t="shared" si="8"/>
        <v>468.8</v>
      </c>
      <c r="G76">
        <v>450</v>
      </c>
      <c r="I76">
        <v>0</v>
      </c>
      <c r="J76">
        <v>0</v>
      </c>
      <c r="K76">
        <v>18.8</v>
      </c>
      <c r="L76">
        <v>0</v>
      </c>
      <c r="M76">
        <v>468.8</v>
      </c>
      <c r="N76">
        <v>199.58</v>
      </c>
      <c r="O76">
        <v>0</v>
      </c>
      <c r="P76">
        <v>0</v>
      </c>
      <c r="Q76">
        <v>0</v>
      </c>
      <c r="R76">
        <v>44.3</v>
      </c>
      <c r="S76">
        <v>0</v>
      </c>
      <c r="T76">
        <v>9.1999999999999993</v>
      </c>
      <c r="U76">
        <v>0</v>
      </c>
      <c r="V76">
        <v>4.1399999999999997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257.21999999999997</v>
      </c>
      <c r="AE76">
        <v>211.58000000000004</v>
      </c>
      <c r="AF76">
        <v>39.07</v>
      </c>
      <c r="AG76">
        <v>33.33</v>
      </c>
      <c r="AH76" s="2">
        <f t="shared" si="6"/>
        <v>18.75</v>
      </c>
      <c r="AI76">
        <v>39.07</v>
      </c>
      <c r="AJ76" s="2">
        <f t="shared" si="9"/>
        <v>56.959200000000003</v>
      </c>
      <c r="AK76" s="5">
        <f>+F76*1%</f>
        <v>4.6880000000000006</v>
      </c>
      <c r="AL76" s="2">
        <v>52.2712</v>
      </c>
      <c r="AM76" s="2">
        <f t="shared" si="10"/>
        <v>4.6880000000000024</v>
      </c>
    </row>
    <row r="77" spans="1:39" x14ac:dyDescent="0.25">
      <c r="A77" t="s">
        <v>123</v>
      </c>
      <c r="B77" t="s">
        <v>43</v>
      </c>
      <c r="C77" t="s">
        <v>44</v>
      </c>
      <c r="D77" s="8">
        <v>700</v>
      </c>
      <c r="E77" s="9">
        <f t="shared" si="7"/>
        <v>0</v>
      </c>
      <c r="F77">
        <f t="shared" si="8"/>
        <v>700</v>
      </c>
      <c r="G77">
        <v>700</v>
      </c>
      <c r="I77">
        <v>0</v>
      </c>
      <c r="J77">
        <v>0</v>
      </c>
      <c r="K77">
        <v>0</v>
      </c>
      <c r="L77">
        <v>0</v>
      </c>
      <c r="M77">
        <v>700</v>
      </c>
      <c r="N77">
        <v>312.75</v>
      </c>
      <c r="O77">
        <v>0</v>
      </c>
      <c r="P77">
        <v>0</v>
      </c>
      <c r="Q77">
        <v>0</v>
      </c>
      <c r="R77">
        <v>66.150000000000006</v>
      </c>
      <c r="S77">
        <v>0</v>
      </c>
      <c r="T77">
        <v>1.1499999999999999</v>
      </c>
      <c r="U77">
        <v>0</v>
      </c>
      <c r="V77">
        <v>4.1399999999999997</v>
      </c>
      <c r="W77">
        <v>0</v>
      </c>
      <c r="X77">
        <v>0</v>
      </c>
      <c r="Y77">
        <v>23.33</v>
      </c>
      <c r="Z77">
        <v>0</v>
      </c>
      <c r="AA77">
        <v>0</v>
      </c>
      <c r="AB77">
        <v>76.17</v>
      </c>
      <c r="AC77">
        <v>45</v>
      </c>
      <c r="AD77">
        <v>528.68999999999994</v>
      </c>
      <c r="AE77">
        <v>171.31000000000006</v>
      </c>
      <c r="AF77">
        <v>58.33</v>
      </c>
      <c r="AG77">
        <v>33.33</v>
      </c>
      <c r="AH77" s="2">
        <f t="shared" si="6"/>
        <v>29.166666666666668</v>
      </c>
      <c r="AI77">
        <v>58.33</v>
      </c>
      <c r="AJ77" s="2">
        <f t="shared" si="9"/>
        <v>85.05</v>
      </c>
      <c r="AK77" s="5">
        <f>+F77*1%</f>
        <v>7</v>
      </c>
      <c r="AL77" s="2">
        <v>78.05</v>
      </c>
      <c r="AM77" s="2">
        <f t="shared" si="10"/>
        <v>7</v>
      </c>
    </row>
    <row r="78" spans="1:39" x14ac:dyDescent="0.25">
      <c r="A78" t="s">
        <v>124</v>
      </c>
      <c r="B78" t="s">
        <v>50</v>
      </c>
      <c r="C78" t="s">
        <v>38</v>
      </c>
      <c r="D78" s="8">
        <v>896.25</v>
      </c>
      <c r="E78" s="9">
        <f t="shared" si="7"/>
        <v>0</v>
      </c>
      <c r="F78">
        <f t="shared" si="8"/>
        <v>896.25</v>
      </c>
      <c r="G78">
        <v>600</v>
      </c>
      <c r="I78">
        <v>0</v>
      </c>
      <c r="J78">
        <v>74.680000000000007</v>
      </c>
      <c r="K78">
        <v>296.25</v>
      </c>
      <c r="L78">
        <v>0</v>
      </c>
      <c r="M78">
        <v>970.93000000000006</v>
      </c>
      <c r="N78">
        <v>268.86</v>
      </c>
      <c r="O78">
        <v>0</v>
      </c>
      <c r="P78">
        <v>0</v>
      </c>
      <c r="Q78">
        <v>0</v>
      </c>
      <c r="R78">
        <v>84.7</v>
      </c>
      <c r="S78">
        <v>0</v>
      </c>
      <c r="T78">
        <v>23</v>
      </c>
      <c r="U78">
        <v>20</v>
      </c>
      <c r="V78">
        <v>2.76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100</v>
      </c>
      <c r="AD78">
        <v>499.32</v>
      </c>
      <c r="AE78">
        <v>471.61000000000007</v>
      </c>
      <c r="AF78">
        <v>74.69</v>
      </c>
      <c r="AG78">
        <v>33.33</v>
      </c>
      <c r="AH78" s="2">
        <f t="shared" si="6"/>
        <v>25</v>
      </c>
      <c r="AI78">
        <v>74.680000000000007</v>
      </c>
      <c r="AJ78" s="2">
        <f t="shared" si="9"/>
        <v>108.894375</v>
      </c>
      <c r="AK78" s="5">
        <f>+F78*1%</f>
        <v>8.9625000000000004</v>
      </c>
      <c r="AL78" s="2">
        <v>99.931899999999999</v>
      </c>
      <c r="AM78" s="2">
        <f t="shared" si="10"/>
        <v>8.9624749999999977</v>
      </c>
    </row>
    <row r="79" spans="1:39" x14ac:dyDescent="0.25">
      <c r="A79" t="s">
        <v>125</v>
      </c>
      <c r="B79" t="s">
        <v>64</v>
      </c>
      <c r="C79" t="s">
        <v>38</v>
      </c>
      <c r="D79" s="8">
        <v>701.45</v>
      </c>
      <c r="E79" s="9">
        <f t="shared" si="7"/>
        <v>0</v>
      </c>
      <c r="F79">
        <f t="shared" si="8"/>
        <v>701.45</v>
      </c>
      <c r="G79">
        <v>450</v>
      </c>
      <c r="I79">
        <v>0</v>
      </c>
      <c r="J79">
        <v>0</v>
      </c>
      <c r="K79">
        <v>251.45</v>
      </c>
      <c r="L79">
        <v>0</v>
      </c>
      <c r="M79">
        <v>701.45</v>
      </c>
      <c r="N79">
        <v>195.44</v>
      </c>
      <c r="O79">
        <v>0</v>
      </c>
      <c r="P79">
        <v>0</v>
      </c>
      <c r="Q79">
        <v>0</v>
      </c>
      <c r="R79">
        <v>66.290000000000006</v>
      </c>
      <c r="S79">
        <v>0</v>
      </c>
      <c r="T79">
        <v>13.8</v>
      </c>
      <c r="U79">
        <v>0</v>
      </c>
      <c r="V79">
        <v>8.2799999999999994</v>
      </c>
      <c r="W79">
        <v>0</v>
      </c>
      <c r="X79">
        <v>0</v>
      </c>
      <c r="Y79">
        <v>0</v>
      </c>
      <c r="Z79">
        <v>0</v>
      </c>
      <c r="AA79">
        <v>0</v>
      </c>
      <c r="AB79">
        <v>256.93</v>
      </c>
      <c r="AC79">
        <v>0</v>
      </c>
      <c r="AD79">
        <v>540.74</v>
      </c>
      <c r="AE79">
        <v>160.71000000000004</v>
      </c>
      <c r="AF79">
        <v>58.45</v>
      </c>
      <c r="AG79">
        <v>33.33</v>
      </c>
      <c r="AH79" s="2">
        <f t="shared" si="6"/>
        <v>18.75</v>
      </c>
      <c r="AI79">
        <v>58.45</v>
      </c>
      <c r="AJ79" s="2">
        <f t="shared" si="9"/>
        <v>85.226174999999998</v>
      </c>
      <c r="AK79" s="5">
        <f>+F79*1%</f>
        <v>7.0145000000000008</v>
      </c>
      <c r="AL79" s="2">
        <v>78.211699999999993</v>
      </c>
      <c r="AM79" s="2">
        <f t="shared" si="10"/>
        <v>7.0144750000000045</v>
      </c>
    </row>
    <row r="80" spans="1:39" x14ac:dyDescent="0.25">
      <c r="A80" t="s">
        <v>126</v>
      </c>
      <c r="B80" t="s">
        <v>57</v>
      </c>
      <c r="C80" t="s">
        <v>38</v>
      </c>
      <c r="D80" s="8">
        <v>648.80999999999995</v>
      </c>
      <c r="E80" s="9">
        <f t="shared" si="7"/>
        <v>0</v>
      </c>
      <c r="F80">
        <f t="shared" si="8"/>
        <v>648.80999999999995</v>
      </c>
      <c r="G80">
        <v>450</v>
      </c>
      <c r="I80">
        <v>0</v>
      </c>
      <c r="J80">
        <v>0</v>
      </c>
      <c r="K80">
        <v>198.81</v>
      </c>
      <c r="L80">
        <v>0</v>
      </c>
      <c r="M80">
        <v>648.80999999999995</v>
      </c>
      <c r="N80">
        <v>202.34</v>
      </c>
      <c r="O80">
        <v>0</v>
      </c>
      <c r="P80">
        <v>0</v>
      </c>
      <c r="Q80">
        <v>0</v>
      </c>
      <c r="R80">
        <v>61.31</v>
      </c>
      <c r="S80">
        <v>0</v>
      </c>
      <c r="T80">
        <v>19.55</v>
      </c>
      <c r="U80">
        <v>0</v>
      </c>
      <c r="V80">
        <v>1.38</v>
      </c>
      <c r="W80">
        <v>0</v>
      </c>
      <c r="X80">
        <v>0</v>
      </c>
      <c r="Y80">
        <v>0</v>
      </c>
      <c r="Z80">
        <v>0</v>
      </c>
      <c r="AA80">
        <v>0</v>
      </c>
      <c r="AB80">
        <v>150.79</v>
      </c>
      <c r="AC80">
        <v>80</v>
      </c>
      <c r="AD80">
        <v>515.37</v>
      </c>
      <c r="AE80">
        <v>133.43999999999994</v>
      </c>
      <c r="AF80">
        <v>54.07</v>
      </c>
      <c r="AG80">
        <v>33.33</v>
      </c>
      <c r="AH80" s="2">
        <f t="shared" si="6"/>
        <v>18.75</v>
      </c>
      <c r="AI80">
        <v>54.07</v>
      </c>
      <c r="AJ80" s="2">
        <f t="shared" si="9"/>
        <v>78.830414999999988</v>
      </c>
      <c r="AK80" s="5">
        <f>+F80*1%</f>
        <v>6.4880999999999993</v>
      </c>
      <c r="AL80" s="2">
        <v>72.342299999999994</v>
      </c>
      <c r="AM80" s="2">
        <f t="shared" si="10"/>
        <v>6.4881149999999934</v>
      </c>
    </row>
    <row r="81" spans="1:39" x14ac:dyDescent="0.25">
      <c r="A81" t="s">
        <v>127</v>
      </c>
      <c r="B81" t="s">
        <v>128</v>
      </c>
      <c r="C81" t="s">
        <v>38</v>
      </c>
      <c r="D81" s="8">
        <v>553.85</v>
      </c>
      <c r="E81" s="9">
        <f t="shared" si="7"/>
        <v>0</v>
      </c>
      <c r="F81">
        <f t="shared" si="8"/>
        <v>553.85</v>
      </c>
      <c r="G81">
        <v>400</v>
      </c>
      <c r="I81">
        <v>0</v>
      </c>
      <c r="J81">
        <v>46.15</v>
      </c>
      <c r="K81">
        <v>153.85</v>
      </c>
      <c r="L81">
        <v>0</v>
      </c>
      <c r="M81">
        <v>600</v>
      </c>
      <c r="N81">
        <v>181.08</v>
      </c>
      <c r="O81">
        <v>0</v>
      </c>
      <c r="P81">
        <v>0</v>
      </c>
      <c r="Q81">
        <v>0</v>
      </c>
      <c r="R81">
        <v>52.34</v>
      </c>
      <c r="S81">
        <v>0</v>
      </c>
      <c r="T81">
        <v>10.35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243.77</v>
      </c>
      <c r="AE81">
        <v>356.23</v>
      </c>
      <c r="AF81">
        <v>46.15</v>
      </c>
      <c r="AG81">
        <v>33.33</v>
      </c>
      <c r="AH81" s="2">
        <f t="shared" si="6"/>
        <v>16.666666666666668</v>
      </c>
      <c r="AI81">
        <v>46.15</v>
      </c>
      <c r="AJ81" s="2">
        <f t="shared" si="9"/>
        <v>67.292775000000006</v>
      </c>
      <c r="AK81" s="5">
        <f>+F81*1%</f>
        <v>5.5385</v>
      </c>
      <c r="AL81" s="2">
        <v>61.754300000000001</v>
      </c>
      <c r="AM81" s="2">
        <f t="shared" si="10"/>
        <v>5.5384750000000054</v>
      </c>
    </row>
    <row r="82" spans="1:39" x14ac:dyDescent="0.25">
      <c r="A82" t="s">
        <v>129</v>
      </c>
      <c r="B82" t="s">
        <v>64</v>
      </c>
      <c r="C82" t="s">
        <v>38</v>
      </c>
      <c r="D82" s="8">
        <v>604.58000000000004</v>
      </c>
      <c r="E82" s="9">
        <f t="shared" si="7"/>
        <v>0</v>
      </c>
      <c r="F82">
        <f t="shared" si="8"/>
        <v>604.58000000000004</v>
      </c>
      <c r="G82">
        <v>400</v>
      </c>
      <c r="I82">
        <v>0</v>
      </c>
      <c r="J82">
        <v>50.38</v>
      </c>
      <c r="K82">
        <v>204.58</v>
      </c>
      <c r="L82">
        <v>0</v>
      </c>
      <c r="M82">
        <v>654.96</v>
      </c>
      <c r="N82">
        <v>181.08</v>
      </c>
      <c r="O82">
        <v>0</v>
      </c>
      <c r="P82">
        <v>0</v>
      </c>
      <c r="Q82">
        <v>0</v>
      </c>
      <c r="R82">
        <v>57.13</v>
      </c>
      <c r="S82">
        <v>0</v>
      </c>
      <c r="T82">
        <v>10.35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248.56</v>
      </c>
      <c r="AE82">
        <v>406.40000000000003</v>
      </c>
      <c r="AF82">
        <v>50.38</v>
      </c>
      <c r="AG82">
        <v>33.33</v>
      </c>
      <c r="AH82" s="2">
        <f t="shared" si="6"/>
        <v>16.666666666666668</v>
      </c>
      <c r="AI82">
        <v>50.38</v>
      </c>
      <c r="AJ82" s="2">
        <f t="shared" si="9"/>
        <v>73.45647000000001</v>
      </c>
      <c r="AK82" s="5">
        <f>+F82*1%</f>
        <v>6.0458000000000007</v>
      </c>
      <c r="AL82" s="2">
        <v>67.410700000000006</v>
      </c>
      <c r="AM82" s="2">
        <f t="shared" si="10"/>
        <v>6.0457700000000045</v>
      </c>
    </row>
    <row r="83" spans="1:39" x14ac:dyDescent="0.25">
      <c r="A83" t="s">
        <v>130</v>
      </c>
      <c r="B83" t="s">
        <v>46</v>
      </c>
      <c r="C83" t="s">
        <v>38</v>
      </c>
      <c r="D83" s="8">
        <v>1449.65</v>
      </c>
      <c r="E83" s="9">
        <f t="shared" si="7"/>
        <v>0</v>
      </c>
      <c r="F83">
        <f t="shared" si="8"/>
        <v>1449.65</v>
      </c>
      <c r="G83">
        <v>790</v>
      </c>
      <c r="I83">
        <v>0</v>
      </c>
      <c r="J83">
        <v>0</v>
      </c>
      <c r="K83">
        <v>659.65</v>
      </c>
      <c r="L83">
        <v>0</v>
      </c>
      <c r="M83">
        <v>1449.65</v>
      </c>
      <c r="N83">
        <v>350.73</v>
      </c>
      <c r="O83">
        <v>0</v>
      </c>
      <c r="P83">
        <v>0</v>
      </c>
      <c r="Q83">
        <v>0</v>
      </c>
      <c r="R83">
        <v>136.99</v>
      </c>
      <c r="S83">
        <v>0</v>
      </c>
      <c r="T83">
        <v>10.35</v>
      </c>
      <c r="U83">
        <v>0</v>
      </c>
      <c r="V83">
        <v>6.9</v>
      </c>
      <c r="W83">
        <v>0</v>
      </c>
      <c r="X83">
        <v>0</v>
      </c>
      <c r="Y83">
        <v>0</v>
      </c>
      <c r="Z83">
        <v>0</v>
      </c>
      <c r="AA83">
        <v>0</v>
      </c>
      <c r="AB83">
        <v>313.24</v>
      </c>
      <c r="AC83">
        <v>0</v>
      </c>
      <c r="AD83">
        <v>818.21</v>
      </c>
      <c r="AE83">
        <v>631.44000000000005</v>
      </c>
      <c r="AF83">
        <v>120.8</v>
      </c>
      <c r="AG83">
        <v>33.33</v>
      </c>
      <c r="AH83" s="2">
        <f t="shared" si="6"/>
        <v>32.916666666666664</v>
      </c>
      <c r="AI83">
        <v>120.8</v>
      </c>
      <c r="AJ83" s="2">
        <f t="shared" si="9"/>
        <v>176.132475</v>
      </c>
      <c r="AK83" s="5">
        <f>+F83*1%</f>
        <v>14.496500000000001</v>
      </c>
      <c r="AL83" s="2">
        <v>161.636</v>
      </c>
      <c r="AM83" s="2">
        <f t="shared" si="10"/>
        <v>14.496475000000004</v>
      </c>
    </row>
    <row r="84" spans="1:39" x14ac:dyDescent="0.25">
      <c r="A84" t="s">
        <v>131</v>
      </c>
      <c r="B84" t="s">
        <v>40</v>
      </c>
      <c r="C84" t="s">
        <v>38</v>
      </c>
      <c r="D84" s="8">
        <v>940.45</v>
      </c>
      <c r="E84" s="9">
        <f t="shared" si="7"/>
        <v>0</v>
      </c>
      <c r="F84">
        <f t="shared" si="8"/>
        <v>940.45</v>
      </c>
      <c r="G84">
        <v>550</v>
      </c>
      <c r="I84">
        <v>0</v>
      </c>
      <c r="J84">
        <v>0</v>
      </c>
      <c r="K84">
        <v>390.45</v>
      </c>
      <c r="L84">
        <v>0</v>
      </c>
      <c r="M84">
        <v>940.45</v>
      </c>
      <c r="N84">
        <v>248.99</v>
      </c>
      <c r="O84">
        <v>0</v>
      </c>
      <c r="P84">
        <v>0</v>
      </c>
      <c r="Q84">
        <v>0</v>
      </c>
      <c r="R84">
        <v>88.87</v>
      </c>
      <c r="S84">
        <v>0</v>
      </c>
      <c r="T84">
        <v>10.35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117.69</v>
      </c>
      <c r="AC84">
        <v>0</v>
      </c>
      <c r="AD84">
        <v>465.90000000000003</v>
      </c>
      <c r="AE84">
        <v>474.55</v>
      </c>
      <c r="AF84">
        <v>78.37</v>
      </c>
      <c r="AG84">
        <v>33.33</v>
      </c>
      <c r="AH84" s="2">
        <f t="shared" si="6"/>
        <v>22.916666666666668</v>
      </c>
      <c r="AI84">
        <v>0</v>
      </c>
      <c r="AJ84" s="2">
        <f t="shared" si="9"/>
        <v>114.264675</v>
      </c>
      <c r="AK84" s="5">
        <f>+F84*1%</f>
        <v>9.4045000000000005</v>
      </c>
      <c r="AL84" s="2">
        <v>104.86020000000001</v>
      </c>
      <c r="AM84" s="2">
        <f t="shared" si="10"/>
        <v>9.4044749999999908</v>
      </c>
    </row>
    <row r="85" spans="1:39" x14ac:dyDescent="0.25">
      <c r="A85" t="s">
        <v>132</v>
      </c>
      <c r="B85" t="s">
        <v>57</v>
      </c>
      <c r="C85" t="s">
        <v>38</v>
      </c>
      <c r="D85" s="8">
        <v>678.47</v>
      </c>
      <c r="E85" s="9">
        <f t="shared" si="7"/>
        <v>0</v>
      </c>
      <c r="F85">
        <f t="shared" si="8"/>
        <v>678.47</v>
      </c>
      <c r="G85">
        <v>400</v>
      </c>
      <c r="I85">
        <v>0</v>
      </c>
      <c r="J85">
        <v>56.54</v>
      </c>
      <c r="K85">
        <v>278.47000000000003</v>
      </c>
      <c r="L85">
        <v>0</v>
      </c>
      <c r="M85">
        <v>735.01</v>
      </c>
      <c r="N85">
        <v>176.94000000000003</v>
      </c>
      <c r="O85">
        <v>0</v>
      </c>
      <c r="P85">
        <v>0</v>
      </c>
      <c r="Q85">
        <v>0</v>
      </c>
      <c r="R85">
        <v>64.12</v>
      </c>
      <c r="S85">
        <v>0</v>
      </c>
      <c r="T85">
        <v>21.85</v>
      </c>
      <c r="U85">
        <v>0</v>
      </c>
      <c r="V85">
        <v>4.1399999999999997</v>
      </c>
      <c r="W85">
        <v>0</v>
      </c>
      <c r="X85">
        <v>0</v>
      </c>
      <c r="Y85">
        <v>0</v>
      </c>
      <c r="Z85">
        <v>0</v>
      </c>
      <c r="AA85">
        <v>0</v>
      </c>
      <c r="AB85">
        <v>35.950000000000003</v>
      </c>
      <c r="AC85">
        <v>0</v>
      </c>
      <c r="AD85">
        <v>303</v>
      </c>
      <c r="AE85">
        <v>432.01</v>
      </c>
      <c r="AF85">
        <v>56.54</v>
      </c>
      <c r="AG85">
        <v>33.33</v>
      </c>
      <c r="AH85" s="2">
        <f t="shared" si="6"/>
        <v>16.666666666666668</v>
      </c>
      <c r="AI85">
        <v>56.54</v>
      </c>
      <c r="AJ85" s="2">
        <f t="shared" si="9"/>
        <v>82.434105000000002</v>
      </c>
      <c r="AK85" s="5">
        <f>+F85*1%</f>
        <v>6.7847000000000008</v>
      </c>
      <c r="AL85" s="2">
        <v>75.6494</v>
      </c>
      <c r="AM85" s="2">
        <f t="shared" si="10"/>
        <v>6.7847050000000024</v>
      </c>
    </row>
    <row r="86" spans="1:39" x14ac:dyDescent="0.25">
      <c r="A86" t="s">
        <v>133</v>
      </c>
      <c r="B86" t="s">
        <v>50</v>
      </c>
      <c r="C86" t="s">
        <v>38</v>
      </c>
      <c r="D86" s="8">
        <v>779.76</v>
      </c>
      <c r="E86" s="9">
        <f t="shared" si="7"/>
        <v>0</v>
      </c>
      <c r="F86">
        <f t="shared" si="8"/>
        <v>779.76</v>
      </c>
      <c r="G86">
        <v>500</v>
      </c>
      <c r="I86">
        <v>0</v>
      </c>
      <c r="J86">
        <v>0</v>
      </c>
      <c r="K86">
        <v>279.76</v>
      </c>
      <c r="L86">
        <v>0</v>
      </c>
      <c r="M86">
        <v>779.76</v>
      </c>
      <c r="N86">
        <v>226.35</v>
      </c>
      <c r="O86">
        <v>0</v>
      </c>
      <c r="P86">
        <v>0</v>
      </c>
      <c r="Q86">
        <v>0</v>
      </c>
      <c r="R86">
        <v>73.69</v>
      </c>
      <c r="S86">
        <v>0</v>
      </c>
      <c r="T86">
        <v>23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323.03999999999996</v>
      </c>
      <c r="AE86">
        <v>456.72</v>
      </c>
      <c r="AF86">
        <v>64.98</v>
      </c>
      <c r="AG86">
        <v>33.33</v>
      </c>
      <c r="AH86" s="2">
        <f t="shared" si="6"/>
        <v>20.833333333333332</v>
      </c>
      <c r="AI86">
        <v>64.98</v>
      </c>
      <c r="AJ86" s="2">
        <f t="shared" si="9"/>
        <v>94.740839999999992</v>
      </c>
      <c r="AK86" s="5">
        <f>+F86*1%</f>
        <v>7.7976000000000001</v>
      </c>
      <c r="AL86" s="2">
        <v>86.943200000000004</v>
      </c>
      <c r="AM86" s="2">
        <f t="shared" si="10"/>
        <v>7.797639999999987</v>
      </c>
    </row>
    <row r="87" spans="1:39" x14ac:dyDescent="0.25">
      <c r="A87" t="s">
        <v>134</v>
      </c>
      <c r="B87" t="s">
        <v>69</v>
      </c>
      <c r="C87" t="s">
        <v>38</v>
      </c>
      <c r="D87" s="8">
        <v>584.54</v>
      </c>
      <c r="E87" s="9">
        <f t="shared" si="7"/>
        <v>0</v>
      </c>
      <c r="F87">
        <f t="shared" si="8"/>
        <v>584.54</v>
      </c>
      <c r="G87">
        <v>400</v>
      </c>
      <c r="I87">
        <v>0</v>
      </c>
      <c r="J87">
        <v>0</v>
      </c>
      <c r="K87">
        <v>184.54</v>
      </c>
      <c r="L87">
        <v>0</v>
      </c>
      <c r="M87">
        <v>584.54</v>
      </c>
      <c r="N87">
        <v>178.32000000000002</v>
      </c>
      <c r="O87">
        <v>0</v>
      </c>
      <c r="P87">
        <v>0</v>
      </c>
      <c r="Q87">
        <v>0</v>
      </c>
      <c r="R87">
        <v>55.24</v>
      </c>
      <c r="S87">
        <v>0</v>
      </c>
      <c r="T87">
        <v>23</v>
      </c>
      <c r="U87">
        <v>0</v>
      </c>
      <c r="V87">
        <v>2.76</v>
      </c>
      <c r="W87">
        <v>0</v>
      </c>
      <c r="X87">
        <v>0</v>
      </c>
      <c r="Y87">
        <v>0</v>
      </c>
      <c r="Z87">
        <v>0</v>
      </c>
      <c r="AA87">
        <v>0</v>
      </c>
      <c r="AB87">
        <v>102.2</v>
      </c>
      <c r="AC87">
        <v>0</v>
      </c>
      <c r="AD87">
        <v>361.52000000000004</v>
      </c>
      <c r="AE87">
        <v>223.01999999999992</v>
      </c>
      <c r="AF87">
        <v>48.71</v>
      </c>
      <c r="AG87">
        <v>33.33</v>
      </c>
      <c r="AH87" s="2">
        <f t="shared" si="6"/>
        <v>16.666666666666668</v>
      </c>
      <c r="AI87">
        <v>48.71</v>
      </c>
      <c r="AJ87" s="2">
        <f t="shared" si="9"/>
        <v>71.021609999999995</v>
      </c>
      <c r="AK87" s="5">
        <f>+F87*1%</f>
        <v>5.8453999999999997</v>
      </c>
      <c r="AL87" s="2">
        <v>65.176199999999994</v>
      </c>
      <c r="AM87" s="2">
        <f t="shared" si="10"/>
        <v>5.8454100000000011</v>
      </c>
    </row>
    <row r="88" spans="1:39" x14ac:dyDescent="0.25">
      <c r="A88" t="s">
        <v>135</v>
      </c>
      <c r="B88" t="s">
        <v>109</v>
      </c>
      <c r="C88" t="s">
        <v>67</v>
      </c>
      <c r="D88" s="8">
        <v>651.32000000000005</v>
      </c>
      <c r="E88" s="9">
        <f t="shared" si="7"/>
        <v>0</v>
      </c>
      <c r="F88">
        <f t="shared" si="8"/>
        <v>651.31999999999994</v>
      </c>
      <c r="G88">
        <v>500</v>
      </c>
      <c r="I88">
        <v>0</v>
      </c>
      <c r="J88">
        <v>0</v>
      </c>
      <c r="K88">
        <v>151.32</v>
      </c>
      <c r="L88">
        <v>0</v>
      </c>
      <c r="M88">
        <v>651.31999999999994</v>
      </c>
      <c r="N88">
        <v>201.35</v>
      </c>
      <c r="O88">
        <v>0</v>
      </c>
      <c r="P88">
        <v>0</v>
      </c>
      <c r="Q88">
        <v>0</v>
      </c>
      <c r="R88">
        <v>61.55</v>
      </c>
      <c r="S88">
        <v>0</v>
      </c>
      <c r="T88">
        <v>0</v>
      </c>
      <c r="U88">
        <v>0</v>
      </c>
      <c r="V88">
        <v>0</v>
      </c>
      <c r="W88">
        <v>25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287.89999999999998</v>
      </c>
      <c r="AE88">
        <v>363.41999999999996</v>
      </c>
      <c r="AF88">
        <v>54.28</v>
      </c>
      <c r="AG88">
        <v>33.33</v>
      </c>
      <c r="AH88" s="2">
        <f t="shared" si="6"/>
        <v>20.833333333333332</v>
      </c>
      <c r="AI88">
        <v>54.27</v>
      </c>
      <c r="AJ88" s="2">
        <f t="shared" si="9"/>
        <v>79.135379999999984</v>
      </c>
      <c r="AK88" s="5">
        <f>+F88*1%</f>
        <v>6.5131999999999994</v>
      </c>
      <c r="AL88" s="2">
        <v>72.622200000000007</v>
      </c>
      <c r="AM88" s="2">
        <f t="shared" si="10"/>
        <v>6.5131799999999771</v>
      </c>
    </row>
    <row r="89" spans="1:39" x14ac:dyDescent="0.25">
      <c r="A89" t="s">
        <v>136</v>
      </c>
      <c r="B89" t="s">
        <v>40</v>
      </c>
      <c r="C89" t="s">
        <v>38</v>
      </c>
      <c r="D89" s="8">
        <v>913.31</v>
      </c>
      <c r="E89" s="9">
        <f t="shared" si="7"/>
        <v>0</v>
      </c>
      <c r="F89">
        <f t="shared" si="8"/>
        <v>913.31</v>
      </c>
      <c r="G89">
        <v>520</v>
      </c>
      <c r="I89">
        <v>0</v>
      </c>
      <c r="J89">
        <v>0</v>
      </c>
      <c r="K89">
        <v>393.31</v>
      </c>
      <c r="L89">
        <v>0</v>
      </c>
      <c r="M89">
        <v>913.31</v>
      </c>
      <c r="N89">
        <v>228.5</v>
      </c>
      <c r="O89">
        <v>0</v>
      </c>
      <c r="P89">
        <v>0</v>
      </c>
      <c r="Q89">
        <v>0</v>
      </c>
      <c r="R89">
        <v>86.31</v>
      </c>
      <c r="S89">
        <v>0</v>
      </c>
      <c r="T89">
        <v>8.0500000000000007</v>
      </c>
      <c r="U89">
        <v>0</v>
      </c>
      <c r="V89">
        <v>6.9</v>
      </c>
      <c r="W89">
        <v>0</v>
      </c>
      <c r="X89">
        <v>0</v>
      </c>
      <c r="Y89">
        <v>0</v>
      </c>
      <c r="Z89">
        <v>0</v>
      </c>
      <c r="AA89">
        <v>0</v>
      </c>
      <c r="AB89">
        <v>101.69</v>
      </c>
      <c r="AC89">
        <v>0</v>
      </c>
      <c r="AD89">
        <v>431.45</v>
      </c>
      <c r="AE89">
        <v>481.85999999999996</v>
      </c>
      <c r="AF89">
        <v>76.11</v>
      </c>
      <c r="AG89">
        <v>33.33</v>
      </c>
      <c r="AH89" s="2">
        <f t="shared" si="6"/>
        <v>21.666666666666668</v>
      </c>
      <c r="AI89">
        <v>76.11</v>
      </c>
      <c r="AJ89" s="2">
        <f t="shared" si="9"/>
        <v>110.96716499999999</v>
      </c>
      <c r="AK89" s="5">
        <f>+F89*1%</f>
        <v>9.1330999999999989</v>
      </c>
      <c r="AL89" s="2">
        <v>101.83410000000001</v>
      </c>
      <c r="AM89" s="2">
        <f t="shared" si="10"/>
        <v>9.1330649999999878</v>
      </c>
    </row>
    <row r="90" spans="1:39" x14ac:dyDescent="0.25">
      <c r="A90" t="s">
        <v>137</v>
      </c>
      <c r="B90" t="s">
        <v>128</v>
      </c>
      <c r="C90" t="s">
        <v>38</v>
      </c>
      <c r="D90" s="8">
        <v>508.13</v>
      </c>
      <c r="E90" s="9">
        <f t="shared" si="7"/>
        <v>0</v>
      </c>
      <c r="F90">
        <f t="shared" si="8"/>
        <v>508.13</v>
      </c>
      <c r="G90">
        <v>400</v>
      </c>
      <c r="I90">
        <v>0</v>
      </c>
      <c r="J90">
        <v>42.34</v>
      </c>
      <c r="K90">
        <v>108.13</v>
      </c>
      <c r="L90">
        <v>0</v>
      </c>
      <c r="M90">
        <v>550.47</v>
      </c>
      <c r="N90">
        <v>179.70000000000002</v>
      </c>
      <c r="O90">
        <v>0</v>
      </c>
      <c r="P90">
        <v>0</v>
      </c>
      <c r="Q90">
        <v>0</v>
      </c>
      <c r="R90">
        <v>48.02</v>
      </c>
      <c r="S90">
        <v>0</v>
      </c>
      <c r="T90">
        <v>9.1999999999999993</v>
      </c>
      <c r="U90">
        <v>0</v>
      </c>
      <c r="V90">
        <v>1.38</v>
      </c>
      <c r="W90">
        <v>0</v>
      </c>
      <c r="X90">
        <v>0</v>
      </c>
      <c r="Y90">
        <v>0</v>
      </c>
      <c r="Z90">
        <v>0</v>
      </c>
      <c r="AA90">
        <v>0</v>
      </c>
      <c r="AB90">
        <v>32.28</v>
      </c>
      <c r="AC90">
        <v>0</v>
      </c>
      <c r="AD90">
        <v>270.58000000000004</v>
      </c>
      <c r="AE90">
        <v>279.89</v>
      </c>
      <c r="AF90">
        <v>42.34</v>
      </c>
      <c r="AG90">
        <v>33.33</v>
      </c>
      <c r="AH90" s="2">
        <f t="shared" si="6"/>
        <v>16.666666666666668</v>
      </c>
      <c r="AI90">
        <v>42.34</v>
      </c>
      <c r="AJ90" s="2">
        <f t="shared" si="9"/>
        <v>61.737794999999998</v>
      </c>
      <c r="AK90" s="5">
        <f>+F90*1%</f>
        <v>5.0812999999999997</v>
      </c>
      <c r="AL90" s="2">
        <v>56.656500000000001</v>
      </c>
      <c r="AM90" s="2">
        <f t="shared" si="10"/>
        <v>5.0812949999999972</v>
      </c>
    </row>
    <row r="91" spans="1:39" x14ac:dyDescent="0.25">
      <c r="A91" t="s">
        <v>138</v>
      </c>
      <c r="B91" t="s">
        <v>43</v>
      </c>
      <c r="C91" t="s">
        <v>44</v>
      </c>
      <c r="D91" s="8">
        <v>5000</v>
      </c>
      <c r="E91" s="9">
        <f t="shared" si="7"/>
        <v>0</v>
      </c>
      <c r="F91">
        <f t="shared" si="8"/>
        <v>5000</v>
      </c>
      <c r="G91">
        <v>5000</v>
      </c>
      <c r="I91">
        <v>0</v>
      </c>
      <c r="J91">
        <v>416.65</v>
      </c>
      <c r="K91">
        <v>0</v>
      </c>
      <c r="L91">
        <v>0</v>
      </c>
      <c r="M91">
        <v>5416.65</v>
      </c>
      <c r="N91">
        <v>2260.7399999999998</v>
      </c>
      <c r="O91">
        <v>0</v>
      </c>
      <c r="P91">
        <v>0</v>
      </c>
      <c r="Q91">
        <v>0</v>
      </c>
      <c r="R91">
        <v>472.5</v>
      </c>
      <c r="S91">
        <v>335.26</v>
      </c>
      <c r="T91">
        <v>20.7</v>
      </c>
      <c r="U91">
        <v>0</v>
      </c>
      <c r="V91">
        <v>2.76</v>
      </c>
      <c r="W91">
        <v>0</v>
      </c>
      <c r="X91">
        <v>0</v>
      </c>
      <c r="Y91">
        <v>0</v>
      </c>
      <c r="Z91">
        <v>0</v>
      </c>
      <c r="AA91">
        <v>1173.31</v>
      </c>
      <c r="AB91">
        <v>203.52</v>
      </c>
      <c r="AC91">
        <v>338.5</v>
      </c>
      <c r="AD91">
        <v>4807.2900000000009</v>
      </c>
      <c r="AE91">
        <v>609.35999999999876</v>
      </c>
      <c r="AF91">
        <v>416.67</v>
      </c>
      <c r="AG91">
        <v>33.33</v>
      </c>
      <c r="AH91" s="2">
        <f t="shared" si="6"/>
        <v>208.33333333333334</v>
      </c>
      <c r="AI91">
        <v>416.65</v>
      </c>
      <c r="AJ91" s="2">
        <f t="shared" si="9"/>
        <v>607.5</v>
      </c>
      <c r="AK91" s="5">
        <f>+F91*1%</f>
        <v>50</v>
      </c>
      <c r="AL91" s="2">
        <v>557.5</v>
      </c>
      <c r="AM91" s="2">
        <f t="shared" si="10"/>
        <v>50</v>
      </c>
    </row>
    <row r="92" spans="1:39" x14ac:dyDescent="0.25">
      <c r="A92" t="s">
        <v>139</v>
      </c>
      <c r="B92" t="s">
        <v>67</v>
      </c>
      <c r="C92" t="s">
        <v>67</v>
      </c>
      <c r="D92" s="8">
        <v>1570</v>
      </c>
      <c r="E92" s="9">
        <f t="shared" si="7"/>
        <v>0</v>
      </c>
      <c r="F92">
        <f t="shared" si="8"/>
        <v>1570</v>
      </c>
      <c r="G92">
        <v>500</v>
      </c>
      <c r="H92">
        <v>101.12</v>
      </c>
      <c r="I92">
        <v>1070</v>
      </c>
      <c r="J92">
        <v>130.83000000000001</v>
      </c>
      <c r="K92">
        <v>0</v>
      </c>
      <c r="L92">
        <v>0</v>
      </c>
      <c r="M92">
        <v>1801.9499999999998</v>
      </c>
      <c r="N92">
        <v>386.57999999999993</v>
      </c>
      <c r="O92">
        <v>0</v>
      </c>
      <c r="P92">
        <v>101.12</v>
      </c>
      <c r="Q92">
        <v>6.25</v>
      </c>
      <c r="R92">
        <v>148.37</v>
      </c>
      <c r="S92">
        <v>0</v>
      </c>
      <c r="T92">
        <v>2.2999999999999998</v>
      </c>
      <c r="U92">
        <v>0</v>
      </c>
      <c r="V92">
        <v>2.4</v>
      </c>
      <c r="W92">
        <v>0</v>
      </c>
      <c r="X92">
        <v>0</v>
      </c>
      <c r="Y92">
        <v>0</v>
      </c>
      <c r="Z92">
        <v>0</v>
      </c>
      <c r="AA92">
        <v>910.56</v>
      </c>
      <c r="AB92">
        <v>188.44</v>
      </c>
      <c r="AC92">
        <v>0</v>
      </c>
      <c r="AD92">
        <v>1746.02</v>
      </c>
      <c r="AE92">
        <v>55.929999999999836</v>
      </c>
      <c r="AF92">
        <v>130.84</v>
      </c>
      <c r="AG92">
        <v>33.33</v>
      </c>
      <c r="AH92" s="2">
        <f t="shared" si="6"/>
        <v>20.833333333333332</v>
      </c>
      <c r="AI92">
        <v>130.83000000000001</v>
      </c>
      <c r="AJ92" s="2">
        <f t="shared" si="9"/>
        <v>190.755</v>
      </c>
      <c r="AK92" s="5">
        <f>+F92*1%</f>
        <v>15.700000000000001</v>
      </c>
      <c r="AL92" s="2">
        <v>175.05500000000001</v>
      </c>
      <c r="AM92" s="2">
        <f t="shared" si="10"/>
        <v>15.699999999999989</v>
      </c>
    </row>
    <row r="93" spans="1:39" x14ac:dyDescent="0.25">
      <c r="A93" t="s">
        <v>140</v>
      </c>
      <c r="B93" t="s">
        <v>40</v>
      </c>
      <c r="C93" t="s">
        <v>38</v>
      </c>
      <c r="D93" s="8">
        <v>706.86</v>
      </c>
      <c r="E93" s="9">
        <f t="shared" si="7"/>
        <v>0</v>
      </c>
      <c r="F93">
        <f t="shared" si="8"/>
        <v>706.86</v>
      </c>
      <c r="G93">
        <v>400</v>
      </c>
      <c r="I93">
        <v>0</v>
      </c>
      <c r="J93">
        <v>58.9</v>
      </c>
      <c r="K93">
        <v>306.86</v>
      </c>
      <c r="L93">
        <v>0</v>
      </c>
      <c r="M93">
        <v>765.76</v>
      </c>
      <c r="N93">
        <v>181.08</v>
      </c>
      <c r="O93">
        <v>0</v>
      </c>
      <c r="P93">
        <v>0</v>
      </c>
      <c r="Q93">
        <v>0</v>
      </c>
      <c r="R93">
        <v>66.8</v>
      </c>
      <c r="S93">
        <v>0</v>
      </c>
      <c r="T93">
        <v>8.0500000000000007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255.93</v>
      </c>
      <c r="AE93">
        <v>509.83</v>
      </c>
      <c r="AF93">
        <v>58.91</v>
      </c>
      <c r="AG93">
        <v>33.33</v>
      </c>
      <c r="AH93" s="2">
        <f t="shared" si="6"/>
        <v>16.666666666666668</v>
      </c>
      <c r="AI93">
        <v>58.9</v>
      </c>
      <c r="AJ93" s="2">
        <f t="shared" si="9"/>
        <v>85.883489999999995</v>
      </c>
      <c r="AK93" s="5">
        <f>+F93*1%</f>
        <v>7.0686</v>
      </c>
      <c r="AL93" s="2">
        <v>78.814899999999994</v>
      </c>
      <c r="AM93" s="2">
        <f t="shared" si="10"/>
        <v>7.0685900000000004</v>
      </c>
    </row>
    <row r="94" spans="1:39" x14ac:dyDescent="0.25">
      <c r="A94" t="s">
        <v>141</v>
      </c>
      <c r="B94" t="s">
        <v>69</v>
      </c>
      <c r="C94" t="s">
        <v>38</v>
      </c>
      <c r="D94" s="8">
        <v>608.33000000000004</v>
      </c>
      <c r="E94" s="9">
        <f t="shared" si="7"/>
        <v>0</v>
      </c>
      <c r="F94">
        <f t="shared" si="8"/>
        <v>608.33000000000004</v>
      </c>
      <c r="G94">
        <v>400</v>
      </c>
      <c r="I94">
        <v>0</v>
      </c>
      <c r="J94">
        <v>50.69</v>
      </c>
      <c r="K94">
        <v>208.33</v>
      </c>
      <c r="L94">
        <v>0</v>
      </c>
      <c r="M94">
        <v>659.02</v>
      </c>
      <c r="N94">
        <v>180.05</v>
      </c>
      <c r="O94">
        <v>0</v>
      </c>
      <c r="P94">
        <v>0</v>
      </c>
      <c r="Q94">
        <v>0</v>
      </c>
      <c r="R94">
        <v>57.49</v>
      </c>
      <c r="S94">
        <v>0</v>
      </c>
      <c r="T94">
        <v>21.85</v>
      </c>
      <c r="U94">
        <v>0</v>
      </c>
      <c r="V94">
        <v>1.03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260.42</v>
      </c>
      <c r="AE94">
        <v>398.59999999999997</v>
      </c>
      <c r="AF94">
        <v>50.69</v>
      </c>
      <c r="AG94">
        <v>33.33</v>
      </c>
      <c r="AH94" s="2">
        <f t="shared" si="6"/>
        <v>16.666666666666668</v>
      </c>
      <c r="AI94">
        <v>50.69</v>
      </c>
      <c r="AJ94" s="2">
        <f t="shared" si="9"/>
        <v>73.912095000000008</v>
      </c>
      <c r="AK94" s="5">
        <f>+F94*1%</f>
        <v>6.0833000000000004</v>
      </c>
      <c r="AL94" s="2">
        <v>67.828800000000001</v>
      </c>
      <c r="AM94" s="2">
        <f t="shared" si="10"/>
        <v>6.0832950000000068</v>
      </c>
    </row>
    <row r="95" spans="1:39" x14ac:dyDescent="0.25">
      <c r="A95" t="s">
        <v>142</v>
      </c>
      <c r="B95" t="s">
        <v>69</v>
      </c>
      <c r="C95" t="s">
        <v>38</v>
      </c>
      <c r="D95" s="8">
        <v>563.66</v>
      </c>
      <c r="E95" s="9">
        <f t="shared" si="7"/>
        <v>0</v>
      </c>
      <c r="F95">
        <f t="shared" si="8"/>
        <v>563.66</v>
      </c>
      <c r="G95">
        <v>400</v>
      </c>
      <c r="I95">
        <v>0</v>
      </c>
      <c r="J95">
        <v>0</v>
      </c>
      <c r="K95">
        <v>163.66</v>
      </c>
      <c r="L95">
        <v>0</v>
      </c>
      <c r="M95">
        <v>563.66</v>
      </c>
      <c r="N95">
        <v>179.70000000000002</v>
      </c>
      <c r="O95">
        <v>0</v>
      </c>
      <c r="P95">
        <v>0</v>
      </c>
      <c r="Q95">
        <v>0</v>
      </c>
      <c r="R95">
        <v>53.27</v>
      </c>
      <c r="S95">
        <v>0</v>
      </c>
      <c r="T95">
        <v>20.7</v>
      </c>
      <c r="U95">
        <v>0</v>
      </c>
      <c r="V95">
        <v>1.38</v>
      </c>
      <c r="W95">
        <v>0</v>
      </c>
      <c r="X95">
        <v>0</v>
      </c>
      <c r="Y95">
        <v>0</v>
      </c>
      <c r="Z95">
        <v>0</v>
      </c>
      <c r="AA95">
        <v>0</v>
      </c>
      <c r="AB95">
        <v>60.95</v>
      </c>
      <c r="AC95">
        <v>0</v>
      </c>
      <c r="AD95">
        <v>316</v>
      </c>
      <c r="AE95">
        <v>247.65999999999997</v>
      </c>
      <c r="AF95">
        <v>46.97</v>
      </c>
      <c r="AG95">
        <v>33.33</v>
      </c>
      <c r="AH95" s="2">
        <f t="shared" si="6"/>
        <v>16.666666666666668</v>
      </c>
      <c r="AI95">
        <v>46.97</v>
      </c>
      <c r="AJ95" s="2">
        <f t="shared" si="9"/>
        <v>68.484690000000001</v>
      </c>
      <c r="AK95" s="5">
        <f>+F95*1%</f>
        <v>5.6365999999999996</v>
      </c>
      <c r="AL95" s="2">
        <v>62.848100000000002</v>
      </c>
      <c r="AM95" s="2">
        <f t="shared" si="10"/>
        <v>5.6365899999999982</v>
      </c>
    </row>
    <row r="96" spans="1:39" x14ac:dyDescent="0.25">
      <c r="A96" t="s">
        <v>143</v>
      </c>
      <c r="B96" t="s">
        <v>43</v>
      </c>
      <c r="C96" t="s">
        <v>44</v>
      </c>
      <c r="D96" s="8">
        <v>400</v>
      </c>
      <c r="E96" s="9">
        <f t="shared" si="7"/>
        <v>0</v>
      </c>
      <c r="F96">
        <f t="shared" si="8"/>
        <v>400</v>
      </c>
      <c r="G96">
        <v>400</v>
      </c>
      <c r="I96">
        <v>0</v>
      </c>
      <c r="J96">
        <v>33.33</v>
      </c>
      <c r="K96">
        <v>0</v>
      </c>
      <c r="L96">
        <v>0</v>
      </c>
      <c r="M96">
        <v>433.33</v>
      </c>
      <c r="N96">
        <v>178.32000000000002</v>
      </c>
      <c r="O96">
        <v>0</v>
      </c>
      <c r="P96">
        <v>0</v>
      </c>
      <c r="Q96">
        <v>0</v>
      </c>
      <c r="R96">
        <v>37.799999999999997</v>
      </c>
      <c r="S96">
        <v>0</v>
      </c>
      <c r="T96">
        <v>1.1499999999999999</v>
      </c>
      <c r="U96">
        <v>0</v>
      </c>
      <c r="V96">
        <v>2.76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220.03</v>
      </c>
      <c r="AE96">
        <v>213.29999999999998</v>
      </c>
      <c r="AF96">
        <v>33.33</v>
      </c>
      <c r="AG96">
        <v>33.33</v>
      </c>
      <c r="AH96" s="2">
        <f t="shared" si="6"/>
        <v>16.666666666666668</v>
      </c>
      <c r="AI96">
        <v>33.33</v>
      </c>
      <c r="AJ96" s="2">
        <f t="shared" si="9"/>
        <v>48.6</v>
      </c>
      <c r="AK96" s="5">
        <f>+F96*1%</f>
        <v>4</v>
      </c>
      <c r="AL96" s="2">
        <v>44.6</v>
      </c>
      <c r="AM96" s="2">
        <f t="shared" si="10"/>
        <v>4</v>
      </c>
    </row>
    <row r="97" spans="1:39" x14ac:dyDescent="0.25">
      <c r="A97" t="s">
        <v>144</v>
      </c>
      <c r="B97" t="s">
        <v>50</v>
      </c>
      <c r="C97" t="s">
        <v>38</v>
      </c>
      <c r="D97" s="8">
        <v>721.18</v>
      </c>
      <c r="E97" s="9">
        <f t="shared" si="7"/>
        <v>0</v>
      </c>
      <c r="F97">
        <f t="shared" si="8"/>
        <v>721.18000000000006</v>
      </c>
      <c r="G97">
        <v>550</v>
      </c>
      <c r="I97">
        <v>0</v>
      </c>
      <c r="J97">
        <v>60.1</v>
      </c>
      <c r="K97">
        <v>171.18</v>
      </c>
      <c r="L97">
        <v>0</v>
      </c>
      <c r="M97">
        <v>781.28</v>
      </c>
      <c r="N97">
        <v>248.99</v>
      </c>
      <c r="O97">
        <v>0</v>
      </c>
      <c r="P97">
        <v>0</v>
      </c>
      <c r="Q97">
        <v>0</v>
      </c>
      <c r="R97">
        <v>68.150000000000006</v>
      </c>
      <c r="S97">
        <v>0</v>
      </c>
      <c r="T97">
        <v>20.7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57.02</v>
      </c>
      <c r="AC97">
        <v>0</v>
      </c>
      <c r="AD97">
        <v>394.85999999999996</v>
      </c>
      <c r="AE97">
        <v>386.42</v>
      </c>
      <c r="AF97">
        <v>60.1</v>
      </c>
      <c r="AG97">
        <v>33.33</v>
      </c>
      <c r="AH97" s="2">
        <f t="shared" si="6"/>
        <v>22.916666666666668</v>
      </c>
      <c r="AI97">
        <v>60.1</v>
      </c>
      <c r="AJ97" s="2">
        <f t="shared" si="9"/>
        <v>87.623370000000008</v>
      </c>
      <c r="AK97" s="5">
        <f>+F97*1%</f>
        <v>7.2118000000000011</v>
      </c>
      <c r="AL97" s="2">
        <v>80.411600000000007</v>
      </c>
      <c r="AM97" s="2">
        <f t="shared" si="10"/>
        <v>7.2117700000000013</v>
      </c>
    </row>
    <row r="98" spans="1:39" x14ac:dyDescent="0.25">
      <c r="A98" t="s">
        <v>145</v>
      </c>
      <c r="B98" t="s">
        <v>67</v>
      </c>
      <c r="C98" t="s">
        <v>67</v>
      </c>
      <c r="D98" s="8">
        <v>3288</v>
      </c>
      <c r="E98" s="9">
        <f t="shared" si="7"/>
        <v>0</v>
      </c>
      <c r="F98">
        <f t="shared" si="8"/>
        <v>3288</v>
      </c>
      <c r="G98">
        <v>2400</v>
      </c>
      <c r="I98">
        <v>888</v>
      </c>
      <c r="J98">
        <v>0</v>
      </c>
      <c r="K98">
        <v>0</v>
      </c>
      <c r="L98">
        <v>0</v>
      </c>
      <c r="M98">
        <v>3288</v>
      </c>
      <c r="N98">
        <v>1034.58</v>
      </c>
      <c r="O98">
        <v>81</v>
      </c>
      <c r="P98">
        <v>0</v>
      </c>
      <c r="Q98">
        <v>0</v>
      </c>
      <c r="R98">
        <v>310.72000000000003</v>
      </c>
      <c r="S98">
        <v>0</v>
      </c>
      <c r="T98">
        <v>0</v>
      </c>
      <c r="U98">
        <v>0</v>
      </c>
      <c r="V98">
        <v>6.9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1433.2</v>
      </c>
      <c r="AE98">
        <v>1854.8</v>
      </c>
      <c r="AF98">
        <v>274</v>
      </c>
      <c r="AG98">
        <v>33.33</v>
      </c>
      <c r="AH98" s="2">
        <f t="shared" si="6"/>
        <v>100</v>
      </c>
      <c r="AI98">
        <v>273.99</v>
      </c>
      <c r="AJ98" s="2">
        <f t="shared" si="9"/>
        <v>399.49199999999996</v>
      </c>
      <c r="AK98" s="5">
        <f>+F98*1%</f>
        <v>32.880000000000003</v>
      </c>
      <c r="AL98" s="2">
        <v>366.61200000000002</v>
      </c>
      <c r="AM98" s="2">
        <f t="shared" si="10"/>
        <v>32.879999999999939</v>
      </c>
    </row>
    <row r="99" spans="1:39" x14ac:dyDescent="0.25">
      <c r="A99" t="s">
        <v>146</v>
      </c>
      <c r="B99" t="s">
        <v>50</v>
      </c>
      <c r="C99" t="s">
        <v>38</v>
      </c>
      <c r="D99" s="8">
        <v>4000</v>
      </c>
      <c r="E99" s="9">
        <f t="shared" si="7"/>
        <v>0</v>
      </c>
      <c r="F99">
        <f t="shared" si="8"/>
        <v>4000</v>
      </c>
      <c r="G99">
        <v>4000</v>
      </c>
      <c r="I99">
        <v>0</v>
      </c>
      <c r="J99">
        <v>333.32</v>
      </c>
      <c r="K99">
        <v>0</v>
      </c>
      <c r="L99">
        <v>0</v>
      </c>
      <c r="M99">
        <v>4333.32</v>
      </c>
      <c r="N99">
        <v>1724.26</v>
      </c>
      <c r="O99">
        <v>82.4</v>
      </c>
      <c r="P99">
        <v>0</v>
      </c>
      <c r="Q99">
        <v>0</v>
      </c>
      <c r="R99">
        <v>378</v>
      </c>
      <c r="S99">
        <v>0</v>
      </c>
      <c r="T99">
        <v>0</v>
      </c>
      <c r="U99">
        <v>0</v>
      </c>
      <c r="V99">
        <v>4.1399999999999997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2188.7999999999997</v>
      </c>
      <c r="AE99">
        <v>2144.52</v>
      </c>
      <c r="AF99">
        <v>333.33</v>
      </c>
      <c r="AG99">
        <v>33.33</v>
      </c>
      <c r="AH99" s="2">
        <f t="shared" si="6"/>
        <v>166.66666666666666</v>
      </c>
      <c r="AI99">
        <v>333.32</v>
      </c>
      <c r="AJ99" s="2">
        <f t="shared" si="9"/>
        <v>486</v>
      </c>
      <c r="AK99" s="5">
        <f>+F99*1%</f>
        <v>40</v>
      </c>
      <c r="AL99" s="2">
        <v>446</v>
      </c>
      <c r="AM99" s="2">
        <f t="shared" si="10"/>
        <v>40</v>
      </c>
    </row>
    <row r="100" spans="1:39" x14ac:dyDescent="0.25">
      <c r="A100" t="s">
        <v>147</v>
      </c>
      <c r="B100" t="s">
        <v>43</v>
      </c>
      <c r="C100" t="s">
        <v>44</v>
      </c>
      <c r="D100" s="8">
        <v>1000</v>
      </c>
      <c r="E100" s="9">
        <f t="shared" si="7"/>
        <v>0</v>
      </c>
      <c r="F100">
        <f t="shared" si="8"/>
        <v>1000</v>
      </c>
      <c r="G100">
        <v>1000</v>
      </c>
      <c r="I100">
        <v>0</v>
      </c>
      <c r="J100">
        <v>83.33</v>
      </c>
      <c r="K100">
        <v>0</v>
      </c>
      <c r="L100">
        <v>0</v>
      </c>
      <c r="M100">
        <v>1083.33</v>
      </c>
      <c r="N100">
        <v>451.32</v>
      </c>
      <c r="O100">
        <v>0</v>
      </c>
      <c r="P100">
        <v>0</v>
      </c>
      <c r="Q100">
        <v>0</v>
      </c>
      <c r="R100">
        <v>94.5</v>
      </c>
      <c r="S100">
        <v>0</v>
      </c>
      <c r="T100">
        <v>12.65</v>
      </c>
      <c r="U100">
        <v>0</v>
      </c>
      <c r="V100">
        <v>1.38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559.84999999999991</v>
      </c>
      <c r="AE100">
        <v>523.48</v>
      </c>
      <c r="AF100">
        <v>83.33</v>
      </c>
      <c r="AG100">
        <v>33.33</v>
      </c>
      <c r="AH100" s="2">
        <f t="shared" si="6"/>
        <v>41.666666666666664</v>
      </c>
      <c r="AI100">
        <v>83.33</v>
      </c>
      <c r="AJ100" s="2">
        <f t="shared" si="9"/>
        <v>121.5</v>
      </c>
      <c r="AK100" s="5">
        <f>+F100*1%</f>
        <v>10</v>
      </c>
      <c r="AL100" s="2">
        <v>111.5</v>
      </c>
      <c r="AM100" s="2">
        <f t="shared" si="10"/>
        <v>10</v>
      </c>
    </row>
    <row r="101" spans="1:39" x14ac:dyDescent="0.25">
      <c r="A101" t="s">
        <v>148</v>
      </c>
      <c r="B101" t="s">
        <v>67</v>
      </c>
      <c r="C101" t="s">
        <v>67</v>
      </c>
      <c r="D101" s="8">
        <v>2031.86</v>
      </c>
      <c r="E101" s="9">
        <f t="shared" si="7"/>
        <v>0</v>
      </c>
      <c r="F101">
        <f t="shared" si="8"/>
        <v>2031.86</v>
      </c>
      <c r="G101">
        <v>500</v>
      </c>
      <c r="H101">
        <v>144.76</v>
      </c>
      <c r="I101">
        <v>1531.86</v>
      </c>
      <c r="J101">
        <v>169.31</v>
      </c>
      <c r="K101">
        <v>0</v>
      </c>
      <c r="L101">
        <v>0</v>
      </c>
      <c r="M101">
        <v>2345.9299999999998</v>
      </c>
      <c r="N101">
        <v>1446.7599999999998</v>
      </c>
      <c r="O101">
        <v>0</v>
      </c>
      <c r="P101">
        <v>144.76</v>
      </c>
      <c r="Q101">
        <v>6.25</v>
      </c>
      <c r="R101">
        <v>192.01</v>
      </c>
      <c r="S101">
        <v>0</v>
      </c>
      <c r="T101">
        <v>0</v>
      </c>
      <c r="U101">
        <v>0</v>
      </c>
      <c r="V101">
        <v>2.76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57.68</v>
      </c>
      <c r="AC101">
        <v>100</v>
      </c>
      <c r="AD101">
        <v>1950.2199999999998</v>
      </c>
      <c r="AE101">
        <v>395.71000000000004</v>
      </c>
      <c r="AF101">
        <v>169.33</v>
      </c>
      <c r="AG101">
        <v>33.33</v>
      </c>
      <c r="AH101" s="2">
        <f t="shared" si="6"/>
        <v>20.833333333333332</v>
      </c>
      <c r="AI101">
        <v>169.31</v>
      </c>
      <c r="AJ101" s="2">
        <f t="shared" si="9"/>
        <v>246.87098999999998</v>
      </c>
      <c r="AK101" s="5">
        <f>+F101*1%</f>
        <v>20.3186</v>
      </c>
      <c r="AL101" s="2">
        <v>226.55240000000001</v>
      </c>
      <c r="AM101" s="2">
        <f t="shared" si="10"/>
        <v>20.318589999999972</v>
      </c>
    </row>
    <row r="102" spans="1:39" x14ac:dyDescent="0.25">
      <c r="A102" t="s">
        <v>149</v>
      </c>
      <c r="B102" t="s">
        <v>43</v>
      </c>
      <c r="C102" t="s">
        <v>44</v>
      </c>
      <c r="D102" s="8">
        <v>400</v>
      </c>
      <c r="E102" s="9">
        <f t="shared" si="7"/>
        <v>0</v>
      </c>
      <c r="F102">
        <f t="shared" si="8"/>
        <v>400</v>
      </c>
      <c r="G102">
        <v>400</v>
      </c>
      <c r="I102">
        <v>0</v>
      </c>
      <c r="J102">
        <v>0</v>
      </c>
      <c r="K102">
        <v>0</v>
      </c>
      <c r="L102">
        <v>0</v>
      </c>
      <c r="M102">
        <v>400</v>
      </c>
      <c r="N102">
        <v>181.08</v>
      </c>
      <c r="O102">
        <v>0</v>
      </c>
      <c r="P102">
        <v>0</v>
      </c>
      <c r="Q102">
        <v>0</v>
      </c>
      <c r="R102">
        <v>37.799999999999997</v>
      </c>
      <c r="S102">
        <v>0</v>
      </c>
      <c r="T102">
        <v>19.55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56.89</v>
      </c>
      <c r="AC102">
        <v>0</v>
      </c>
      <c r="AD102">
        <v>295.32</v>
      </c>
      <c r="AE102">
        <v>104.68</v>
      </c>
      <c r="AF102">
        <v>33.33</v>
      </c>
      <c r="AG102">
        <v>33.33</v>
      </c>
      <c r="AH102" s="2">
        <f t="shared" ref="AH102:AH134" si="11">+G102/24</f>
        <v>16.666666666666668</v>
      </c>
      <c r="AI102">
        <v>0</v>
      </c>
      <c r="AJ102" s="2">
        <f t="shared" si="9"/>
        <v>48.6</v>
      </c>
      <c r="AK102" s="5">
        <f>+F102*1%</f>
        <v>4</v>
      </c>
      <c r="AL102" s="2">
        <v>44.6</v>
      </c>
      <c r="AM102" s="2">
        <f t="shared" si="10"/>
        <v>4</v>
      </c>
    </row>
    <row r="103" spans="1:39" x14ac:dyDescent="0.25">
      <c r="A103" t="s">
        <v>150</v>
      </c>
      <c r="B103" t="s">
        <v>43</v>
      </c>
      <c r="C103" t="s">
        <v>44</v>
      </c>
      <c r="D103" s="8">
        <v>550</v>
      </c>
      <c r="E103" s="9">
        <f t="shared" si="7"/>
        <v>0</v>
      </c>
      <c r="F103">
        <f t="shared" si="8"/>
        <v>550</v>
      </c>
      <c r="G103">
        <v>550</v>
      </c>
      <c r="I103">
        <v>0</v>
      </c>
      <c r="J103">
        <v>0</v>
      </c>
      <c r="K103">
        <v>0</v>
      </c>
      <c r="L103">
        <v>0</v>
      </c>
      <c r="M103">
        <v>550</v>
      </c>
      <c r="N103">
        <v>246.23000000000002</v>
      </c>
      <c r="O103">
        <v>0</v>
      </c>
      <c r="P103">
        <v>0</v>
      </c>
      <c r="Q103">
        <v>0</v>
      </c>
      <c r="R103">
        <v>51.98</v>
      </c>
      <c r="S103">
        <v>0</v>
      </c>
      <c r="T103">
        <v>6.9</v>
      </c>
      <c r="U103">
        <v>0</v>
      </c>
      <c r="V103">
        <v>2.76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45</v>
      </c>
      <c r="AD103">
        <v>352.87</v>
      </c>
      <c r="AE103">
        <v>197.13</v>
      </c>
      <c r="AF103">
        <v>45.83</v>
      </c>
      <c r="AG103">
        <v>33.33</v>
      </c>
      <c r="AH103" s="2">
        <f t="shared" si="11"/>
        <v>22.916666666666668</v>
      </c>
      <c r="AI103">
        <v>45.83</v>
      </c>
      <c r="AJ103" s="2">
        <f t="shared" si="9"/>
        <v>66.825000000000003</v>
      </c>
      <c r="AK103" s="5">
        <f>+F103*1%</f>
        <v>5.5</v>
      </c>
      <c r="AL103" s="2">
        <v>61.325000000000003</v>
      </c>
      <c r="AM103" s="2">
        <f t="shared" si="10"/>
        <v>5.5</v>
      </c>
    </row>
    <row r="104" spans="1:39" x14ac:dyDescent="0.25">
      <c r="A104" t="s">
        <v>151</v>
      </c>
      <c r="B104" t="s">
        <v>37</v>
      </c>
      <c r="C104" t="s">
        <v>38</v>
      </c>
      <c r="D104" s="8">
        <v>400</v>
      </c>
      <c r="E104" s="9">
        <f t="shared" si="7"/>
        <v>0</v>
      </c>
      <c r="F104">
        <f t="shared" si="8"/>
        <v>400</v>
      </c>
      <c r="G104">
        <v>400</v>
      </c>
      <c r="I104">
        <v>0</v>
      </c>
      <c r="J104">
        <v>33.33</v>
      </c>
      <c r="K104">
        <v>0</v>
      </c>
      <c r="L104">
        <v>0</v>
      </c>
      <c r="M104">
        <v>433.33</v>
      </c>
      <c r="N104">
        <v>181.08</v>
      </c>
      <c r="O104">
        <v>0</v>
      </c>
      <c r="P104">
        <v>0</v>
      </c>
      <c r="Q104">
        <v>0</v>
      </c>
      <c r="R104">
        <v>37.799999999999997</v>
      </c>
      <c r="S104">
        <v>0</v>
      </c>
      <c r="T104">
        <v>23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241.88</v>
      </c>
      <c r="AE104">
        <v>191.45</v>
      </c>
      <c r="AF104">
        <v>33.33</v>
      </c>
      <c r="AG104">
        <v>33.33</v>
      </c>
      <c r="AH104" s="2">
        <f t="shared" si="11"/>
        <v>16.666666666666668</v>
      </c>
      <c r="AI104">
        <v>33.33</v>
      </c>
      <c r="AJ104" s="2">
        <f t="shared" si="9"/>
        <v>48.6</v>
      </c>
      <c r="AK104" s="5">
        <f>+F104*1%</f>
        <v>4</v>
      </c>
      <c r="AL104" s="2">
        <v>44.6</v>
      </c>
      <c r="AM104" s="2">
        <f t="shared" si="10"/>
        <v>4</v>
      </c>
    </row>
    <row r="105" spans="1:39" x14ac:dyDescent="0.25">
      <c r="A105" t="s">
        <v>152</v>
      </c>
      <c r="B105" t="s">
        <v>109</v>
      </c>
      <c r="C105" t="s">
        <v>67</v>
      </c>
      <c r="D105" s="8">
        <v>639.30999999999995</v>
      </c>
      <c r="E105" s="9">
        <f t="shared" si="7"/>
        <v>0</v>
      </c>
      <c r="F105">
        <f t="shared" si="8"/>
        <v>639.30999999999995</v>
      </c>
      <c r="G105">
        <v>550</v>
      </c>
      <c r="I105">
        <v>0</v>
      </c>
      <c r="J105">
        <v>53.27</v>
      </c>
      <c r="K105">
        <v>89.31</v>
      </c>
      <c r="L105">
        <v>0</v>
      </c>
      <c r="M105">
        <v>692.58</v>
      </c>
      <c r="N105">
        <v>244.85000000000002</v>
      </c>
      <c r="O105">
        <v>0</v>
      </c>
      <c r="P105">
        <v>0</v>
      </c>
      <c r="Q105">
        <v>0</v>
      </c>
      <c r="R105">
        <v>60.41</v>
      </c>
      <c r="S105">
        <v>0</v>
      </c>
      <c r="T105">
        <v>19.55</v>
      </c>
      <c r="U105">
        <v>0</v>
      </c>
      <c r="V105">
        <v>4.1399999999999997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210.27</v>
      </c>
      <c r="AC105">
        <v>0</v>
      </c>
      <c r="AD105">
        <v>539.22</v>
      </c>
      <c r="AE105">
        <v>153.36000000000001</v>
      </c>
      <c r="AF105">
        <v>53.28</v>
      </c>
      <c r="AG105">
        <v>33.33</v>
      </c>
      <c r="AH105" s="2">
        <f t="shared" si="11"/>
        <v>22.916666666666668</v>
      </c>
      <c r="AI105">
        <v>53.27</v>
      </c>
      <c r="AJ105" s="2">
        <f t="shared" si="9"/>
        <v>77.676164999999997</v>
      </c>
      <c r="AK105" s="5">
        <f>+F105*1%</f>
        <v>6.3930999999999996</v>
      </c>
      <c r="AL105" s="2">
        <v>71.283100000000005</v>
      </c>
      <c r="AM105" s="2">
        <f t="shared" si="10"/>
        <v>6.3930649999999929</v>
      </c>
    </row>
    <row r="106" spans="1:39" x14ac:dyDescent="0.25">
      <c r="A106" t="s">
        <v>153</v>
      </c>
      <c r="B106" t="s">
        <v>43</v>
      </c>
      <c r="C106" t="s">
        <v>44</v>
      </c>
      <c r="D106" s="8">
        <v>700</v>
      </c>
      <c r="E106" s="9">
        <f t="shared" si="7"/>
        <v>0</v>
      </c>
      <c r="F106">
        <f t="shared" si="8"/>
        <v>700</v>
      </c>
      <c r="G106">
        <v>700</v>
      </c>
      <c r="I106">
        <v>0</v>
      </c>
      <c r="J106">
        <v>58.33</v>
      </c>
      <c r="K106">
        <v>0</v>
      </c>
      <c r="L106">
        <v>0</v>
      </c>
      <c r="M106">
        <v>758.33</v>
      </c>
      <c r="N106">
        <v>316.89</v>
      </c>
      <c r="O106">
        <v>0</v>
      </c>
      <c r="P106">
        <v>0</v>
      </c>
      <c r="Q106">
        <v>0</v>
      </c>
      <c r="R106">
        <v>66.150000000000006</v>
      </c>
      <c r="S106">
        <v>0</v>
      </c>
      <c r="T106">
        <v>2.2999999999999998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45</v>
      </c>
      <c r="AD106">
        <v>430.34</v>
      </c>
      <c r="AE106">
        <v>327.99000000000007</v>
      </c>
      <c r="AF106">
        <v>58.33</v>
      </c>
      <c r="AG106">
        <v>33.33</v>
      </c>
      <c r="AH106" s="2">
        <f t="shared" si="11"/>
        <v>29.166666666666668</v>
      </c>
      <c r="AI106">
        <v>58.33</v>
      </c>
      <c r="AJ106" s="2">
        <f t="shared" si="9"/>
        <v>85.05</v>
      </c>
      <c r="AK106" s="5">
        <f>+F106*1%</f>
        <v>7</v>
      </c>
      <c r="AL106" s="2">
        <v>78.05</v>
      </c>
      <c r="AM106" s="2">
        <f t="shared" si="10"/>
        <v>7</v>
      </c>
    </row>
    <row r="107" spans="1:39" x14ac:dyDescent="0.25">
      <c r="A107" t="s">
        <v>154</v>
      </c>
      <c r="B107" t="s">
        <v>155</v>
      </c>
      <c r="C107" t="s">
        <v>38</v>
      </c>
      <c r="D107" s="8">
        <v>959.38</v>
      </c>
      <c r="E107" s="9">
        <f t="shared" si="7"/>
        <v>0</v>
      </c>
      <c r="F107">
        <f t="shared" si="8"/>
        <v>959.38</v>
      </c>
      <c r="G107">
        <v>600</v>
      </c>
      <c r="I107">
        <v>0</v>
      </c>
      <c r="J107">
        <v>79.95</v>
      </c>
      <c r="K107">
        <v>359.38</v>
      </c>
      <c r="L107">
        <v>0</v>
      </c>
      <c r="M107">
        <v>1039.33</v>
      </c>
      <c r="N107">
        <v>271.62</v>
      </c>
      <c r="O107">
        <v>0</v>
      </c>
      <c r="P107">
        <v>0</v>
      </c>
      <c r="Q107">
        <v>26.01</v>
      </c>
      <c r="R107">
        <v>90.66</v>
      </c>
      <c r="S107">
        <v>0</v>
      </c>
      <c r="T107">
        <v>21.85</v>
      </c>
      <c r="U107">
        <v>82.740000000000009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492.88</v>
      </c>
      <c r="AE107">
        <v>546.44999999999993</v>
      </c>
      <c r="AF107">
        <v>79.95</v>
      </c>
      <c r="AG107">
        <v>33.33</v>
      </c>
      <c r="AH107" s="2">
        <f t="shared" si="11"/>
        <v>25</v>
      </c>
      <c r="AI107">
        <v>79.95</v>
      </c>
      <c r="AJ107" s="2">
        <f t="shared" si="9"/>
        <v>116.56466999999999</v>
      </c>
      <c r="AK107" s="5">
        <f>+F107*1%</f>
        <v>9.5937999999999999</v>
      </c>
      <c r="AL107" s="2">
        <v>106.9709</v>
      </c>
      <c r="AM107" s="2">
        <f t="shared" si="10"/>
        <v>9.5937699999999921</v>
      </c>
    </row>
    <row r="108" spans="1:39" x14ac:dyDescent="0.25">
      <c r="A108" t="s">
        <v>156</v>
      </c>
      <c r="B108" t="s">
        <v>157</v>
      </c>
      <c r="C108" t="s">
        <v>38</v>
      </c>
      <c r="D108" s="8">
        <v>485.17</v>
      </c>
      <c r="E108" s="9">
        <f t="shared" si="7"/>
        <v>0</v>
      </c>
      <c r="F108">
        <f t="shared" si="8"/>
        <v>485.17</v>
      </c>
      <c r="G108">
        <v>400</v>
      </c>
      <c r="I108">
        <v>0</v>
      </c>
      <c r="J108">
        <v>40.43</v>
      </c>
      <c r="K108">
        <v>85.17</v>
      </c>
      <c r="L108">
        <v>0</v>
      </c>
      <c r="M108">
        <v>525.6</v>
      </c>
      <c r="N108">
        <v>178.32000000000002</v>
      </c>
      <c r="O108">
        <v>0</v>
      </c>
      <c r="P108">
        <v>0</v>
      </c>
      <c r="Q108">
        <v>0</v>
      </c>
      <c r="R108">
        <v>45.85</v>
      </c>
      <c r="S108">
        <v>0</v>
      </c>
      <c r="T108">
        <v>8.0500000000000007</v>
      </c>
      <c r="U108">
        <v>0</v>
      </c>
      <c r="V108">
        <v>2.76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28.69</v>
      </c>
      <c r="AC108">
        <v>0</v>
      </c>
      <c r="AD108">
        <v>263.67</v>
      </c>
      <c r="AE108">
        <v>261.93</v>
      </c>
      <c r="AF108">
        <v>40.43</v>
      </c>
      <c r="AG108">
        <v>33.33</v>
      </c>
      <c r="AH108" s="2">
        <f t="shared" si="11"/>
        <v>16.666666666666668</v>
      </c>
      <c r="AI108">
        <v>40.43</v>
      </c>
      <c r="AJ108" s="2">
        <f t="shared" si="9"/>
        <v>58.948155</v>
      </c>
      <c r="AK108" s="5">
        <f>+F108*1%</f>
        <v>4.8517000000000001</v>
      </c>
      <c r="AL108" s="2">
        <v>54.096499999999999</v>
      </c>
      <c r="AM108" s="2">
        <f t="shared" si="10"/>
        <v>4.8516550000000009</v>
      </c>
    </row>
    <row r="109" spans="1:39" x14ac:dyDescent="0.25">
      <c r="A109" t="s">
        <v>158</v>
      </c>
      <c r="B109" t="s">
        <v>67</v>
      </c>
      <c r="C109" t="s">
        <v>67</v>
      </c>
      <c r="D109" s="8">
        <v>2597.91</v>
      </c>
      <c r="E109" s="9">
        <f t="shared" si="7"/>
        <v>0</v>
      </c>
      <c r="F109">
        <f t="shared" si="8"/>
        <v>2597.91</v>
      </c>
      <c r="G109">
        <v>500</v>
      </c>
      <c r="H109">
        <v>198.25</v>
      </c>
      <c r="I109">
        <v>2097.91</v>
      </c>
      <c r="J109">
        <v>0</v>
      </c>
      <c r="K109">
        <v>0</v>
      </c>
      <c r="L109">
        <v>0</v>
      </c>
      <c r="M109">
        <v>2796.16</v>
      </c>
      <c r="N109">
        <v>2119.7599999999998</v>
      </c>
      <c r="O109">
        <v>0</v>
      </c>
      <c r="P109">
        <v>198.25</v>
      </c>
      <c r="Q109">
        <v>6.25</v>
      </c>
      <c r="R109">
        <v>245.5</v>
      </c>
      <c r="S109">
        <v>0</v>
      </c>
      <c r="T109">
        <v>32.200000000000003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2601.9599999999996</v>
      </c>
      <c r="AE109">
        <v>194.20000000000027</v>
      </c>
      <c r="AF109">
        <v>216.5</v>
      </c>
      <c r="AG109">
        <v>33.33</v>
      </c>
      <c r="AH109" s="2">
        <f t="shared" si="11"/>
        <v>20.833333333333332</v>
      </c>
      <c r="AI109">
        <v>0</v>
      </c>
      <c r="AJ109" s="2">
        <f t="shared" si="9"/>
        <v>315.64606499999996</v>
      </c>
      <c r="AK109" s="5">
        <f>+F109*1%</f>
        <v>25.979099999999999</v>
      </c>
      <c r="AL109" s="2">
        <v>289.66699999999997</v>
      </c>
      <c r="AM109" s="2">
        <f t="shared" si="10"/>
        <v>25.979064999999991</v>
      </c>
    </row>
    <row r="110" spans="1:39" x14ac:dyDescent="0.25">
      <c r="A110" t="s">
        <v>159</v>
      </c>
      <c r="B110" t="s">
        <v>64</v>
      </c>
      <c r="C110" t="s">
        <v>38</v>
      </c>
      <c r="D110" s="8">
        <v>735.49</v>
      </c>
      <c r="E110" s="9">
        <f t="shared" si="7"/>
        <v>0</v>
      </c>
      <c r="F110">
        <f t="shared" si="8"/>
        <v>735.49</v>
      </c>
      <c r="G110">
        <v>550</v>
      </c>
      <c r="I110">
        <v>0</v>
      </c>
      <c r="J110">
        <v>0</v>
      </c>
      <c r="K110">
        <v>185.49</v>
      </c>
      <c r="L110">
        <v>0</v>
      </c>
      <c r="M110">
        <v>735.49</v>
      </c>
      <c r="N110">
        <v>247.96</v>
      </c>
      <c r="O110">
        <v>0</v>
      </c>
      <c r="P110">
        <v>0</v>
      </c>
      <c r="Q110">
        <v>0</v>
      </c>
      <c r="R110">
        <v>69.5</v>
      </c>
      <c r="S110">
        <v>0</v>
      </c>
      <c r="T110">
        <v>21.85</v>
      </c>
      <c r="U110">
        <v>0</v>
      </c>
      <c r="V110">
        <v>1.03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36.82</v>
      </c>
      <c r="AC110">
        <v>0</v>
      </c>
      <c r="AD110">
        <v>377.16</v>
      </c>
      <c r="AE110">
        <v>358.33</v>
      </c>
      <c r="AF110">
        <v>61.29</v>
      </c>
      <c r="AG110">
        <v>33.33</v>
      </c>
      <c r="AH110" s="2">
        <f t="shared" si="11"/>
        <v>22.916666666666668</v>
      </c>
      <c r="AI110">
        <v>0</v>
      </c>
      <c r="AJ110" s="2">
        <f t="shared" si="9"/>
        <v>89.362035000000006</v>
      </c>
      <c r="AK110" s="5">
        <f>+F110*1%</f>
        <v>7.3549000000000007</v>
      </c>
      <c r="AL110" s="2">
        <v>82.007099999999994</v>
      </c>
      <c r="AM110" s="2">
        <f t="shared" si="10"/>
        <v>7.3549350000000118</v>
      </c>
    </row>
    <row r="111" spans="1:39" x14ac:dyDescent="0.25">
      <c r="A111" t="s">
        <v>160</v>
      </c>
      <c r="B111" t="s">
        <v>57</v>
      </c>
      <c r="C111" t="s">
        <v>38</v>
      </c>
      <c r="D111" s="8">
        <v>692.67</v>
      </c>
      <c r="E111" s="9">
        <f t="shared" si="7"/>
        <v>0</v>
      </c>
      <c r="F111">
        <f t="shared" si="8"/>
        <v>692.67000000000007</v>
      </c>
      <c r="G111">
        <v>400</v>
      </c>
      <c r="I111">
        <v>0</v>
      </c>
      <c r="J111">
        <v>0</v>
      </c>
      <c r="K111">
        <v>292.67</v>
      </c>
      <c r="L111">
        <v>0</v>
      </c>
      <c r="M111">
        <v>692.67000000000007</v>
      </c>
      <c r="N111">
        <v>181.08</v>
      </c>
      <c r="O111">
        <v>0</v>
      </c>
      <c r="P111">
        <v>0</v>
      </c>
      <c r="Q111">
        <v>0</v>
      </c>
      <c r="R111">
        <v>65.459999999999994</v>
      </c>
      <c r="S111">
        <v>0</v>
      </c>
      <c r="T111">
        <v>17.25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263.79000000000002</v>
      </c>
      <c r="AE111">
        <v>428.88000000000005</v>
      </c>
      <c r="AF111">
        <v>57.72</v>
      </c>
      <c r="AG111">
        <v>33.33</v>
      </c>
      <c r="AH111" s="2">
        <f t="shared" si="11"/>
        <v>16.666666666666668</v>
      </c>
      <c r="AI111">
        <v>0</v>
      </c>
      <c r="AJ111" s="2">
        <f t="shared" si="9"/>
        <v>84.159405000000007</v>
      </c>
      <c r="AK111" s="5">
        <f>+F111*1%</f>
        <v>6.9267000000000012</v>
      </c>
      <c r="AL111" s="2">
        <v>77.232699999999994</v>
      </c>
      <c r="AM111" s="2">
        <f t="shared" si="10"/>
        <v>6.9267050000000125</v>
      </c>
    </row>
    <row r="112" spans="1:39" x14ac:dyDescent="0.25">
      <c r="A112" t="s">
        <v>161</v>
      </c>
      <c r="B112" t="s">
        <v>46</v>
      </c>
      <c r="C112" t="s">
        <v>38</v>
      </c>
      <c r="D112" s="8">
        <v>698.83</v>
      </c>
      <c r="E112" s="9">
        <f t="shared" si="7"/>
        <v>0</v>
      </c>
      <c r="F112">
        <f t="shared" si="8"/>
        <v>698.83</v>
      </c>
      <c r="G112">
        <v>470</v>
      </c>
      <c r="I112">
        <v>0</v>
      </c>
      <c r="J112">
        <v>58.23</v>
      </c>
      <c r="K112">
        <v>228.83</v>
      </c>
      <c r="L112">
        <v>0</v>
      </c>
      <c r="M112">
        <v>757.06</v>
      </c>
      <c r="N112">
        <v>210.01000000000002</v>
      </c>
      <c r="O112">
        <v>0</v>
      </c>
      <c r="P112">
        <v>0</v>
      </c>
      <c r="Q112">
        <v>0</v>
      </c>
      <c r="R112">
        <v>66.040000000000006</v>
      </c>
      <c r="S112">
        <v>0</v>
      </c>
      <c r="T112">
        <v>19.55</v>
      </c>
      <c r="U112">
        <v>0</v>
      </c>
      <c r="V112">
        <v>2.76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89.05</v>
      </c>
      <c r="AC112">
        <v>0</v>
      </c>
      <c r="AD112">
        <v>387.41</v>
      </c>
      <c r="AE112">
        <v>369.64999999999992</v>
      </c>
      <c r="AF112">
        <v>58.24</v>
      </c>
      <c r="AG112">
        <v>33.33</v>
      </c>
      <c r="AH112" s="2">
        <f t="shared" si="11"/>
        <v>19.583333333333332</v>
      </c>
      <c r="AI112">
        <v>58.23</v>
      </c>
      <c r="AJ112" s="2">
        <f t="shared" si="9"/>
        <v>84.907845000000009</v>
      </c>
      <c r="AK112" s="5">
        <f>+F112*1%</f>
        <v>6.9883000000000006</v>
      </c>
      <c r="AL112" s="2">
        <v>77.919499999999999</v>
      </c>
      <c r="AM112" s="2">
        <f t="shared" si="10"/>
        <v>6.9883450000000096</v>
      </c>
    </row>
    <row r="113" spans="1:39" x14ac:dyDescent="0.25">
      <c r="A113" t="s">
        <v>162</v>
      </c>
      <c r="B113" t="s">
        <v>43</v>
      </c>
      <c r="C113" t="s">
        <v>44</v>
      </c>
      <c r="D113" s="8">
        <v>1500</v>
      </c>
      <c r="E113" s="9">
        <f t="shared" si="7"/>
        <v>0</v>
      </c>
      <c r="F113">
        <f t="shared" si="8"/>
        <v>1500</v>
      </c>
      <c r="G113">
        <v>1500</v>
      </c>
      <c r="I113">
        <v>0</v>
      </c>
      <c r="J113">
        <v>125</v>
      </c>
      <c r="K113">
        <v>0</v>
      </c>
      <c r="L113">
        <v>0</v>
      </c>
      <c r="M113">
        <v>1625</v>
      </c>
      <c r="N113">
        <v>675.62</v>
      </c>
      <c r="O113">
        <v>0</v>
      </c>
      <c r="P113">
        <v>0</v>
      </c>
      <c r="Q113">
        <v>0</v>
      </c>
      <c r="R113">
        <v>141.75</v>
      </c>
      <c r="S113">
        <v>0</v>
      </c>
      <c r="T113">
        <v>16.100000000000001</v>
      </c>
      <c r="U113">
        <v>0</v>
      </c>
      <c r="V113">
        <v>3.43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165</v>
      </c>
      <c r="AD113">
        <v>1001.9</v>
      </c>
      <c r="AE113">
        <v>623.1</v>
      </c>
      <c r="AF113">
        <v>125</v>
      </c>
      <c r="AG113">
        <v>33.33</v>
      </c>
      <c r="AH113" s="2">
        <f t="shared" si="11"/>
        <v>62.5</v>
      </c>
      <c r="AI113">
        <v>125</v>
      </c>
      <c r="AJ113" s="2">
        <f t="shared" si="9"/>
        <v>182.25</v>
      </c>
      <c r="AK113" s="5">
        <f>+F113*1%</f>
        <v>15</v>
      </c>
      <c r="AL113" s="2">
        <v>167.25</v>
      </c>
      <c r="AM113" s="2">
        <f t="shared" si="10"/>
        <v>15</v>
      </c>
    </row>
    <row r="114" spans="1:39" x14ac:dyDescent="0.25">
      <c r="A114" t="s">
        <v>163</v>
      </c>
      <c r="B114" t="s">
        <v>40</v>
      </c>
      <c r="C114" t="s">
        <v>38</v>
      </c>
      <c r="D114" s="8">
        <v>658.43</v>
      </c>
      <c r="E114" s="9">
        <f t="shared" si="7"/>
        <v>0</v>
      </c>
      <c r="F114">
        <f t="shared" si="8"/>
        <v>658.43000000000006</v>
      </c>
      <c r="G114">
        <v>400</v>
      </c>
      <c r="I114">
        <v>0</v>
      </c>
      <c r="J114">
        <v>0</v>
      </c>
      <c r="K114">
        <v>258.43</v>
      </c>
      <c r="L114">
        <v>0</v>
      </c>
      <c r="M114">
        <v>658.43000000000006</v>
      </c>
      <c r="N114">
        <v>178.32000000000002</v>
      </c>
      <c r="O114">
        <v>0</v>
      </c>
      <c r="P114">
        <v>0</v>
      </c>
      <c r="Q114">
        <v>0</v>
      </c>
      <c r="R114">
        <v>62.22</v>
      </c>
      <c r="S114">
        <v>0</v>
      </c>
      <c r="T114">
        <v>5.75</v>
      </c>
      <c r="U114">
        <v>0</v>
      </c>
      <c r="V114">
        <v>2.76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249.05</v>
      </c>
      <c r="AE114">
        <v>409.38000000000005</v>
      </c>
      <c r="AF114">
        <v>54.87</v>
      </c>
      <c r="AG114">
        <v>33.33</v>
      </c>
      <c r="AH114" s="2">
        <f t="shared" si="11"/>
        <v>16.666666666666668</v>
      </c>
      <c r="AI114">
        <v>54.87</v>
      </c>
      <c r="AJ114" s="2">
        <f t="shared" si="9"/>
        <v>79.999245000000002</v>
      </c>
      <c r="AK114" s="5">
        <f>+F114*1%</f>
        <v>6.5843000000000007</v>
      </c>
      <c r="AL114" s="2">
        <v>73.414900000000003</v>
      </c>
      <c r="AM114" s="2">
        <f t="shared" si="10"/>
        <v>6.584344999999999</v>
      </c>
    </row>
    <row r="115" spans="1:39" x14ac:dyDescent="0.25">
      <c r="A115" t="s">
        <v>164</v>
      </c>
      <c r="B115" t="s">
        <v>109</v>
      </c>
      <c r="C115" t="s">
        <v>67</v>
      </c>
      <c r="D115" s="8">
        <v>1383.62</v>
      </c>
      <c r="E115" s="9">
        <f t="shared" si="7"/>
        <v>0</v>
      </c>
      <c r="F115">
        <f t="shared" si="8"/>
        <v>1383.62</v>
      </c>
      <c r="G115">
        <v>950</v>
      </c>
      <c r="I115">
        <v>0</v>
      </c>
      <c r="J115">
        <v>115.3</v>
      </c>
      <c r="K115">
        <v>433.62</v>
      </c>
      <c r="L115">
        <v>0</v>
      </c>
      <c r="M115">
        <v>1498.92</v>
      </c>
      <c r="N115">
        <v>424.55</v>
      </c>
      <c r="O115">
        <v>0</v>
      </c>
      <c r="P115">
        <v>0</v>
      </c>
      <c r="Q115">
        <v>0</v>
      </c>
      <c r="R115">
        <v>130.75</v>
      </c>
      <c r="S115">
        <v>9.73</v>
      </c>
      <c r="T115">
        <v>2.2999999999999998</v>
      </c>
      <c r="U115">
        <v>0</v>
      </c>
      <c r="V115">
        <v>5.52</v>
      </c>
      <c r="W115">
        <v>0</v>
      </c>
      <c r="X115">
        <v>0</v>
      </c>
      <c r="Y115">
        <v>0</v>
      </c>
      <c r="Z115">
        <v>0</v>
      </c>
      <c r="AA115">
        <v>337.52</v>
      </c>
      <c r="AB115">
        <v>91.57</v>
      </c>
      <c r="AC115">
        <v>0</v>
      </c>
      <c r="AD115">
        <v>1001.9399999999998</v>
      </c>
      <c r="AE115">
        <v>496.98000000000025</v>
      </c>
      <c r="AF115">
        <v>115.3</v>
      </c>
      <c r="AG115">
        <v>33.33</v>
      </c>
      <c r="AH115" s="2">
        <f t="shared" si="11"/>
        <v>39.583333333333336</v>
      </c>
      <c r="AI115">
        <v>115.3</v>
      </c>
      <c r="AJ115" s="2">
        <f t="shared" si="9"/>
        <v>168.10982999999999</v>
      </c>
      <c r="AK115" s="5">
        <f>+F115*1%</f>
        <v>13.8362</v>
      </c>
      <c r="AL115" s="2">
        <v>154.27359999999999</v>
      </c>
      <c r="AM115" s="2">
        <f t="shared" si="10"/>
        <v>13.83623</v>
      </c>
    </row>
    <row r="116" spans="1:39" x14ac:dyDescent="0.25">
      <c r="A116" t="s">
        <v>165</v>
      </c>
      <c r="B116" t="s">
        <v>166</v>
      </c>
      <c r="C116" t="s">
        <v>38</v>
      </c>
      <c r="D116" s="8">
        <v>600.87</v>
      </c>
      <c r="E116" s="9">
        <f t="shared" si="7"/>
        <v>0</v>
      </c>
      <c r="F116">
        <f t="shared" si="8"/>
        <v>600.87</v>
      </c>
      <c r="G116">
        <v>450</v>
      </c>
      <c r="I116">
        <v>0</v>
      </c>
      <c r="J116">
        <v>0</v>
      </c>
      <c r="K116">
        <v>150.87</v>
      </c>
      <c r="L116">
        <v>0</v>
      </c>
      <c r="M116">
        <v>600.87</v>
      </c>
      <c r="N116">
        <v>198.2</v>
      </c>
      <c r="O116">
        <v>0</v>
      </c>
      <c r="P116">
        <v>0</v>
      </c>
      <c r="Q116">
        <v>0</v>
      </c>
      <c r="R116">
        <v>56.78</v>
      </c>
      <c r="S116">
        <v>0</v>
      </c>
      <c r="T116">
        <v>23</v>
      </c>
      <c r="U116">
        <v>0</v>
      </c>
      <c r="V116">
        <v>5.52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85.96</v>
      </c>
      <c r="AC116">
        <v>0</v>
      </c>
      <c r="AD116">
        <v>369.46</v>
      </c>
      <c r="AE116">
        <v>231.41000000000003</v>
      </c>
      <c r="AF116">
        <v>50.07</v>
      </c>
      <c r="AG116">
        <v>33.33</v>
      </c>
      <c r="AH116" s="2">
        <f t="shared" si="11"/>
        <v>18.75</v>
      </c>
      <c r="AI116">
        <v>50.07</v>
      </c>
      <c r="AJ116" s="2">
        <f t="shared" si="9"/>
        <v>73.005704999999992</v>
      </c>
      <c r="AK116" s="5">
        <f>+F116*1%</f>
        <v>6.0087000000000002</v>
      </c>
      <c r="AL116" s="2">
        <v>66.997</v>
      </c>
      <c r="AM116" s="2">
        <f t="shared" si="10"/>
        <v>6.008704999999992</v>
      </c>
    </row>
    <row r="117" spans="1:39" x14ac:dyDescent="0.25">
      <c r="A117" t="s">
        <v>167</v>
      </c>
      <c r="B117" t="s">
        <v>57</v>
      </c>
      <c r="C117" t="s">
        <v>38</v>
      </c>
      <c r="D117" s="8">
        <v>583.70000000000005</v>
      </c>
      <c r="E117" s="9">
        <f t="shared" si="7"/>
        <v>0</v>
      </c>
      <c r="F117">
        <f t="shared" si="8"/>
        <v>583.70000000000005</v>
      </c>
      <c r="G117">
        <v>400</v>
      </c>
      <c r="I117">
        <v>0</v>
      </c>
      <c r="J117">
        <v>0</v>
      </c>
      <c r="K117">
        <v>183.7</v>
      </c>
      <c r="L117">
        <v>0</v>
      </c>
      <c r="M117">
        <v>583.70000000000005</v>
      </c>
      <c r="N117">
        <v>181.08</v>
      </c>
      <c r="O117">
        <v>0</v>
      </c>
      <c r="P117">
        <v>0</v>
      </c>
      <c r="Q117">
        <v>0</v>
      </c>
      <c r="R117">
        <v>55.16</v>
      </c>
      <c r="S117">
        <v>0</v>
      </c>
      <c r="T117">
        <v>21.85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258.09000000000003</v>
      </c>
      <c r="AE117">
        <v>325.61</v>
      </c>
      <c r="AF117">
        <v>48.64</v>
      </c>
      <c r="AG117">
        <v>33.33</v>
      </c>
      <c r="AH117" s="2">
        <f t="shared" si="11"/>
        <v>16.666666666666668</v>
      </c>
      <c r="AI117">
        <v>48.64</v>
      </c>
      <c r="AJ117" s="2">
        <f t="shared" si="9"/>
        <v>70.919550000000001</v>
      </c>
      <c r="AK117" s="5">
        <f>+F117*1%</f>
        <v>5.8370000000000006</v>
      </c>
      <c r="AL117" s="2">
        <v>65.082599999999999</v>
      </c>
      <c r="AM117" s="2">
        <f t="shared" si="10"/>
        <v>5.8369500000000016</v>
      </c>
    </row>
    <row r="118" spans="1:39" x14ac:dyDescent="0.25">
      <c r="A118" t="s">
        <v>168</v>
      </c>
      <c r="B118" t="s">
        <v>40</v>
      </c>
      <c r="C118" t="s">
        <v>38</v>
      </c>
      <c r="D118" s="8">
        <v>790</v>
      </c>
      <c r="E118" s="9">
        <f t="shared" si="7"/>
        <v>0</v>
      </c>
      <c r="F118">
        <f t="shared" si="8"/>
        <v>790</v>
      </c>
      <c r="G118">
        <v>600</v>
      </c>
      <c r="I118">
        <v>0</v>
      </c>
      <c r="J118">
        <v>65.83</v>
      </c>
      <c r="K118">
        <v>190</v>
      </c>
      <c r="L118">
        <v>0</v>
      </c>
      <c r="M118">
        <v>855.82999999999993</v>
      </c>
      <c r="N118">
        <v>268.86</v>
      </c>
      <c r="O118">
        <v>0</v>
      </c>
      <c r="P118">
        <v>0</v>
      </c>
      <c r="Q118">
        <v>0</v>
      </c>
      <c r="R118">
        <v>74.66</v>
      </c>
      <c r="S118">
        <v>0</v>
      </c>
      <c r="T118">
        <v>11.5</v>
      </c>
      <c r="U118">
        <v>0</v>
      </c>
      <c r="V118">
        <v>2.76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166.33</v>
      </c>
      <c r="AC118">
        <v>0</v>
      </c>
      <c r="AD118">
        <v>524.11</v>
      </c>
      <c r="AE118">
        <v>331.71999999999991</v>
      </c>
      <c r="AF118">
        <v>65.83</v>
      </c>
      <c r="AG118">
        <v>33.33</v>
      </c>
      <c r="AH118" s="2">
        <f t="shared" si="11"/>
        <v>25</v>
      </c>
      <c r="AI118">
        <v>65.83</v>
      </c>
      <c r="AJ118" s="2">
        <f t="shared" si="9"/>
        <v>95.984999999999999</v>
      </c>
      <c r="AK118" s="5">
        <f>+F118*1%</f>
        <v>7.9</v>
      </c>
      <c r="AL118" s="2">
        <v>88.084999999999994</v>
      </c>
      <c r="AM118" s="2">
        <f t="shared" si="10"/>
        <v>7.9000000000000057</v>
      </c>
    </row>
    <row r="119" spans="1:39" x14ac:dyDescent="0.25">
      <c r="A119" t="s">
        <v>169</v>
      </c>
      <c r="B119" t="s">
        <v>40</v>
      </c>
      <c r="C119" t="s">
        <v>38</v>
      </c>
      <c r="D119" s="8">
        <v>781.39</v>
      </c>
      <c r="E119" s="9">
        <f t="shared" si="7"/>
        <v>0</v>
      </c>
      <c r="F119">
        <f t="shared" si="8"/>
        <v>781.39</v>
      </c>
      <c r="G119">
        <v>400</v>
      </c>
      <c r="I119">
        <v>0</v>
      </c>
      <c r="J119">
        <v>0</v>
      </c>
      <c r="K119">
        <v>381.39</v>
      </c>
      <c r="L119">
        <v>0</v>
      </c>
      <c r="M119">
        <v>781.39</v>
      </c>
      <c r="N119">
        <v>181.08</v>
      </c>
      <c r="O119">
        <v>0</v>
      </c>
      <c r="P119">
        <v>0</v>
      </c>
      <c r="Q119">
        <v>0</v>
      </c>
      <c r="R119">
        <v>73.84</v>
      </c>
      <c r="S119">
        <v>0</v>
      </c>
      <c r="T119">
        <v>10.35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265.27000000000004</v>
      </c>
      <c r="AE119">
        <v>516.11999999999989</v>
      </c>
      <c r="AF119">
        <v>65.12</v>
      </c>
      <c r="AG119">
        <v>33.33</v>
      </c>
      <c r="AH119" s="2">
        <f t="shared" si="11"/>
        <v>16.666666666666668</v>
      </c>
      <c r="AI119">
        <v>65.11</v>
      </c>
      <c r="AJ119" s="2">
        <f t="shared" si="9"/>
        <v>94.938884999999999</v>
      </c>
      <c r="AK119" s="5">
        <f>+F119*1%</f>
        <v>7.8139000000000003</v>
      </c>
      <c r="AL119" s="2">
        <v>87.125</v>
      </c>
      <c r="AM119" s="2">
        <f t="shared" si="10"/>
        <v>7.8138849999999991</v>
      </c>
    </row>
    <row r="120" spans="1:39" x14ac:dyDescent="0.25">
      <c r="A120" t="s">
        <v>170</v>
      </c>
      <c r="B120" t="s">
        <v>43</v>
      </c>
      <c r="C120" t="s">
        <v>44</v>
      </c>
      <c r="D120" s="8">
        <v>646.74</v>
      </c>
      <c r="E120" s="9">
        <f t="shared" si="7"/>
        <v>0</v>
      </c>
      <c r="F120">
        <f t="shared" si="8"/>
        <v>646.74</v>
      </c>
      <c r="G120">
        <v>400</v>
      </c>
      <c r="I120">
        <v>0</v>
      </c>
      <c r="J120">
        <v>53.89</v>
      </c>
      <c r="K120">
        <v>246.74</v>
      </c>
      <c r="L120">
        <v>0</v>
      </c>
      <c r="M120">
        <v>700.63</v>
      </c>
      <c r="N120">
        <v>178.32000000000002</v>
      </c>
      <c r="O120">
        <v>0</v>
      </c>
      <c r="P120">
        <v>0</v>
      </c>
      <c r="Q120">
        <v>0</v>
      </c>
      <c r="R120">
        <v>61.12</v>
      </c>
      <c r="S120">
        <v>0</v>
      </c>
      <c r="T120">
        <v>23</v>
      </c>
      <c r="U120">
        <v>0</v>
      </c>
      <c r="V120">
        <v>2.76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265.20000000000005</v>
      </c>
      <c r="AE120">
        <v>435.42999999999995</v>
      </c>
      <c r="AF120">
        <v>53.9</v>
      </c>
      <c r="AG120">
        <v>33.33</v>
      </c>
      <c r="AH120" s="2">
        <f t="shared" si="11"/>
        <v>16.666666666666668</v>
      </c>
      <c r="AI120">
        <v>53.89</v>
      </c>
      <c r="AJ120" s="2">
        <f t="shared" si="9"/>
        <v>78.578909999999993</v>
      </c>
      <c r="AK120" s="5">
        <f>+F120*1%</f>
        <v>6.4674000000000005</v>
      </c>
      <c r="AL120" s="2">
        <v>72.111500000000007</v>
      </c>
      <c r="AM120" s="2">
        <f t="shared" si="10"/>
        <v>6.4674099999999868</v>
      </c>
    </row>
    <row r="121" spans="1:39" x14ac:dyDescent="0.25">
      <c r="A121" t="s">
        <v>171</v>
      </c>
      <c r="B121" t="s">
        <v>67</v>
      </c>
      <c r="C121" t="s">
        <v>67</v>
      </c>
      <c r="D121" s="8">
        <v>2180.62</v>
      </c>
      <c r="E121" s="9">
        <f t="shared" si="7"/>
        <v>0</v>
      </c>
      <c r="F121">
        <f t="shared" si="8"/>
        <v>2180.62</v>
      </c>
      <c r="G121">
        <v>500</v>
      </c>
      <c r="H121">
        <v>158.82</v>
      </c>
      <c r="I121">
        <v>1680.62</v>
      </c>
      <c r="J121">
        <v>0</v>
      </c>
      <c r="K121">
        <v>0</v>
      </c>
      <c r="L121">
        <v>0</v>
      </c>
      <c r="M121">
        <v>2339.4399999999996</v>
      </c>
      <c r="N121">
        <v>1703.7799999999997</v>
      </c>
      <c r="O121">
        <v>0</v>
      </c>
      <c r="P121">
        <v>158.82</v>
      </c>
      <c r="Q121">
        <v>6.25</v>
      </c>
      <c r="R121">
        <v>206.07</v>
      </c>
      <c r="S121">
        <v>0</v>
      </c>
      <c r="T121">
        <v>0</v>
      </c>
      <c r="U121">
        <v>0</v>
      </c>
      <c r="V121">
        <v>2.76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164.7</v>
      </c>
      <c r="AC121">
        <v>35.36</v>
      </c>
      <c r="AD121">
        <v>2277.7399999999998</v>
      </c>
      <c r="AE121">
        <v>61.699999999999818</v>
      </c>
      <c r="AF121">
        <v>181.72</v>
      </c>
      <c r="AG121">
        <v>33.33</v>
      </c>
      <c r="AH121" s="2">
        <f t="shared" si="11"/>
        <v>20.833333333333332</v>
      </c>
      <c r="AI121">
        <v>181.71</v>
      </c>
      <c r="AJ121" s="2">
        <f t="shared" si="9"/>
        <v>264.94532999999996</v>
      </c>
      <c r="AK121" s="5">
        <f>+F121*1%</f>
        <v>21.8062</v>
      </c>
      <c r="AL121" s="2">
        <v>243.13910000000001</v>
      </c>
      <c r="AM121" s="2">
        <f t="shared" si="10"/>
        <v>21.806229999999942</v>
      </c>
    </row>
    <row r="122" spans="1:39" x14ac:dyDescent="0.25">
      <c r="A122" t="s">
        <v>172</v>
      </c>
      <c r="B122" t="s">
        <v>69</v>
      </c>
      <c r="C122" t="s">
        <v>38</v>
      </c>
      <c r="D122" s="8">
        <v>565.75</v>
      </c>
      <c r="E122" s="9">
        <f t="shared" si="7"/>
        <v>0</v>
      </c>
      <c r="F122">
        <f t="shared" si="8"/>
        <v>565.75</v>
      </c>
      <c r="G122">
        <v>400</v>
      </c>
      <c r="I122">
        <v>0</v>
      </c>
      <c r="J122">
        <v>0</v>
      </c>
      <c r="K122">
        <v>165.75</v>
      </c>
      <c r="L122">
        <v>0</v>
      </c>
      <c r="M122">
        <v>565.75</v>
      </c>
      <c r="N122">
        <v>179.70000000000002</v>
      </c>
      <c r="O122">
        <v>0</v>
      </c>
      <c r="P122">
        <v>0</v>
      </c>
      <c r="Q122">
        <v>0</v>
      </c>
      <c r="R122">
        <v>53.46</v>
      </c>
      <c r="S122">
        <v>0</v>
      </c>
      <c r="T122">
        <v>12.65</v>
      </c>
      <c r="U122">
        <v>0</v>
      </c>
      <c r="V122">
        <v>1.38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247.19000000000003</v>
      </c>
      <c r="AE122">
        <v>318.55999999999995</v>
      </c>
      <c r="AF122">
        <v>47.15</v>
      </c>
      <c r="AG122">
        <v>33.33</v>
      </c>
      <c r="AH122" s="2">
        <f t="shared" si="11"/>
        <v>16.666666666666668</v>
      </c>
      <c r="AI122">
        <v>47.14</v>
      </c>
      <c r="AJ122" s="2">
        <f t="shared" si="9"/>
        <v>68.738624999999999</v>
      </c>
      <c r="AK122" s="5">
        <f>+F122*1%</f>
        <v>5.6574999999999998</v>
      </c>
      <c r="AL122" s="2">
        <v>63.081099999999999</v>
      </c>
      <c r="AM122" s="2">
        <f t="shared" si="10"/>
        <v>5.6575249999999997</v>
      </c>
    </row>
    <row r="123" spans="1:39" x14ac:dyDescent="0.25">
      <c r="A123" t="s">
        <v>173</v>
      </c>
      <c r="B123" t="s">
        <v>67</v>
      </c>
      <c r="C123" t="s">
        <v>67</v>
      </c>
      <c r="D123" s="8">
        <v>951.46</v>
      </c>
      <c r="E123" s="9">
        <f t="shared" si="7"/>
        <v>0</v>
      </c>
      <c r="F123">
        <f t="shared" si="8"/>
        <v>951.46</v>
      </c>
      <c r="G123">
        <v>500</v>
      </c>
      <c r="H123">
        <v>42.66</v>
      </c>
      <c r="I123">
        <v>451.46</v>
      </c>
      <c r="J123">
        <v>0</v>
      </c>
      <c r="K123">
        <v>0</v>
      </c>
      <c r="L123">
        <v>0</v>
      </c>
      <c r="M123">
        <v>994.12</v>
      </c>
      <c r="N123">
        <v>386.72</v>
      </c>
      <c r="O123">
        <v>0</v>
      </c>
      <c r="P123">
        <v>17.39</v>
      </c>
      <c r="Q123">
        <v>6.25</v>
      </c>
      <c r="R123">
        <v>89.91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242.18</v>
      </c>
      <c r="AD123">
        <v>742.45</v>
      </c>
      <c r="AE123">
        <v>251.66999999999996</v>
      </c>
      <c r="AF123">
        <v>79.28</v>
      </c>
      <c r="AG123">
        <v>33.33</v>
      </c>
      <c r="AH123" s="2">
        <f t="shared" si="11"/>
        <v>20.833333333333332</v>
      </c>
      <c r="AI123">
        <v>0</v>
      </c>
      <c r="AJ123" s="2">
        <f t="shared" si="9"/>
        <v>115.60239</v>
      </c>
      <c r="AK123" s="5">
        <f>+F123*1%</f>
        <v>9.5145999999999997</v>
      </c>
      <c r="AL123" s="2">
        <v>106.0878</v>
      </c>
      <c r="AM123" s="2">
        <f t="shared" si="10"/>
        <v>9.5145899999999983</v>
      </c>
    </row>
    <row r="124" spans="1:39" x14ac:dyDescent="0.25">
      <c r="A124" t="s">
        <v>174</v>
      </c>
      <c r="B124" t="s">
        <v>69</v>
      </c>
      <c r="C124" t="s">
        <v>38</v>
      </c>
      <c r="D124" s="8">
        <v>400</v>
      </c>
      <c r="E124" s="9">
        <f t="shared" si="7"/>
        <v>0</v>
      </c>
      <c r="F124">
        <f t="shared" si="8"/>
        <v>400</v>
      </c>
      <c r="G124">
        <v>400</v>
      </c>
      <c r="I124">
        <v>0</v>
      </c>
      <c r="J124">
        <v>0</v>
      </c>
      <c r="K124">
        <v>0</v>
      </c>
      <c r="L124">
        <v>0</v>
      </c>
      <c r="M124">
        <v>400</v>
      </c>
      <c r="N124">
        <v>108.71000000000001</v>
      </c>
      <c r="O124">
        <v>0</v>
      </c>
      <c r="P124">
        <v>0</v>
      </c>
      <c r="Q124">
        <v>0</v>
      </c>
      <c r="R124">
        <v>37.799999999999997</v>
      </c>
      <c r="S124">
        <v>0</v>
      </c>
      <c r="T124">
        <v>6.9</v>
      </c>
      <c r="U124">
        <v>0</v>
      </c>
      <c r="V124">
        <v>4.1399999999999997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204.34000000000003</v>
      </c>
      <c r="AC124">
        <v>0</v>
      </c>
      <c r="AD124">
        <v>361.89</v>
      </c>
      <c r="AE124">
        <v>38.110000000000014</v>
      </c>
      <c r="AF124">
        <v>33.33</v>
      </c>
      <c r="AG124">
        <v>33.33</v>
      </c>
      <c r="AH124" s="2">
        <f t="shared" si="11"/>
        <v>16.666666666666668</v>
      </c>
      <c r="AI124">
        <v>33.33</v>
      </c>
      <c r="AJ124" s="2">
        <f t="shared" si="9"/>
        <v>48.6</v>
      </c>
      <c r="AK124" s="5">
        <f>+F124*1%</f>
        <v>4</v>
      </c>
      <c r="AL124" s="2">
        <v>44.6</v>
      </c>
      <c r="AM124" s="2">
        <f t="shared" si="10"/>
        <v>4</v>
      </c>
    </row>
    <row r="125" spans="1:39" x14ac:dyDescent="0.25">
      <c r="A125" t="s">
        <v>175</v>
      </c>
      <c r="B125" t="s">
        <v>57</v>
      </c>
      <c r="C125" t="s">
        <v>38</v>
      </c>
      <c r="D125" s="8">
        <v>709.37</v>
      </c>
      <c r="E125" s="9">
        <f t="shared" si="7"/>
        <v>0</v>
      </c>
      <c r="F125">
        <f t="shared" si="8"/>
        <v>709.37</v>
      </c>
      <c r="G125">
        <v>400</v>
      </c>
      <c r="I125">
        <v>0</v>
      </c>
      <c r="J125">
        <v>0</v>
      </c>
      <c r="K125">
        <v>309.37</v>
      </c>
      <c r="L125">
        <v>0</v>
      </c>
      <c r="M125">
        <v>709.37</v>
      </c>
      <c r="N125">
        <v>181.08</v>
      </c>
      <c r="O125">
        <v>0</v>
      </c>
      <c r="P125">
        <v>0</v>
      </c>
      <c r="Q125">
        <v>0</v>
      </c>
      <c r="R125">
        <v>67.040000000000006</v>
      </c>
      <c r="S125">
        <v>0</v>
      </c>
      <c r="T125">
        <v>20.7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268.82</v>
      </c>
      <c r="AE125">
        <v>440.55</v>
      </c>
      <c r="AF125">
        <v>59.11</v>
      </c>
      <c r="AG125">
        <v>33.33</v>
      </c>
      <c r="AH125" s="2">
        <f t="shared" si="11"/>
        <v>16.666666666666668</v>
      </c>
      <c r="AI125">
        <v>59.11</v>
      </c>
      <c r="AJ125" s="2">
        <f t="shared" si="9"/>
        <v>86.188455000000005</v>
      </c>
      <c r="AK125" s="5">
        <f>+F125*1%</f>
        <v>7.0937000000000001</v>
      </c>
      <c r="AL125" s="2">
        <v>79.094800000000006</v>
      </c>
      <c r="AM125" s="2">
        <f t="shared" si="10"/>
        <v>7.0936549999999983</v>
      </c>
    </row>
    <row r="126" spans="1:39" x14ac:dyDescent="0.25">
      <c r="A126" t="s">
        <v>176</v>
      </c>
      <c r="B126" t="s">
        <v>64</v>
      </c>
      <c r="C126" t="s">
        <v>38</v>
      </c>
      <c r="D126" s="8">
        <v>529.42999999999995</v>
      </c>
      <c r="E126" s="9">
        <f t="shared" si="7"/>
        <v>0</v>
      </c>
      <c r="F126">
        <f t="shared" si="8"/>
        <v>529.43000000000006</v>
      </c>
      <c r="G126">
        <v>400</v>
      </c>
      <c r="I126">
        <v>0</v>
      </c>
      <c r="J126">
        <v>44.12</v>
      </c>
      <c r="K126">
        <v>129.43</v>
      </c>
      <c r="L126">
        <v>0</v>
      </c>
      <c r="M126">
        <v>573.54999999999995</v>
      </c>
      <c r="N126">
        <v>179.70000000000002</v>
      </c>
      <c r="O126">
        <v>0</v>
      </c>
      <c r="P126">
        <v>0</v>
      </c>
      <c r="Q126">
        <v>0</v>
      </c>
      <c r="R126">
        <v>50.03</v>
      </c>
      <c r="S126">
        <v>0</v>
      </c>
      <c r="T126">
        <v>21.85</v>
      </c>
      <c r="U126">
        <v>0</v>
      </c>
      <c r="V126">
        <v>1.38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171.81</v>
      </c>
      <c r="AC126">
        <v>0</v>
      </c>
      <c r="AD126">
        <v>424.77</v>
      </c>
      <c r="AE126">
        <v>148.77999999999997</v>
      </c>
      <c r="AF126">
        <v>44.12</v>
      </c>
      <c r="AG126">
        <v>33.33</v>
      </c>
      <c r="AH126" s="2">
        <f t="shared" si="11"/>
        <v>16.666666666666668</v>
      </c>
      <c r="AI126">
        <v>44.12</v>
      </c>
      <c r="AJ126" s="2">
        <f t="shared" si="9"/>
        <v>64.325745000000012</v>
      </c>
      <c r="AK126" s="5">
        <f>+F126*1%</f>
        <v>5.2943000000000007</v>
      </c>
      <c r="AL126" s="2">
        <v>59.031399999999998</v>
      </c>
      <c r="AM126" s="2">
        <f t="shared" si="10"/>
        <v>5.2943450000000141</v>
      </c>
    </row>
    <row r="127" spans="1:39" x14ac:dyDescent="0.25">
      <c r="A127" t="s">
        <v>177</v>
      </c>
      <c r="B127" t="s">
        <v>46</v>
      </c>
      <c r="C127" t="s">
        <v>38</v>
      </c>
      <c r="D127" s="8">
        <v>656.35</v>
      </c>
      <c r="E127" s="9">
        <f t="shared" si="7"/>
        <v>0</v>
      </c>
      <c r="F127">
        <f t="shared" si="8"/>
        <v>656.35</v>
      </c>
      <c r="G127">
        <v>400</v>
      </c>
      <c r="I127">
        <v>0</v>
      </c>
      <c r="J127">
        <v>54.69</v>
      </c>
      <c r="K127">
        <v>256.35000000000002</v>
      </c>
      <c r="L127">
        <v>0</v>
      </c>
      <c r="M127">
        <v>711.04</v>
      </c>
      <c r="N127">
        <v>179.70000000000002</v>
      </c>
      <c r="O127">
        <v>0</v>
      </c>
      <c r="P127">
        <v>0</v>
      </c>
      <c r="Q127">
        <v>0</v>
      </c>
      <c r="R127">
        <v>62.03</v>
      </c>
      <c r="S127">
        <v>0</v>
      </c>
      <c r="T127">
        <v>18.399999999999999</v>
      </c>
      <c r="U127">
        <v>0</v>
      </c>
      <c r="V127">
        <v>1.38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261.51</v>
      </c>
      <c r="AE127">
        <v>449.53</v>
      </c>
      <c r="AF127">
        <v>54.7</v>
      </c>
      <c r="AG127">
        <v>33.33</v>
      </c>
      <c r="AH127" s="2">
        <f t="shared" si="11"/>
        <v>16.666666666666668</v>
      </c>
      <c r="AI127">
        <v>54.69</v>
      </c>
      <c r="AJ127" s="2">
        <f t="shared" si="9"/>
        <v>79.746525000000005</v>
      </c>
      <c r="AK127" s="5">
        <f>+F127*1%</f>
        <v>6.5635000000000003</v>
      </c>
      <c r="AL127" s="2">
        <v>73.183000000000007</v>
      </c>
      <c r="AM127" s="2">
        <f t="shared" si="10"/>
        <v>6.5635249999999985</v>
      </c>
    </row>
    <row r="128" spans="1:39" x14ac:dyDescent="0.25">
      <c r="A128" t="s">
        <v>178</v>
      </c>
      <c r="B128" t="s">
        <v>75</v>
      </c>
      <c r="C128" t="s">
        <v>44</v>
      </c>
      <c r="D128" s="8">
        <v>701.88</v>
      </c>
      <c r="E128" s="9">
        <f t="shared" si="7"/>
        <v>0</v>
      </c>
      <c r="F128">
        <f t="shared" si="8"/>
        <v>701.88</v>
      </c>
      <c r="G128">
        <v>600</v>
      </c>
      <c r="I128">
        <v>0</v>
      </c>
      <c r="J128">
        <v>58.49</v>
      </c>
      <c r="K128">
        <v>101.88</v>
      </c>
      <c r="L128">
        <v>0</v>
      </c>
      <c r="M128">
        <v>760.37</v>
      </c>
      <c r="N128">
        <v>271.62</v>
      </c>
      <c r="O128">
        <v>0</v>
      </c>
      <c r="P128">
        <v>0</v>
      </c>
      <c r="Q128">
        <v>0</v>
      </c>
      <c r="R128">
        <v>66.33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210.68</v>
      </c>
      <c r="AC128">
        <v>0</v>
      </c>
      <c r="AD128">
        <v>548.63</v>
      </c>
      <c r="AE128">
        <v>211.74</v>
      </c>
      <c r="AF128">
        <v>58.49</v>
      </c>
      <c r="AG128">
        <v>33.33</v>
      </c>
      <c r="AH128" s="2">
        <f t="shared" si="11"/>
        <v>25</v>
      </c>
      <c r="AI128">
        <v>58.49</v>
      </c>
      <c r="AJ128" s="2">
        <f t="shared" si="9"/>
        <v>85.278419999999997</v>
      </c>
      <c r="AK128" s="5">
        <f>+F128*1%</f>
        <v>7.0187999999999997</v>
      </c>
      <c r="AL128" s="2">
        <v>78.259600000000006</v>
      </c>
      <c r="AM128" s="2">
        <f t="shared" si="10"/>
        <v>7.018819999999991</v>
      </c>
    </row>
    <row r="129" spans="1:39" x14ac:dyDescent="0.25">
      <c r="A129" t="s">
        <v>179</v>
      </c>
      <c r="B129" t="s">
        <v>67</v>
      </c>
      <c r="C129" t="s">
        <v>67</v>
      </c>
      <c r="D129" s="8">
        <v>1004.01</v>
      </c>
      <c r="E129" s="9">
        <f t="shared" si="7"/>
        <v>0</v>
      </c>
      <c r="F129">
        <f t="shared" si="8"/>
        <v>1004.01</v>
      </c>
      <c r="G129">
        <v>600</v>
      </c>
      <c r="H129">
        <v>38.18</v>
      </c>
      <c r="I129">
        <v>404.01</v>
      </c>
      <c r="J129">
        <v>83.66</v>
      </c>
      <c r="K129">
        <v>0</v>
      </c>
      <c r="L129">
        <v>0</v>
      </c>
      <c r="M129">
        <v>1125.8499999999999</v>
      </c>
      <c r="N129">
        <v>628.44000000000005</v>
      </c>
      <c r="O129">
        <v>0</v>
      </c>
      <c r="P129">
        <v>38.18</v>
      </c>
      <c r="Q129">
        <v>6.25</v>
      </c>
      <c r="R129">
        <v>94.88</v>
      </c>
      <c r="S129">
        <v>0</v>
      </c>
      <c r="T129">
        <v>16.100000000000001</v>
      </c>
      <c r="U129">
        <v>0</v>
      </c>
      <c r="V129">
        <v>2.76</v>
      </c>
      <c r="W129">
        <v>0</v>
      </c>
      <c r="X129">
        <v>0</v>
      </c>
      <c r="Y129">
        <v>20</v>
      </c>
      <c r="Z129">
        <v>0</v>
      </c>
      <c r="AA129">
        <v>0</v>
      </c>
      <c r="AB129">
        <v>59.23</v>
      </c>
      <c r="AC129">
        <v>0</v>
      </c>
      <c r="AD129">
        <v>865.84</v>
      </c>
      <c r="AE129">
        <v>260.00999999999988</v>
      </c>
      <c r="AF129">
        <v>83.67</v>
      </c>
      <c r="AG129">
        <v>33.33</v>
      </c>
      <c r="AH129" s="2">
        <f t="shared" si="11"/>
        <v>25</v>
      </c>
      <c r="AI129">
        <v>83.66</v>
      </c>
      <c r="AJ129" s="2">
        <f t="shared" si="9"/>
        <v>121.98721499999999</v>
      </c>
      <c r="AK129" s="5">
        <f>+F129*1%</f>
        <v>10.040100000000001</v>
      </c>
      <c r="AL129" s="2">
        <v>111.94710000000001</v>
      </c>
      <c r="AM129" s="2">
        <f t="shared" si="10"/>
        <v>10.040114999999986</v>
      </c>
    </row>
    <row r="130" spans="1:39" x14ac:dyDescent="0.25">
      <c r="A130" t="s">
        <v>180</v>
      </c>
      <c r="B130" t="s">
        <v>43</v>
      </c>
      <c r="C130" t="s">
        <v>44</v>
      </c>
      <c r="D130" s="8">
        <v>800</v>
      </c>
      <c r="E130" s="9">
        <f t="shared" si="7"/>
        <v>0</v>
      </c>
      <c r="F130">
        <f t="shared" si="8"/>
        <v>800</v>
      </c>
      <c r="G130">
        <v>800</v>
      </c>
      <c r="I130">
        <v>0</v>
      </c>
      <c r="J130">
        <v>0</v>
      </c>
      <c r="K130">
        <v>0</v>
      </c>
      <c r="L130">
        <v>0</v>
      </c>
      <c r="M130">
        <v>800</v>
      </c>
      <c r="N130">
        <v>359.40000000000003</v>
      </c>
      <c r="O130">
        <v>0</v>
      </c>
      <c r="P130">
        <v>0</v>
      </c>
      <c r="Q130">
        <v>0</v>
      </c>
      <c r="R130">
        <v>75.599999999999994</v>
      </c>
      <c r="S130">
        <v>0</v>
      </c>
      <c r="T130">
        <v>0</v>
      </c>
      <c r="U130">
        <v>0</v>
      </c>
      <c r="V130">
        <v>2.76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437.76</v>
      </c>
      <c r="AE130">
        <v>362.24</v>
      </c>
      <c r="AF130">
        <v>66.67</v>
      </c>
      <c r="AG130">
        <v>33.33</v>
      </c>
      <c r="AH130" s="2">
        <f t="shared" si="11"/>
        <v>33.333333333333336</v>
      </c>
      <c r="AI130">
        <v>66.66</v>
      </c>
      <c r="AJ130" s="2">
        <f t="shared" si="9"/>
        <v>97.2</v>
      </c>
      <c r="AK130" s="5">
        <f>+F130*1%</f>
        <v>8</v>
      </c>
      <c r="AL130" s="2">
        <v>89.2</v>
      </c>
      <c r="AM130" s="2">
        <f t="shared" si="10"/>
        <v>8</v>
      </c>
    </row>
    <row r="131" spans="1:39" x14ac:dyDescent="0.25">
      <c r="A131" t="s">
        <v>181</v>
      </c>
      <c r="B131" t="s">
        <v>109</v>
      </c>
      <c r="C131" t="s">
        <v>67</v>
      </c>
      <c r="D131" s="8">
        <v>663.93</v>
      </c>
      <c r="E131" s="9">
        <f t="shared" si="7"/>
        <v>0</v>
      </c>
      <c r="F131">
        <f t="shared" si="8"/>
        <v>663.93000000000006</v>
      </c>
      <c r="G131">
        <v>550</v>
      </c>
      <c r="I131">
        <v>0</v>
      </c>
      <c r="J131">
        <v>55.33</v>
      </c>
      <c r="K131">
        <v>113.93</v>
      </c>
      <c r="L131">
        <v>0</v>
      </c>
      <c r="M131">
        <v>719.26</v>
      </c>
      <c r="N131">
        <v>244.85000000000002</v>
      </c>
      <c r="O131">
        <v>0</v>
      </c>
      <c r="P131">
        <v>0</v>
      </c>
      <c r="Q131">
        <v>0</v>
      </c>
      <c r="R131">
        <v>62.74</v>
      </c>
      <c r="S131">
        <v>0</v>
      </c>
      <c r="T131">
        <v>0</v>
      </c>
      <c r="U131">
        <v>0</v>
      </c>
      <c r="V131">
        <v>4.1399999999999997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311.73</v>
      </c>
      <c r="AE131">
        <v>407.53</v>
      </c>
      <c r="AF131">
        <v>55.33</v>
      </c>
      <c r="AG131">
        <v>33.33</v>
      </c>
      <c r="AH131" s="2">
        <f t="shared" si="11"/>
        <v>22.916666666666668</v>
      </c>
      <c r="AI131">
        <v>55.33</v>
      </c>
      <c r="AJ131" s="2">
        <f t="shared" si="9"/>
        <v>80.667495000000002</v>
      </c>
      <c r="AK131" s="5">
        <f>+F131*1%</f>
        <v>6.6393000000000004</v>
      </c>
      <c r="AL131" s="2">
        <v>74.028199999999998</v>
      </c>
      <c r="AM131" s="2">
        <f t="shared" si="10"/>
        <v>6.6392950000000042</v>
      </c>
    </row>
    <row r="132" spans="1:39" x14ac:dyDescent="0.25">
      <c r="A132" t="s">
        <v>182</v>
      </c>
      <c r="B132" t="s">
        <v>57</v>
      </c>
      <c r="C132" t="s">
        <v>38</v>
      </c>
      <c r="D132" s="8">
        <v>703.32</v>
      </c>
      <c r="E132" s="9">
        <f t="shared" si="7"/>
        <v>0</v>
      </c>
      <c r="F132">
        <f t="shared" si="8"/>
        <v>703.31999999999994</v>
      </c>
      <c r="G132">
        <v>500</v>
      </c>
      <c r="I132">
        <v>0</v>
      </c>
      <c r="J132">
        <v>0</v>
      </c>
      <c r="K132">
        <v>203.32</v>
      </c>
      <c r="L132">
        <v>0</v>
      </c>
      <c r="M132">
        <v>703.31999999999994</v>
      </c>
      <c r="N132">
        <v>226.23999999999998</v>
      </c>
      <c r="O132">
        <v>0</v>
      </c>
      <c r="P132">
        <v>0</v>
      </c>
      <c r="Q132">
        <v>0</v>
      </c>
      <c r="R132">
        <v>66.459999999999994</v>
      </c>
      <c r="S132">
        <v>0</v>
      </c>
      <c r="T132">
        <v>19.55</v>
      </c>
      <c r="U132">
        <v>0</v>
      </c>
      <c r="V132">
        <v>0.11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100</v>
      </c>
      <c r="AD132">
        <v>412.36</v>
      </c>
      <c r="AE132">
        <v>290.95999999999992</v>
      </c>
      <c r="AF132">
        <v>58.61</v>
      </c>
      <c r="AG132">
        <v>33.33</v>
      </c>
      <c r="AH132" s="2">
        <f t="shared" si="11"/>
        <v>20.833333333333332</v>
      </c>
      <c r="AI132">
        <v>0</v>
      </c>
      <c r="AJ132" s="2">
        <f t="shared" si="9"/>
        <v>85.453379999999996</v>
      </c>
      <c r="AK132" s="5">
        <f>+F132*1%</f>
        <v>7.0331999999999999</v>
      </c>
      <c r="AL132" s="2">
        <v>78.420199999999994</v>
      </c>
      <c r="AM132" s="2">
        <f t="shared" si="10"/>
        <v>7.0331800000000015</v>
      </c>
    </row>
    <row r="133" spans="1:39" x14ac:dyDescent="0.25">
      <c r="A133" t="s">
        <v>183</v>
      </c>
      <c r="B133" t="s">
        <v>157</v>
      </c>
      <c r="C133" t="s">
        <v>38</v>
      </c>
      <c r="D133" s="8">
        <v>609.9</v>
      </c>
      <c r="E133" s="9">
        <f t="shared" si="7"/>
        <v>0</v>
      </c>
      <c r="F133">
        <f t="shared" si="8"/>
        <v>609.9</v>
      </c>
      <c r="G133">
        <v>430</v>
      </c>
      <c r="I133">
        <v>0</v>
      </c>
      <c r="J133">
        <v>0</v>
      </c>
      <c r="K133">
        <v>179.9</v>
      </c>
      <c r="L133">
        <v>0</v>
      </c>
      <c r="M133">
        <v>609.9</v>
      </c>
      <c r="N133">
        <v>193.28</v>
      </c>
      <c r="O133">
        <v>0</v>
      </c>
      <c r="P133">
        <v>0</v>
      </c>
      <c r="Q133">
        <v>0</v>
      </c>
      <c r="R133">
        <v>57.64</v>
      </c>
      <c r="S133">
        <v>0</v>
      </c>
      <c r="T133">
        <v>23</v>
      </c>
      <c r="U133">
        <v>0</v>
      </c>
      <c r="V133">
        <v>1.38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157.35</v>
      </c>
      <c r="AC133">
        <v>0</v>
      </c>
      <c r="AD133">
        <v>432.65</v>
      </c>
      <c r="AE133">
        <v>177.25</v>
      </c>
      <c r="AF133">
        <v>50.83</v>
      </c>
      <c r="AG133">
        <v>33.33</v>
      </c>
      <c r="AH133" s="2">
        <f t="shared" si="11"/>
        <v>17.916666666666668</v>
      </c>
      <c r="AI133">
        <v>50.82</v>
      </c>
      <c r="AJ133" s="2">
        <f t="shared" si="9"/>
        <v>74.102849999999989</v>
      </c>
      <c r="AK133" s="5">
        <f>+F133*1%</f>
        <v>6.0990000000000002</v>
      </c>
      <c r="AL133" s="2">
        <v>68.003900000000002</v>
      </c>
      <c r="AM133" s="2">
        <f t="shared" si="10"/>
        <v>6.0989499999999879</v>
      </c>
    </row>
    <row r="134" spans="1:39" x14ac:dyDescent="0.25">
      <c r="A134" t="s">
        <v>184</v>
      </c>
      <c r="B134" t="s">
        <v>40</v>
      </c>
      <c r="C134" t="s">
        <v>38</v>
      </c>
      <c r="D134" s="8">
        <v>433.4</v>
      </c>
      <c r="E134" s="9">
        <f t="shared" si="7"/>
        <v>0</v>
      </c>
      <c r="F134">
        <f t="shared" si="8"/>
        <v>433.4</v>
      </c>
      <c r="G134">
        <v>400</v>
      </c>
      <c r="I134">
        <v>0</v>
      </c>
      <c r="J134">
        <v>0</v>
      </c>
      <c r="K134">
        <v>33.4</v>
      </c>
      <c r="L134">
        <v>0</v>
      </c>
      <c r="M134">
        <v>433.4</v>
      </c>
      <c r="N134">
        <v>181.08</v>
      </c>
      <c r="O134">
        <v>0</v>
      </c>
      <c r="P134">
        <v>0</v>
      </c>
      <c r="Q134">
        <v>0</v>
      </c>
      <c r="R134">
        <v>40.96</v>
      </c>
      <c r="S134">
        <v>0</v>
      </c>
      <c r="T134">
        <v>23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245.04000000000002</v>
      </c>
      <c r="AE134">
        <v>188.35999999999996</v>
      </c>
      <c r="AF134">
        <v>36.119999999999997</v>
      </c>
      <c r="AG134">
        <v>33.33</v>
      </c>
      <c r="AH134" s="2">
        <f t="shared" si="11"/>
        <v>16.666666666666668</v>
      </c>
      <c r="AI134">
        <v>36.119999999999997</v>
      </c>
      <c r="AJ134" s="2">
        <f t="shared" si="9"/>
        <v>52.658099999999997</v>
      </c>
      <c r="AK134" s="5">
        <f>+F134*1%</f>
        <v>4.3339999999999996</v>
      </c>
      <c r="AL134" s="2">
        <v>48.324100000000001</v>
      </c>
      <c r="AM134" s="2">
        <f t="shared" si="10"/>
        <v>4.3339999999999961</v>
      </c>
    </row>
    <row r="135" spans="1:39" x14ac:dyDescent="0.25">
      <c r="A135" t="s">
        <v>185</v>
      </c>
      <c r="B135" t="s">
        <v>50</v>
      </c>
      <c r="C135" t="s">
        <v>38</v>
      </c>
      <c r="D135" s="8">
        <v>903.67</v>
      </c>
      <c r="E135" s="9">
        <f t="shared" ref="E135:E146" si="12">+D135-F135</f>
        <v>0</v>
      </c>
      <c r="F135">
        <f t="shared" ref="F135:F146" si="13">+G135+K135+I135</f>
        <v>903.67</v>
      </c>
      <c r="G135">
        <v>700</v>
      </c>
      <c r="I135">
        <v>0</v>
      </c>
      <c r="J135">
        <v>0</v>
      </c>
      <c r="K135">
        <v>203.67</v>
      </c>
      <c r="L135">
        <v>0</v>
      </c>
      <c r="M135">
        <v>903.67</v>
      </c>
      <c r="N135">
        <v>315.51</v>
      </c>
      <c r="O135">
        <v>0</v>
      </c>
      <c r="P135">
        <v>0</v>
      </c>
      <c r="Q135">
        <v>0</v>
      </c>
      <c r="R135">
        <v>85.4</v>
      </c>
      <c r="S135">
        <v>0</v>
      </c>
      <c r="T135">
        <v>0</v>
      </c>
      <c r="U135">
        <v>0</v>
      </c>
      <c r="V135">
        <v>1.38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131.57</v>
      </c>
      <c r="AC135">
        <v>0</v>
      </c>
      <c r="AD135">
        <v>533.8599999999999</v>
      </c>
      <c r="AE135">
        <v>369.81000000000006</v>
      </c>
      <c r="AF135">
        <v>75.31</v>
      </c>
      <c r="AG135">
        <v>33.33</v>
      </c>
      <c r="AH135" s="2">
        <f>+G135/24</f>
        <v>29.166666666666668</v>
      </c>
      <c r="AI135">
        <v>75.3</v>
      </c>
      <c r="AJ135" s="2">
        <f t="shared" ref="AJ135:AJ148" si="14">+F135*12.15%</f>
        <v>109.79590499999999</v>
      </c>
      <c r="AK135" s="5">
        <f>+F135*1%</f>
        <v>9.0366999999999997</v>
      </c>
      <c r="AL135" s="2">
        <v>100.75920000000001</v>
      </c>
      <c r="AM135" s="2">
        <f t="shared" ref="AM135:AM146" si="15">+AJ135-AL135</f>
        <v>9.0367049999999836</v>
      </c>
    </row>
    <row r="136" spans="1:39" x14ac:dyDescent="0.25">
      <c r="A136" s="3" t="s">
        <v>186</v>
      </c>
      <c r="B136" t="s">
        <v>67</v>
      </c>
      <c r="C136" t="s">
        <v>67</v>
      </c>
      <c r="D136" s="8">
        <v>258.36</v>
      </c>
      <c r="E136" s="9">
        <f t="shared" si="12"/>
        <v>0</v>
      </c>
      <c r="F136">
        <f t="shared" si="13"/>
        <v>258.36</v>
      </c>
      <c r="G136">
        <v>253.35</v>
      </c>
      <c r="I136">
        <v>0</v>
      </c>
      <c r="J136">
        <v>0</v>
      </c>
      <c r="K136">
        <v>5.01</v>
      </c>
      <c r="L136">
        <v>0</v>
      </c>
      <c r="M136">
        <v>258.36</v>
      </c>
      <c r="N136">
        <v>0</v>
      </c>
      <c r="O136">
        <v>0</v>
      </c>
      <c r="P136">
        <v>0</v>
      </c>
      <c r="Q136">
        <v>0</v>
      </c>
      <c r="R136" s="7">
        <v>47.88</v>
      </c>
      <c r="S136">
        <v>0</v>
      </c>
      <c r="T136">
        <v>16.100000000000001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63.980000000000004</v>
      </c>
      <c r="AE136">
        <v>194.38</v>
      </c>
      <c r="AF136">
        <v>21.53</v>
      </c>
      <c r="AG136">
        <v>21.11</v>
      </c>
      <c r="AH136" s="2">
        <f>+G136/24</f>
        <v>10.55625</v>
      </c>
      <c r="AI136">
        <v>0</v>
      </c>
      <c r="AJ136" s="2">
        <f t="shared" si="14"/>
        <v>31.390740000000001</v>
      </c>
      <c r="AK136" s="5">
        <f>+F136*1%</f>
        <v>2.5836000000000001</v>
      </c>
      <c r="AL136" s="2">
        <v>56.497</v>
      </c>
      <c r="AM136" s="2">
        <f t="shared" si="15"/>
        <v>-25.106259999999999</v>
      </c>
    </row>
    <row r="137" spans="1:39" x14ac:dyDescent="0.25">
      <c r="A137" t="s">
        <v>187</v>
      </c>
      <c r="B137" t="s">
        <v>40</v>
      </c>
      <c r="C137" t="s">
        <v>38</v>
      </c>
      <c r="D137" s="8">
        <v>494.77</v>
      </c>
      <c r="E137" s="9">
        <f t="shared" si="12"/>
        <v>0</v>
      </c>
      <c r="F137">
        <f t="shared" si="13"/>
        <v>494.77</v>
      </c>
      <c r="G137">
        <v>400</v>
      </c>
      <c r="I137">
        <v>0</v>
      </c>
      <c r="J137">
        <v>41.23</v>
      </c>
      <c r="K137">
        <v>94.77</v>
      </c>
      <c r="L137">
        <v>0</v>
      </c>
      <c r="M137">
        <v>536</v>
      </c>
      <c r="N137">
        <v>181.08</v>
      </c>
      <c r="O137">
        <v>0</v>
      </c>
      <c r="P137">
        <v>0</v>
      </c>
      <c r="Q137">
        <v>0</v>
      </c>
      <c r="R137">
        <v>46.76</v>
      </c>
      <c r="S137">
        <v>0</v>
      </c>
      <c r="T137">
        <v>11.5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37.65</v>
      </c>
      <c r="AC137">
        <v>0</v>
      </c>
      <c r="AD137">
        <v>276.99</v>
      </c>
      <c r="AE137">
        <v>259.01</v>
      </c>
      <c r="AF137">
        <v>41.23</v>
      </c>
      <c r="AG137">
        <v>33.33</v>
      </c>
      <c r="AH137" s="2">
        <f>+G137/24</f>
        <v>16.666666666666668</v>
      </c>
      <c r="AI137">
        <v>41.23</v>
      </c>
      <c r="AJ137" s="2">
        <f t="shared" si="14"/>
        <v>60.114554999999996</v>
      </c>
      <c r="AK137" s="5">
        <f>+F137*1%</f>
        <v>4.9477000000000002</v>
      </c>
      <c r="AL137" s="2">
        <v>55.166899999999998</v>
      </c>
      <c r="AM137" s="2">
        <f t="shared" si="15"/>
        <v>4.9476549999999975</v>
      </c>
    </row>
    <row r="138" spans="1:39" x14ac:dyDescent="0.25">
      <c r="A138" t="s">
        <v>188</v>
      </c>
      <c r="B138" t="s">
        <v>69</v>
      </c>
      <c r="C138" t="s">
        <v>38</v>
      </c>
      <c r="D138" s="8">
        <v>554.89</v>
      </c>
      <c r="E138" s="9">
        <f t="shared" si="12"/>
        <v>0</v>
      </c>
      <c r="F138">
        <f t="shared" si="13"/>
        <v>554.89</v>
      </c>
      <c r="G138">
        <v>400</v>
      </c>
      <c r="I138">
        <v>0</v>
      </c>
      <c r="J138">
        <v>0</v>
      </c>
      <c r="K138">
        <v>154.88999999999999</v>
      </c>
      <c r="L138">
        <v>0</v>
      </c>
      <c r="M138">
        <v>554.89</v>
      </c>
      <c r="N138">
        <v>181.08</v>
      </c>
      <c r="O138">
        <v>0</v>
      </c>
      <c r="P138">
        <v>0</v>
      </c>
      <c r="Q138">
        <v>0</v>
      </c>
      <c r="R138">
        <v>52.44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233.52</v>
      </c>
      <c r="AE138">
        <v>321.37</v>
      </c>
      <c r="AF138">
        <v>46.24</v>
      </c>
      <c r="AG138">
        <v>33.33</v>
      </c>
      <c r="AH138" s="2">
        <f>+G138/24</f>
        <v>16.666666666666668</v>
      </c>
      <c r="AI138">
        <v>46.24</v>
      </c>
      <c r="AJ138" s="2">
        <f t="shared" si="14"/>
        <v>67.419134999999997</v>
      </c>
      <c r="AK138" s="5">
        <f>+F138*1%</f>
        <v>5.5488999999999997</v>
      </c>
      <c r="AL138" s="2">
        <v>61.870199999999997</v>
      </c>
      <c r="AM138" s="2">
        <f t="shared" si="15"/>
        <v>5.5489350000000002</v>
      </c>
    </row>
    <row r="139" spans="1:39" x14ac:dyDescent="0.25">
      <c r="A139" t="s">
        <v>189</v>
      </c>
      <c r="B139" t="s">
        <v>109</v>
      </c>
      <c r="C139" t="s">
        <v>67</v>
      </c>
      <c r="D139" s="8">
        <v>762.5</v>
      </c>
      <c r="E139" s="9">
        <f t="shared" si="12"/>
        <v>0</v>
      </c>
      <c r="F139">
        <f t="shared" si="13"/>
        <v>762.5</v>
      </c>
      <c r="G139">
        <v>600</v>
      </c>
      <c r="I139">
        <v>0</v>
      </c>
      <c r="J139">
        <v>0</v>
      </c>
      <c r="K139">
        <v>162.5</v>
      </c>
      <c r="L139">
        <v>0</v>
      </c>
      <c r="M139">
        <v>762.5</v>
      </c>
      <c r="N139">
        <v>271.62</v>
      </c>
      <c r="O139">
        <v>0</v>
      </c>
      <c r="P139">
        <v>0</v>
      </c>
      <c r="Q139">
        <v>0</v>
      </c>
      <c r="R139">
        <v>72.06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343.68</v>
      </c>
      <c r="AE139">
        <v>418.82</v>
      </c>
      <c r="AF139">
        <v>63.54</v>
      </c>
      <c r="AG139">
        <v>33.33</v>
      </c>
      <c r="AH139" s="2">
        <f>+G139/24</f>
        <v>25</v>
      </c>
      <c r="AI139">
        <v>63.54</v>
      </c>
      <c r="AJ139" s="2">
        <f t="shared" si="14"/>
        <v>92.643749999999997</v>
      </c>
      <c r="AK139" s="5">
        <f>+F139*1%</f>
        <v>7.625</v>
      </c>
      <c r="AL139" s="2">
        <v>85.018799999999999</v>
      </c>
      <c r="AM139" s="2">
        <f t="shared" si="15"/>
        <v>7.6249499999999983</v>
      </c>
    </row>
    <row r="140" spans="1:39" x14ac:dyDescent="0.25">
      <c r="A140" t="s">
        <v>190</v>
      </c>
      <c r="B140" t="s">
        <v>64</v>
      </c>
      <c r="C140" t="s">
        <v>38</v>
      </c>
      <c r="D140" s="8">
        <v>608.75</v>
      </c>
      <c r="E140" s="9">
        <f t="shared" si="12"/>
        <v>0</v>
      </c>
      <c r="F140">
        <f t="shared" si="13"/>
        <v>608.75</v>
      </c>
      <c r="G140">
        <v>400</v>
      </c>
      <c r="I140">
        <v>0</v>
      </c>
      <c r="J140">
        <v>50.73</v>
      </c>
      <c r="K140">
        <v>208.75</v>
      </c>
      <c r="L140">
        <v>0</v>
      </c>
      <c r="M140">
        <v>659.48</v>
      </c>
      <c r="N140">
        <v>178.32000000000002</v>
      </c>
      <c r="O140">
        <v>0</v>
      </c>
      <c r="P140">
        <v>0</v>
      </c>
      <c r="Q140">
        <v>0</v>
      </c>
      <c r="R140">
        <v>57.53</v>
      </c>
      <c r="S140">
        <v>0</v>
      </c>
      <c r="T140">
        <v>13.8</v>
      </c>
      <c r="U140">
        <v>0</v>
      </c>
      <c r="V140">
        <v>2.76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252.41000000000003</v>
      </c>
      <c r="AE140">
        <v>407.07</v>
      </c>
      <c r="AF140">
        <v>50.73</v>
      </c>
      <c r="AG140">
        <v>33.33</v>
      </c>
      <c r="AH140" s="2">
        <f>+G140/24</f>
        <v>16.666666666666668</v>
      </c>
      <c r="AI140">
        <v>50.73</v>
      </c>
      <c r="AJ140" s="2">
        <f t="shared" si="14"/>
        <v>73.963125000000005</v>
      </c>
      <c r="AK140" s="5">
        <f>+F140*1%</f>
        <v>6.0875000000000004</v>
      </c>
      <c r="AL140" s="2">
        <v>67.875600000000006</v>
      </c>
      <c r="AM140" s="2">
        <f t="shared" si="15"/>
        <v>6.0875249999999994</v>
      </c>
    </row>
    <row r="141" spans="1:39" x14ac:dyDescent="0.25">
      <c r="A141" t="s">
        <v>191</v>
      </c>
      <c r="B141" t="s">
        <v>64</v>
      </c>
      <c r="C141" t="s">
        <v>38</v>
      </c>
      <c r="D141" s="8">
        <v>625.45000000000005</v>
      </c>
      <c r="E141" s="9">
        <f t="shared" si="12"/>
        <v>0</v>
      </c>
      <c r="F141">
        <f t="shared" si="13"/>
        <v>625.45000000000005</v>
      </c>
      <c r="G141">
        <v>400</v>
      </c>
      <c r="I141">
        <v>0</v>
      </c>
      <c r="J141">
        <v>0</v>
      </c>
      <c r="K141">
        <v>225.45</v>
      </c>
      <c r="L141">
        <v>0</v>
      </c>
      <c r="M141">
        <v>625.45000000000005</v>
      </c>
      <c r="N141">
        <v>179.70000000000002</v>
      </c>
      <c r="O141">
        <v>0</v>
      </c>
      <c r="P141">
        <v>0</v>
      </c>
      <c r="Q141">
        <v>0</v>
      </c>
      <c r="R141">
        <v>59.11</v>
      </c>
      <c r="S141">
        <v>0</v>
      </c>
      <c r="T141">
        <v>11.5</v>
      </c>
      <c r="U141">
        <v>0</v>
      </c>
      <c r="V141">
        <v>1.38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44.38</v>
      </c>
      <c r="AC141">
        <v>0</v>
      </c>
      <c r="AD141">
        <v>296.07</v>
      </c>
      <c r="AE141">
        <v>329.38000000000005</v>
      </c>
      <c r="AF141">
        <v>52.12</v>
      </c>
      <c r="AG141">
        <v>33.33</v>
      </c>
      <c r="AH141" s="2">
        <f>+G141/24</f>
        <v>16.666666666666668</v>
      </c>
      <c r="AI141">
        <v>52.12</v>
      </c>
      <c r="AJ141" s="2">
        <f t="shared" si="14"/>
        <v>75.992175000000003</v>
      </c>
      <c r="AK141" s="5">
        <f>+F141*1%</f>
        <v>6.2545000000000002</v>
      </c>
      <c r="AL141" s="2">
        <v>69.737700000000004</v>
      </c>
      <c r="AM141" s="2">
        <f t="shared" si="15"/>
        <v>6.2544749999999993</v>
      </c>
    </row>
    <row r="142" spans="1:39" x14ac:dyDescent="0.25">
      <c r="A142" t="s">
        <v>192</v>
      </c>
      <c r="B142" t="s">
        <v>64</v>
      </c>
      <c r="C142" t="s">
        <v>38</v>
      </c>
      <c r="D142" s="8">
        <v>604.58000000000004</v>
      </c>
      <c r="E142" s="9">
        <f t="shared" si="12"/>
        <v>0</v>
      </c>
      <c r="F142">
        <f t="shared" si="13"/>
        <v>604.58000000000004</v>
      </c>
      <c r="G142">
        <v>400</v>
      </c>
      <c r="I142">
        <v>0</v>
      </c>
      <c r="J142">
        <v>0</v>
      </c>
      <c r="K142">
        <v>204.58</v>
      </c>
      <c r="L142">
        <v>0</v>
      </c>
      <c r="M142">
        <v>604.58000000000004</v>
      </c>
      <c r="N142">
        <v>176.94000000000003</v>
      </c>
      <c r="O142">
        <v>0</v>
      </c>
      <c r="P142">
        <v>0</v>
      </c>
      <c r="Q142">
        <v>0</v>
      </c>
      <c r="R142">
        <v>57.13</v>
      </c>
      <c r="S142">
        <v>0</v>
      </c>
      <c r="T142">
        <v>11.5</v>
      </c>
      <c r="U142">
        <v>0</v>
      </c>
      <c r="V142">
        <v>4.1399999999999997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140.69999999999999</v>
      </c>
      <c r="AC142">
        <v>0</v>
      </c>
      <c r="AD142">
        <v>390.40999999999997</v>
      </c>
      <c r="AE142">
        <v>214.17000000000007</v>
      </c>
      <c r="AF142">
        <v>50.38</v>
      </c>
      <c r="AG142">
        <v>33.33</v>
      </c>
      <c r="AH142" s="2">
        <f>+G142/24</f>
        <v>16.666666666666668</v>
      </c>
      <c r="AI142">
        <v>50.38</v>
      </c>
      <c r="AJ142" s="2">
        <f t="shared" si="14"/>
        <v>73.45647000000001</v>
      </c>
      <c r="AK142" s="5">
        <f>+F142*1%</f>
        <v>6.0458000000000007</v>
      </c>
      <c r="AL142" s="2">
        <v>67.410700000000006</v>
      </c>
      <c r="AM142" s="2">
        <f t="shared" si="15"/>
        <v>6.0457700000000045</v>
      </c>
    </row>
    <row r="143" spans="1:39" x14ac:dyDescent="0.25">
      <c r="A143" t="s">
        <v>193</v>
      </c>
      <c r="B143" t="s">
        <v>46</v>
      </c>
      <c r="C143" t="s">
        <v>38</v>
      </c>
      <c r="D143" s="8">
        <v>1210.98</v>
      </c>
      <c r="E143" s="9">
        <f t="shared" si="12"/>
        <v>0</v>
      </c>
      <c r="F143">
        <f t="shared" si="13"/>
        <v>1210.98</v>
      </c>
      <c r="G143">
        <v>680</v>
      </c>
      <c r="I143">
        <v>0</v>
      </c>
      <c r="J143">
        <v>100.91</v>
      </c>
      <c r="K143">
        <v>530.98</v>
      </c>
      <c r="L143">
        <v>0</v>
      </c>
      <c r="M143">
        <v>1311.8899999999999</v>
      </c>
      <c r="N143">
        <v>302.32</v>
      </c>
      <c r="O143">
        <v>0</v>
      </c>
      <c r="P143">
        <v>0</v>
      </c>
      <c r="Q143">
        <v>0</v>
      </c>
      <c r="R143">
        <v>114.44</v>
      </c>
      <c r="S143">
        <v>0</v>
      </c>
      <c r="T143">
        <v>10.35</v>
      </c>
      <c r="U143">
        <v>0</v>
      </c>
      <c r="V143">
        <v>5.52</v>
      </c>
      <c r="W143">
        <v>0</v>
      </c>
      <c r="X143">
        <v>0</v>
      </c>
      <c r="Y143">
        <v>0</v>
      </c>
      <c r="Z143">
        <v>65.63</v>
      </c>
      <c r="AA143">
        <v>0</v>
      </c>
      <c r="AB143">
        <v>0</v>
      </c>
      <c r="AC143">
        <v>0</v>
      </c>
      <c r="AD143">
        <v>498.26</v>
      </c>
      <c r="AE143">
        <v>813.62999999999988</v>
      </c>
      <c r="AF143">
        <v>100.92</v>
      </c>
      <c r="AG143">
        <v>33.33</v>
      </c>
      <c r="AH143" s="2">
        <f>+G143/24</f>
        <v>28.333333333333332</v>
      </c>
      <c r="AI143">
        <v>100.91</v>
      </c>
      <c r="AJ143" s="2">
        <f t="shared" si="14"/>
        <v>147.13407000000001</v>
      </c>
      <c r="AK143" s="5">
        <f>+F143*1%</f>
        <v>12.1098</v>
      </c>
      <c r="AL143" s="2">
        <v>135.02430000000001</v>
      </c>
      <c r="AM143" s="2">
        <f t="shared" si="15"/>
        <v>12.109769999999997</v>
      </c>
    </row>
    <row r="144" spans="1:39" x14ac:dyDescent="0.25">
      <c r="A144" t="s">
        <v>194</v>
      </c>
      <c r="B144" t="s">
        <v>46</v>
      </c>
      <c r="C144" t="s">
        <v>38</v>
      </c>
      <c r="D144" s="8">
        <v>810</v>
      </c>
      <c r="E144" s="9">
        <f t="shared" si="12"/>
        <v>0</v>
      </c>
      <c r="F144">
        <f t="shared" si="13"/>
        <v>810</v>
      </c>
      <c r="G144">
        <v>480</v>
      </c>
      <c r="I144">
        <v>0</v>
      </c>
      <c r="J144">
        <v>0</v>
      </c>
      <c r="K144">
        <v>330</v>
      </c>
      <c r="L144">
        <v>0</v>
      </c>
      <c r="M144">
        <v>810</v>
      </c>
      <c r="N144">
        <v>217.3</v>
      </c>
      <c r="O144">
        <v>0</v>
      </c>
      <c r="P144">
        <v>0</v>
      </c>
      <c r="Q144">
        <v>0</v>
      </c>
      <c r="R144">
        <v>76.55</v>
      </c>
      <c r="S144">
        <v>0</v>
      </c>
      <c r="T144">
        <v>16.100000000000001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27.84</v>
      </c>
      <c r="AA144">
        <v>0</v>
      </c>
      <c r="AB144">
        <v>73.69</v>
      </c>
      <c r="AC144">
        <v>0</v>
      </c>
      <c r="AD144">
        <v>411.48</v>
      </c>
      <c r="AE144">
        <v>398.52</v>
      </c>
      <c r="AF144">
        <v>67.5</v>
      </c>
      <c r="AG144">
        <v>33.33</v>
      </c>
      <c r="AH144" s="2">
        <f>+G144/24</f>
        <v>20</v>
      </c>
      <c r="AI144">
        <v>67.5</v>
      </c>
      <c r="AJ144" s="2">
        <f t="shared" si="14"/>
        <v>98.414999999999992</v>
      </c>
      <c r="AK144" s="5">
        <f>+F144*1%</f>
        <v>8.1</v>
      </c>
      <c r="AL144" s="2">
        <v>90.314999999999998</v>
      </c>
      <c r="AM144" s="2">
        <f t="shared" si="15"/>
        <v>8.0999999999999943</v>
      </c>
    </row>
    <row r="145" spans="1:39" x14ac:dyDescent="0.25">
      <c r="A145" t="s">
        <v>195</v>
      </c>
      <c r="B145" t="s">
        <v>69</v>
      </c>
      <c r="C145" t="s">
        <v>38</v>
      </c>
      <c r="D145" s="8">
        <v>584.54</v>
      </c>
      <c r="E145" s="9">
        <f t="shared" si="12"/>
        <v>0</v>
      </c>
      <c r="F145">
        <f t="shared" si="13"/>
        <v>584.54</v>
      </c>
      <c r="G145">
        <v>400</v>
      </c>
      <c r="I145">
        <v>0</v>
      </c>
      <c r="J145">
        <v>0</v>
      </c>
      <c r="K145">
        <v>184.54</v>
      </c>
      <c r="L145">
        <v>0</v>
      </c>
      <c r="M145">
        <v>584.54</v>
      </c>
      <c r="N145">
        <v>178.32000000000002</v>
      </c>
      <c r="O145">
        <v>0</v>
      </c>
      <c r="P145">
        <v>0</v>
      </c>
      <c r="Q145">
        <v>0</v>
      </c>
      <c r="R145">
        <v>55.24</v>
      </c>
      <c r="S145">
        <v>0</v>
      </c>
      <c r="T145">
        <v>19.55</v>
      </c>
      <c r="U145">
        <v>0</v>
      </c>
      <c r="V145">
        <v>2.76</v>
      </c>
      <c r="W145">
        <v>0</v>
      </c>
      <c r="X145">
        <v>0</v>
      </c>
      <c r="Y145">
        <v>0</v>
      </c>
      <c r="Z145">
        <v>0</v>
      </c>
      <c r="AA145">
        <v>182.04</v>
      </c>
      <c r="AB145">
        <v>71.23</v>
      </c>
      <c r="AC145">
        <v>0</v>
      </c>
      <c r="AD145">
        <v>509.14000000000004</v>
      </c>
      <c r="AE145">
        <v>75.39999999999992</v>
      </c>
      <c r="AF145">
        <v>48.71</v>
      </c>
      <c r="AG145">
        <v>33.33</v>
      </c>
      <c r="AH145" s="2">
        <f>+G145/24</f>
        <v>16.666666666666668</v>
      </c>
      <c r="AI145">
        <v>48.71</v>
      </c>
      <c r="AJ145" s="2">
        <f t="shared" si="14"/>
        <v>71.021609999999995</v>
      </c>
      <c r="AK145" s="5">
        <f>+F145*1%</f>
        <v>5.8453999999999997</v>
      </c>
      <c r="AL145" s="2">
        <v>65.176199999999994</v>
      </c>
      <c r="AM145" s="2">
        <f t="shared" si="15"/>
        <v>5.8454100000000011</v>
      </c>
    </row>
    <row r="146" spans="1:39" x14ac:dyDescent="0.25">
      <c r="A146" t="s">
        <v>196</v>
      </c>
      <c r="B146" t="s">
        <v>69</v>
      </c>
      <c r="C146" t="s">
        <v>38</v>
      </c>
      <c r="D146" s="8">
        <v>779.86</v>
      </c>
      <c r="E146" s="9">
        <f t="shared" si="12"/>
        <v>0</v>
      </c>
      <c r="F146">
        <f t="shared" si="13"/>
        <v>779.86</v>
      </c>
      <c r="G146">
        <v>520</v>
      </c>
      <c r="I146">
        <v>0</v>
      </c>
      <c r="J146">
        <v>0</v>
      </c>
      <c r="K146">
        <v>259.86</v>
      </c>
      <c r="L146">
        <v>0</v>
      </c>
      <c r="M146">
        <v>779.86</v>
      </c>
      <c r="N146">
        <v>235.4</v>
      </c>
      <c r="O146">
        <v>0</v>
      </c>
      <c r="P146">
        <v>0</v>
      </c>
      <c r="Q146">
        <v>0</v>
      </c>
      <c r="R146">
        <v>73.7</v>
      </c>
      <c r="S146">
        <v>0</v>
      </c>
      <c r="T146">
        <v>23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117.94</v>
      </c>
      <c r="AC146">
        <v>0</v>
      </c>
      <c r="AD146">
        <v>450.04</v>
      </c>
      <c r="AE146">
        <v>329.82</v>
      </c>
      <c r="AF146">
        <v>64.989999999999995</v>
      </c>
      <c r="AG146">
        <v>33.33</v>
      </c>
      <c r="AH146" s="2">
        <f>+G146/24</f>
        <v>21.666666666666668</v>
      </c>
      <c r="AI146">
        <v>64.989999999999995</v>
      </c>
      <c r="AJ146" s="2">
        <f t="shared" si="14"/>
        <v>94.752989999999997</v>
      </c>
      <c r="AK146" s="5">
        <f>+F146*1%</f>
        <v>7.7986000000000004</v>
      </c>
      <c r="AL146" s="2">
        <v>86.954400000000007</v>
      </c>
      <c r="AM146" s="2">
        <f t="shared" si="15"/>
        <v>7.7985899999999901</v>
      </c>
    </row>
    <row r="147" spans="1:39" x14ac:dyDescent="0.25">
      <c r="D147" s="8"/>
      <c r="E147" s="9"/>
      <c r="AH147" s="2"/>
      <c r="AJ147" s="2">
        <f t="shared" si="14"/>
        <v>0</v>
      </c>
      <c r="AK147" s="5"/>
      <c r="AL147" s="2"/>
      <c r="AM147" s="2"/>
    </row>
    <row r="148" spans="1:39" x14ac:dyDescent="0.25">
      <c r="D148" s="8"/>
      <c r="E148" s="9"/>
      <c r="AH148" s="2"/>
      <c r="AJ148" s="2">
        <f t="shared" si="14"/>
        <v>0</v>
      </c>
      <c r="AK148" s="5"/>
      <c r="AL148" s="2"/>
      <c r="AM148" s="2"/>
    </row>
    <row r="149" spans="1:39" x14ac:dyDescent="0.25">
      <c r="D149" s="8">
        <v>400</v>
      </c>
      <c r="F149" s="8">
        <v>400</v>
      </c>
    </row>
    <row r="150" spans="1:39" x14ac:dyDescent="0.25">
      <c r="D150" s="8">
        <v>293.33</v>
      </c>
      <c r="F150" s="8">
        <v>293.33</v>
      </c>
      <c r="G150">
        <f>SUM(G6:G149)</f>
        <v>82653.47</v>
      </c>
      <c r="I150">
        <f>SUM(I6:I149)</f>
        <v>8123.86</v>
      </c>
      <c r="K150">
        <f>SUM(K6:K149)</f>
        <v>25309.430000000015</v>
      </c>
      <c r="AF150" s="1">
        <f>SUM(AF6:AF146)</f>
        <v>9673.9699999999993</v>
      </c>
      <c r="AG150" s="1">
        <f>SUM(AG6:AG149)</f>
        <v>4681.7599999999929</v>
      </c>
      <c r="AH150" s="4">
        <f>SUM(AH6:AH149)</f>
        <v>3443.8945833333305</v>
      </c>
      <c r="AI150" s="1">
        <f>SUM(AI6:AI149)</f>
        <v>8849.4299999999948</v>
      </c>
      <c r="AJ150" s="4">
        <f>SUM(AJ6:AJ149)</f>
        <v>14104.541340000005</v>
      </c>
      <c r="AK150" s="6">
        <f>SUM(AK6:AK149)</f>
        <v>1160.8676000000005</v>
      </c>
    </row>
    <row r="151" spans="1:39" x14ac:dyDescent="0.25">
      <c r="E151" s="9">
        <f>SUM(E6:E150)</f>
        <v>466.67</v>
      </c>
      <c r="F151">
        <f>SUM(F6:F150)</f>
        <v>116780.08999999997</v>
      </c>
      <c r="J151">
        <f>+I150+K150</f>
        <v>33433.290000000015</v>
      </c>
      <c r="AJ151">
        <v>70.400000000000006</v>
      </c>
    </row>
    <row r="152" spans="1:39" x14ac:dyDescent="0.25">
      <c r="D152" s="9">
        <f>SUM(D6:D151)</f>
        <v>117246.75999999998</v>
      </c>
      <c r="F152" s="9">
        <f>+D152-F151</f>
        <v>466.67000000001281</v>
      </c>
      <c r="AJ152" s="2">
        <v>51.63</v>
      </c>
    </row>
    <row r="153" spans="1:39" x14ac:dyDescent="0.25">
      <c r="AJ153">
        <v>-39.770000000000003</v>
      </c>
    </row>
    <row r="154" spans="1:39" x14ac:dyDescent="0.25">
      <c r="AJ154">
        <v>-28.81</v>
      </c>
    </row>
    <row r="155" spans="1:39" x14ac:dyDescent="0.25">
      <c r="AH155">
        <v>98.88</v>
      </c>
    </row>
    <row r="156" spans="1:39" x14ac:dyDescent="0.25">
      <c r="J156">
        <v>7916.17</v>
      </c>
      <c r="AH156">
        <v>4.2300000000000004</v>
      </c>
      <c r="AJ156" s="2">
        <f>SUM(AJ150:AJ155)</f>
        <v>14157.991340000004</v>
      </c>
    </row>
    <row r="157" spans="1:39" x14ac:dyDescent="0.25">
      <c r="J157">
        <v>17241.939999999999</v>
      </c>
    </row>
    <row r="158" spans="1:39" x14ac:dyDescent="0.25">
      <c r="J158">
        <f>SUM(J156:J157)</f>
        <v>25158.11</v>
      </c>
    </row>
    <row r="159" spans="1:39" x14ac:dyDescent="0.25">
      <c r="J159">
        <v>103.11</v>
      </c>
    </row>
  </sheetData>
  <pageMargins left="0.7" right="0.7" top="0.75" bottom="0.75" header="0.3" footer="0.3"/>
  <pageSetup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95" workbookViewId="0">
      <selection activeCell="M117" sqref="M117"/>
    </sheetView>
  </sheetViews>
  <sheetFormatPr baseColWidth="10" defaultRowHeight="15" x14ac:dyDescent="0.25"/>
  <cols>
    <col min="4" max="4" width="4" customWidth="1"/>
    <col min="5" max="5" width="3" customWidth="1"/>
    <col min="8" max="8" width="4.140625" customWidth="1"/>
    <col min="11" max="11" width="21.140625" customWidth="1"/>
  </cols>
  <sheetData>
    <row r="1" spans="1:14" x14ac:dyDescent="0.25">
      <c r="A1" t="s">
        <v>197</v>
      </c>
    </row>
    <row r="2" spans="1:14" x14ac:dyDescent="0.25">
      <c r="A2" t="s">
        <v>198</v>
      </c>
      <c r="I2">
        <v>515.04999999999995</v>
      </c>
      <c r="K2" t="s">
        <v>257</v>
      </c>
      <c r="N2">
        <v>410.1</v>
      </c>
    </row>
    <row r="3" spans="1:14" x14ac:dyDescent="0.25">
      <c r="A3" t="s">
        <v>199</v>
      </c>
      <c r="I3">
        <v>430.9</v>
      </c>
      <c r="K3" t="s">
        <v>258</v>
      </c>
      <c r="N3">
        <v>270.13</v>
      </c>
    </row>
    <row r="4" spans="1:14" x14ac:dyDescent="0.25">
      <c r="A4" t="s">
        <v>200</v>
      </c>
      <c r="I4">
        <v>450.78</v>
      </c>
      <c r="K4" t="s">
        <v>259</v>
      </c>
      <c r="N4">
        <v>516.92999999999995</v>
      </c>
    </row>
    <row r="5" spans="1:14" x14ac:dyDescent="0.25">
      <c r="A5" t="s">
        <v>201</v>
      </c>
      <c r="I5">
        <v>424.05</v>
      </c>
      <c r="K5" t="s">
        <v>260</v>
      </c>
      <c r="N5">
        <v>163.29</v>
      </c>
    </row>
    <row r="6" spans="1:14" x14ac:dyDescent="0.25">
      <c r="A6" t="s">
        <v>202</v>
      </c>
      <c r="I6">
        <v>321.14</v>
      </c>
      <c r="K6" t="s">
        <v>261</v>
      </c>
      <c r="N6">
        <v>148.43</v>
      </c>
    </row>
    <row r="7" spans="1:14" x14ac:dyDescent="0.25">
      <c r="A7" t="s">
        <v>203</v>
      </c>
      <c r="I7">
        <v>402.09</v>
      </c>
      <c r="K7" t="s">
        <v>262</v>
      </c>
      <c r="N7">
        <v>454.23</v>
      </c>
    </row>
    <row r="8" spans="1:14" x14ac:dyDescent="0.25">
      <c r="A8" t="s">
        <v>204</v>
      </c>
      <c r="I8">
        <v>268.31</v>
      </c>
      <c r="K8" t="s">
        <v>263</v>
      </c>
      <c r="N8">
        <v>217.16</v>
      </c>
    </row>
    <row r="9" spans="1:14" x14ac:dyDescent="0.25">
      <c r="A9" t="s">
        <v>205</v>
      </c>
      <c r="I9">
        <v>260.37</v>
      </c>
      <c r="K9" t="s">
        <v>264</v>
      </c>
      <c r="N9">
        <v>206.58</v>
      </c>
    </row>
    <row r="10" spans="1:14" x14ac:dyDescent="0.25">
      <c r="A10" t="s">
        <v>206</v>
      </c>
      <c r="I10">
        <v>278.54000000000002</v>
      </c>
      <c r="K10" t="s">
        <v>265</v>
      </c>
      <c r="N10">
        <v>592.65</v>
      </c>
    </row>
    <row r="11" spans="1:14" x14ac:dyDescent="0.25">
      <c r="A11" t="s">
        <v>207</v>
      </c>
      <c r="I11">
        <v>535.1</v>
      </c>
      <c r="K11" t="s">
        <v>266</v>
      </c>
      <c r="N11">
        <v>392.24</v>
      </c>
    </row>
    <row r="12" spans="1:14" x14ac:dyDescent="0.25">
      <c r="A12" t="s">
        <v>208</v>
      </c>
      <c r="I12">
        <v>450.88</v>
      </c>
      <c r="K12" t="s">
        <v>267</v>
      </c>
      <c r="N12">
        <v>348.39</v>
      </c>
    </row>
    <row r="13" spans="1:14" x14ac:dyDescent="0.25">
      <c r="A13" t="s">
        <v>209</v>
      </c>
      <c r="I13">
        <v>142.84</v>
      </c>
      <c r="K13" t="s">
        <v>268</v>
      </c>
      <c r="N13">
        <v>482.16</v>
      </c>
    </row>
    <row r="14" spans="1:14" x14ac:dyDescent="0.25">
      <c r="A14" t="s">
        <v>210</v>
      </c>
      <c r="I14">
        <v>537.78</v>
      </c>
      <c r="K14" t="s">
        <v>269</v>
      </c>
      <c r="N14">
        <v>458.44</v>
      </c>
    </row>
    <row r="15" spans="1:14" x14ac:dyDescent="0.25">
      <c r="A15" t="s">
        <v>211</v>
      </c>
      <c r="I15">
        <v>356.23</v>
      </c>
      <c r="K15" t="s">
        <v>270</v>
      </c>
      <c r="N15">
        <v>448.44</v>
      </c>
    </row>
    <row r="16" spans="1:14" x14ac:dyDescent="0.25">
      <c r="A16" t="s">
        <v>212</v>
      </c>
      <c r="I16">
        <v>631.44000000000005</v>
      </c>
      <c r="K16" t="s">
        <v>271</v>
      </c>
      <c r="N16">
        <v>399.85</v>
      </c>
    </row>
    <row r="17" spans="1:14" x14ac:dyDescent="0.25">
      <c r="A17" t="s">
        <v>213</v>
      </c>
      <c r="I17">
        <v>223.02</v>
      </c>
      <c r="K17" t="s">
        <v>272</v>
      </c>
      <c r="N17">
        <v>329.76</v>
      </c>
    </row>
    <row r="18" spans="1:14" x14ac:dyDescent="0.25">
      <c r="A18" t="s">
        <v>214</v>
      </c>
      <c r="I18">
        <v>279.89</v>
      </c>
      <c r="K18" t="s">
        <v>273</v>
      </c>
      <c r="N18">
        <v>283.63</v>
      </c>
    </row>
    <row r="19" spans="1:14" x14ac:dyDescent="0.25">
      <c r="A19" t="s">
        <v>215</v>
      </c>
      <c r="I19">
        <v>213.3</v>
      </c>
      <c r="K19" t="s">
        <v>274</v>
      </c>
      <c r="N19">
        <v>286.64999999999998</v>
      </c>
    </row>
    <row r="20" spans="1:14" x14ac:dyDescent="0.25">
      <c r="A20" t="s">
        <v>216</v>
      </c>
      <c r="I20">
        <v>191.45</v>
      </c>
      <c r="K20" t="s">
        <v>275</v>
      </c>
      <c r="N20">
        <v>390.24</v>
      </c>
    </row>
    <row r="21" spans="1:14" x14ac:dyDescent="0.25">
      <c r="A21" t="s">
        <v>217</v>
      </c>
      <c r="I21">
        <v>153.36000000000001</v>
      </c>
      <c r="K21" t="s">
        <v>276</v>
      </c>
      <c r="N21">
        <v>185.4</v>
      </c>
    </row>
    <row r="22" spans="1:14" x14ac:dyDescent="0.25">
      <c r="A22" t="s">
        <v>218</v>
      </c>
      <c r="I22">
        <v>261.93</v>
      </c>
      <c r="K22" t="s">
        <v>277</v>
      </c>
      <c r="N22">
        <v>351.75</v>
      </c>
    </row>
    <row r="23" spans="1:14" x14ac:dyDescent="0.25">
      <c r="A23" t="s">
        <v>219</v>
      </c>
      <c r="I23">
        <v>369.65</v>
      </c>
      <c r="K23" t="s">
        <v>278</v>
      </c>
      <c r="N23">
        <v>425.83</v>
      </c>
    </row>
    <row r="24" spans="1:14" x14ac:dyDescent="0.25">
      <c r="A24" t="s">
        <v>220</v>
      </c>
      <c r="I24">
        <v>148.78</v>
      </c>
      <c r="K24" t="s">
        <v>279</v>
      </c>
      <c r="N24">
        <v>364.17</v>
      </c>
    </row>
    <row r="25" spans="1:14" x14ac:dyDescent="0.25">
      <c r="A25" t="s">
        <v>221</v>
      </c>
      <c r="I25">
        <v>407.53</v>
      </c>
      <c r="K25" t="s">
        <v>280</v>
      </c>
      <c r="N25">
        <v>217.37</v>
      </c>
    </row>
    <row r="26" spans="1:14" x14ac:dyDescent="0.25">
      <c r="A26" t="s">
        <v>222</v>
      </c>
      <c r="I26">
        <v>177.25</v>
      </c>
      <c r="K26" t="s">
        <v>281</v>
      </c>
      <c r="N26">
        <v>255.53</v>
      </c>
    </row>
    <row r="27" spans="1:14" x14ac:dyDescent="0.25">
      <c r="A27" t="s">
        <v>223</v>
      </c>
      <c r="I27">
        <v>188.36</v>
      </c>
      <c r="K27" t="s">
        <v>282</v>
      </c>
      <c r="N27">
        <v>462.57</v>
      </c>
    </row>
    <row r="28" spans="1:14" x14ac:dyDescent="0.25">
      <c r="A28" t="s">
        <v>224</v>
      </c>
      <c r="I28">
        <v>259.01</v>
      </c>
      <c r="K28" t="s">
        <v>283</v>
      </c>
      <c r="N28">
        <v>683.68</v>
      </c>
    </row>
    <row r="29" spans="1:14" x14ac:dyDescent="0.25">
      <c r="A29" t="s">
        <v>225</v>
      </c>
      <c r="I29">
        <v>329.82</v>
      </c>
      <c r="K29" t="s">
        <v>284</v>
      </c>
      <c r="N29">
        <v>354.92</v>
      </c>
    </row>
    <row r="30" spans="1:14" x14ac:dyDescent="0.25">
      <c r="K30" t="s">
        <v>285</v>
      </c>
      <c r="N30">
        <v>429.41</v>
      </c>
    </row>
    <row r="31" spans="1:14" x14ac:dyDescent="0.25">
      <c r="K31" t="s">
        <v>286</v>
      </c>
      <c r="N31">
        <v>501.81</v>
      </c>
    </row>
    <row r="32" spans="1:14" x14ac:dyDescent="0.25">
      <c r="K32" t="s">
        <v>287</v>
      </c>
      <c r="N32">
        <v>258.33999999999997</v>
      </c>
    </row>
    <row r="33" spans="11:14" x14ac:dyDescent="0.25">
      <c r="K33" t="s">
        <v>288</v>
      </c>
      <c r="N33">
        <v>176.05</v>
      </c>
    </row>
    <row r="34" spans="11:14" x14ac:dyDescent="0.25">
      <c r="K34" t="s">
        <v>289</v>
      </c>
      <c r="N34">
        <v>340.53</v>
      </c>
    </row>
    <row r="35" spans="11:14" x14ac:dyDescent="0.25">
      <c r="K35" t="s">
        <v>290</v>
      </c>
      <c r="N35">
        <v>352.28</v>
      </c>
    </row>
    <row r="36" spans="11:14" x14ac:dyDescent="0.25">
      <c r="K36" t="s">
        <v>291</v>
      </c>
      <c r="N36">
        <v>177.42</v>
      </c>
    </row>
    <row r="37" spans="11:14" x14ac:dyDescent="0.25">
      <c r="K37" t="s">
        <v>586</v>
      </c>
      <c r="N37">
        <v>306.68</v>
      </c>
    </row>
    <row r="38" spans="11:14" x14ac:dyDescent="0.25">
      <c r="K38" t="s">
        <v>292</v>
      </c>
      <c r="N38">
        <v>257.73</v>
      </c>
    </row>
    <row r="39" spans="11:14" x14ac:dyDescent="0.25">
      <c r="K39" t="s">
        <v>293</v>
      </c>
      <c r="N39">
        <v>242.26</v>
      </c>
    </row>
    <row r="40" spans="11:14" x14ac:dyDescent="0.25">
      <c r="K40" t="s">
        <v>294</v>
      </c>
      <c r="N40">
        <v>735.4</v>
      </c>
    </row>
    <row r="41" spans="11:14" x14ac:dyDescent="0.25">
      <c r="K41" t="s">
        <v>295</v>
      </c>
      <c r="N41">
        <v>173.69</v>
      </c>
    </row>
    <row r="42" spans="11:14" x14ac:dyDescent="0.25">
      <c r="K42" t="s">
        <v>296</v>
      </c>
      <c r="N42">
        <v>558.77</v>
      </c>
    </row>
    <row r="43" spans="11:14" x14ac:dyDescent="0.25">
      <c r="K43" t="s">
        <v>297</v>
      </c>
      <c r="N43">
        <v>432.95</v>
      </c>
    </row>
    <row r="44" spans="11:14" x14ac:dyDescent="0.25">
      <c r="K44" t="s">
        <v>298</v>
      </c>
      <c r="N44">
        <v>376.25</v>
      </c>
    </row>
    <row r="45" spans="11:14" x14ac:dyDescent="0.25">
      <c r="K45" t="s">
        <v>299</v>
      </c>
      <c r="N45">
        <v>362.24</v>
      </c>
    </row>
    <row r="46" spans="11:14" x14ac:dyDescent="0.25">
      <c r="K46" t="s">
        <v>300</v>
      </c>
      <c r="N46">
        <v>341.46</v>
      </c>
    </row>
    <row r="47" spans="11:14" x14ac:dyDescent="0.25">
      <c r="K47" t="s">
        <v>301</v>
      </c>
      <c r="N47">
        <v>389.9</v>
      </c>
    </row>
    <row r="48" spans="11:14" x14ac:dyDescent="0.25">
      <c r="K48" t="s">
        <v>302</v>
      </c>
      <c r="N48">
        <v>155.22999999999999</v>
      </c>
    </row>
    <row r="49" spans="11:14" x14ac:dyDescent="0.25">
      <c r="K49" t="s">
        <v>303</v>
      </c>
      <c r="N49">
        <v>374.6</v>
      </c>
    </row>
    <row r="50" spans="11:14" x14ac:dyDescent="0.25">
      <c r="K50" t="s">
        <v>304</v>
      </c>
      <c r="N50">
        <v>676.27</v>
      </c>
    </row>
    <row r="51" spans="11:14" x14ac:dyDescent="0.25">
      <c r="K51" t="s">
        <v>305</v>
      </c>
      <c r="N51">
        <v>309.85000000000002</v>
      </c>
    </row>
    <row r="52" spans="11:14" x14ac:dyDescent="0.25">
      <c r="K52" t="s">
        <v>306</v>
      </c>
      <c r="N52">
        <v>679.65</v>
      </c>
    </row>
    <row r="53" spans="11:14" x14ac:dyDescent="0.25">
      <c r="K53" t="s">
        <v>307</v>
      </c>
      <c r="N53">
        <v>190.88</v>
      </c>
    </row>
    <row r="54" spans="11:14" x14ac:dyDescent="0.25">
      <c r="K54" t="s">
        <v>308</v>
      </c>
      <c r="N54">
        <v>270.55</v>
      </c>
    </row>
    <row r="55" spans="11:14" x14ac:dyDescent="0.25">
      <c r="K55" t="s">
        <v>309</v>
      </c>
      <c r="N55">
        <v>510.59</v>
      </c>
    </row>
    <row r="56" spans="11:14" x14ac:dyDescent="0.25">
      <c r="K56" t="s">
        <v>310</v>
      </c>
      <c r="N56">
        <v>60.22</v>
      </c>
    </row>
    <row r="57" spans="11:14" x14ac:dyDescent="0.25">
      <c r="K57" t="s">
        <v>311</v>
      </c>
      <c r="N57">
        <v>211.58</v>
      </c>
    </row>
    <row r="58" spans="11:14" x14ac:dyDescent="0.25">
      <c r="K58" t="s">
        <v>312</v>
      </c>
      <c r="N58">
        <v>171.31</v>
      </c>
    </row>
    <row r="59" spans="11:14" x14ac:dyDescent="0.25">
      <c r="K59" t="s">
        <v>313</v>
      </c>
      <c r="N59">
        <v>471.61</v>
      </c>
    </row>
    <row r="60" spans="11:14" x14ac:dyDescent="0.25">
      <c r="K60" t="s">
        <v>314</v>
      </c>
      <c r="N60">
        <v>160.71</v>
      </c>
    </row>
    <row r="61" spans="11:14" x14ac:dyDescent="0.25">
      <c r="K61" t="s">
        <v>315</v>
      </c>
      <c r="N61">
        <v>133.44</v>
      </c>
    </row>
    <row r="62" spans="11:14" x14ac:dyDescent="0.25">
      <c r="K62" t="s">
        <v>316</v>
      </c>
      <c r="N62">
        <v>406.4</v>
      </c>
    </row>
    <row r="63" spans="11:14" x14ac:dyDescent="0.25">
      <c r="K63" t="s">
        <v>317</v>
      </c>
      <c r="N63">
        <v>474.55</v>
      </c>
    </row>
    <row r="64" spans="11:14" x14ac:dyDescent="0.25">
      <c r="K64" t="s">
        <v>318</v>
      </c>
      <c r="N64">
        <v>432.01</v>
      </c>
    </row>
    <row r="65" spans="11:15" x14ac:dyDescent="0.25">
      <c r="K65" t="s">
        <v>319</v>
      </c>
      <c r="N65">
        <v>456.72</v>
      </c>
    </row>
    <row r="66" spans="11:15" x14ac:dyDescent="0.25">
      <c r="K66" t="s">
        <v>320</v>
      </c>
      <c r="N66">
        <v>363.42</v>
      </c>
    </row>
    <row r="67" spans="11:15" x14ac:dyDescent="0.25">
      <c r="K67" t="s">
        <v>321</v>
      </c>
      <c r="N67">
        <v>481.86</v>
      </c>
    </row>
    <row r="68" spans="11:15" x14ac:dyDescent="0.25">
      <c r="K68" t="s">
        <v>322</v>
      </c>
      <c r="N68">
        <v>609.36</v>
      </c>
    </row>
    <row r="69" spans="11:15" x14ac:dyDescent="0.25">
      <c r="K69" t="s">
        <v>323</v>
      </c>
      <c r="N69">
        <v>55.93</v>
      </c>
    </row>
    <row r="70" spans="11:15" x14ac:dyDescent="0.25">
      <c r="K70" t="s">
        <v>324</v>
      </c>
      <c r="N70">
        <v>509.83</v>
      </c>
    </row>
    <row r="71" spans="11:15" x14ac:dyDescent="0.25">
      <c r="K71" t="s">
        <v>325</v>
      </c>
      <c r="N71">
        <v>398.6</v>
      </c>
    </row>
    <row r="72" spans="11:15" x14ac:dyDescent="0.25">
      <c r="K72" t="s">
        <v>326</v>
      </c>
      <c r="N72">
        <v>247.66</v>
      </c>
    </row>
    <row r="73" spans="11:15" x14ac:dyDescent="0.25">
      <c r="K73" t="s">
        <v>327</v>
      </c>
      <c r="O73">
        <v>386.42</v>
      </c>
    </row>
    <row r="74" spans="11:15" x14ac:dyDescent="0.25">
      <c r="K74" t="s">
        <v>328</v>
      </c>
      <c r="O74">
        <v>1854.8</v>
      </c>
    </row>
    <row r="75" spans="11:15" x14ac:dyDescent="0.25">
      <c r="K75" t="s">
        <v>329</v>
      </c>
      <c r="O75">
        <v>2144.52</v>
      </c>
    </row>
    <row r="76" spans="11:15" x14ac:dyDescent="0.25">
      <c r="K76" t="s">
        <v>330</v>
      </c>
      <c r="O76">
        <v>523.48</v>
      </c>
    </row>
    <row r="77" spans="11:15" x14ac:dyDescent="0.25">
      <c r="K77" t="s">
        <v>331</v>
      </c>
      <c r="O77">
        <v>395.71</v>
      </c>
    </row>
    <row r="78" spans="11:15" x14ac:dyDescent="0.25">
      <c r="K78" t="s">
        <v>332</v>
      </c>
      <c r="O78">
        <v>104.68</v>
      </c>
    </row>
    <row r="79" spans="11:15" x14ac:dyDescent="0.25">
      <c r="K79" t="s">
        <v>333</v>
      </c>
      <c r="O79">
        <v>197.13</v>
      </c>
    </row>
    <row r="80" spans="11:15" x14ac:dyDescent="0.25">
      <c r="K80" t="s">
        <v>334</v>
      </c>
      <c r="O80">
        <v>327.99</v>
      </c>
    </row>
    <row r="81" spans="11:15" x14ac:dyDescent="0.25">
      <c r="K81" t="s">
        <v>335</v>
      </c>
      <c r="O81">
        <v>546.45000000000005</v>
      </c>
    </row>
    <row r="82" spans="11:15" x14ac:dyDescent="0.25">
      <c r="K82" t="s">
        <v>336</v>
      </c>
      <c r="O82">
        <v>194.2</v>
      </c>
    </row>
    <row r="83" spans="11:15" x14ac:dyDescent="0.25">
      <c r="K83" t="s">
        <v>337</v>
      </c>
      <c r="O83">
        <v>358.33</v>
      </c>
    </row>
    <row r="84" spans="11:15" x14ac:dyDescent="0.25">
      <c r="K84" t="s">
        <v>338</v>
      </c>
      <c r="O84">
        <v>428.88</v>
      </c>
    </row>
    <row r="85" spans="11:15" x14ac:dyDescent="0.25">
      <c r="K85" t="s">
        <v>339</v>
      </c>
      <c r="O85">
        <v>623.1</v>
      </c>
    </row>
    <row r="86" spans="11:15" x14ac:dyDescent="0.25">
      <c r="K86" t="s">
        <v>340</v>
      </c>
      <c r="O86">
        <v>409.38</v>
      </c>
    </row>
    <row r="87" spans="11:15" x14ac:dyDescent="0.25">
      <c r="K87" t="s">
        <v>341</v>
      </c>
      <c r="O87">
        <v>496.98</v>
      </c>
    </row>
    <row r="88" spans="11:15" x14ac:dyDescent="0.25">
      <c r="K88" t="s">
        <v>342</v>
      </c>
      <c r="O88">
        <v>231.41</v>
      </c>
    </row>
    <row r="89" spans="11:15" x14ac:dyDescent="0.25">
      <c r="K89" t="s">
        <v>343</v>
      </c>
      <c r="O89">
        <v>325.61</v>
      </c>
    </row>
    <row r="90" spans="11:15" x14ac:dyDescent="0.25">
      <c r="K90" t="s">
        <v>344</v>
      </c>
      <c r="O90">
        <v>331.72</v>
      </c>
    </row>
    <row r="91" spans="11:15" x14ac:dyDescent="0.25">
      <c r="K91" t="s">
        <v>345</v>
      </c>
      <c r="O91">
        <v>516.12</v>
      </c>
    </row>
    <row r="92" spans="11:15" x14ac:dyDescent="0.25">
      <c r="K92" t="s">
        <v>346</v>
      </c>
      <c r="O92">
        <v>435.43</v>
      </c>
    </row>
    <row r="93" spans="11:15" x14ac:dyDescent="0.25">
      <c r="K93" t="s">
        <v>347</v>
      </c>
      <c r="O93">
        <v>61.7</v>
      </c>
    </row>
    <row r="94" spans="11:15" x14ac:dyDescent="0.25">
      <c r="K94" t="s">
        <v>348</v>
      </c>
      <c r="O94">
        <v>318.56</v>
      </c>
    </row>
    <row r="95" spans="11:15" x14ac:dyDescent="0.25">
      <c r="K95" t="s">
        <v>349</v>
      </c>
      <c r="O95">
        <v>251.67</v>
      </c>
    </row>
    <row r="96" spans="11:15" x14ac:dyDescent="0.25">
      <c r="K96" t="s">
        <v>350</v>
      </c>
      <c r="O96">
        <v>38.11</v>
      </c>
    </row>
    <row r="97" spans="11:15" x14ac:dyDescent="0.25">
      <c r="K97" t="s">
        <v>351</v>
      </c>
      <c r="O97">
        <v>440.55</v>
      </c>
    </row>
    <row r="98" spans="11:15" x14ac:dyDescent="0.25">
      <c r="K98" t="s">
        <v>352</v>
      </c>
      <c r="O98">
        <v>449.53</v>
      </c>
    </row>
    <row r="99" spans="11:15" x14ac:dyDescent="0.25">
      <c r="K99" t="s">
        <v>353</v>
      </c>
      <c r="O99">
        <v>211.74</v>
      </c>
    </row>
    <row r="100" spans="11:15" x14ac:dyDescent="0.25">
      <c r="K100" t="s">
        <v>354</v>
      </c>
      <c r="O100">
        <v>260.01</v>
      </c>
    </row>
    <row r="101" spans="11:15" x14ac:dyDescent="0.25">
      <c r="K101" t="s">
        <v>355</v>
      </c>
      <c r="O101">
        <v>362.24</v>
      </c>
    </row>
    <row r="102" spans="11:15" x14ac:dyDescent="0.25">
      <c r="K102" t="s">
        <v>356</v>
      </c>
      <c r="O102">
        <v>290.95999999999998</v>
      </c>
    </row>
    <row r="103" spans="11:15" x14ac:dyDescent="0.25">
      <c r="K103" t="s">
        <v>357</v>
      </c>
      <c r="O103">
        <v>369.81</v>
      </c>
    </row>
    <row r="104" spans="11:15" x14ac:dyDescent="0.25">
      <c r="K104" t="s">
        <v>358</v>
      </c>
      <c r="O104">
        <v>194.38</v>
      </c>
    </row>
    <row r="105" spans="11:15" x14ac:dyDescent="0.25">
      <c r="K105" t="s">
        <v>359</v>
      </c>
      <c r="O105">
        <v>321.37</v>
      </c>
    </row>
    <row r="106" spans="11:15" x14ac:dyDescent="0.25">
      <c r="K106" t="s">
        <v>360</v>
      </c>
      <c r="O106">
        <v>418.82</v>
      </c>
    </row>
    <row r="107" spans="11:15" x14ac:dyDescent="0.25">
      <c r="K107" t="s">
        <v>361</v>
      </c>
      <c r="O107">
        <v>407.07</v>
      </c>
    </row>
    <row r="108" spans="11:15" x14ac:dyDescent="0.25">
      <c r="K108" t="s">
        <v>362</v>
      </c>
      <c r="O108">
        <v>329.38</v>
      </c>
    </row>
    <row r="109" spans="11:15" x14ac:dyDescent="0.25">
      <c r="K109" t="s">
        <v>363</v>
      </c>
      <c r="O109">
        <v>214.17</v>
      </c>
    </row>
    <row r="110" spans="11:15" x14ac:dyDescent="0.25">
      <c r="K110" t="s">
        <v>364</v>
      </c>
      <c r="O110">
        <v>813.63</v>
      </c>
    </row>
    <row r="111" spans="11:15" x14ac:dyDescent="0.25">
      <c r="K111" t="s">
        <v>365</v>
      </c>
      <c r="O111">
        <v>398.52</v>
      </c>
    </row>
    <row r="112" spans="11:15" x14ac:dyDescent="0.25">
      <c r="K112" t="s">
        <v>366</v>
      </c>
      <c r="O112">
        <v>75.400000000000006</v>
      </c>
    </row>
    <row r="113" spans="9:16" x14ac:dyDescent="0.25">
      <c r="K113" t="s">
        <v>589</v>
      </c>
      <c r="L113">
        <v>140</v>
      </c>
    </row>
    <row r="115" spans="9:16" x14ac:dyDescent="0.25">
      <c r="I115">
        <f>SUM(I2:I114)</f>
        <v>9208.85</v>
      </c>
      <c r="L115">
        <f>SUM(L113:L114)</f>
        <v>140</v>
      </c>
      <c r="N115">
        <f>SUM(N2:N114)</f>
        <v>25326.520000000004</v>
      </c>
      <c r="O115">
        <f>SUM(O65:O114)</f>
        <v>17059.96</v>
      </c>
      <c r="P115">
        <f>SUM(I115:O115)</f>
        <v>51735.33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workbookViewId="0">
      <selection activeCell="J2" sqref="J2:J112"/>
    </sheetView>
  </sheetViews>
  <sheetFormatPr baseColWidth="10" defaultRowHeight="15" x14ac:dyDescent="0.25"/>
  <cols>
    <col min="1" max="1" width="33.42578125" customWidth="1"/>
    <col min="6" max="6" width="23.42578125" customWidth="1"/>
  </cols>
  <sheetData>
    <row r="1" spans="1:10" x14ac:dyDescent="0.25">
      <c r="A1" t="s">
        <v>226</v>
      </c>
      <c r="B1" t="s">
        <v>227</v>
      </c>
      <c r="C1">
        <v>9208852021042920</v>
      </c>
    </row>
    <row r="2" spans="1:10" x14ac:dyDescent="0.25">
      <c r="A2" t="s">
        <v>228</v>
      </c>
      <c r="B2" t="s">
        <v>229</v>
      </c>
      <c r="C2">
        <v>51505</v>
      </c>
      <c r="D2">
        <v>979890619</v>
      </c>
      <c r="E2">
        <f>+C2/100</f>
        <v>515.04999999999995</v>
      </c>
      <c r="F2" t="s">
        <v>367</v>
      </c>
      <c r="G2">
        <v>41010</v>
      </c>
      <c r="H2" t="s">
        <v>368</v>
      </c>
      <c r="J2">
        <f>+G2/100</f>
        <v>410.1</v>
      </c>
    </row>
    <row r="3" spans="1:10" x14ac:dyDescent="0.25">
      <c r="A3" t="s">
        <v>230</v>
      </c>
      <c r="B3" t="s">
        <v>229</v>
      </c>
      <c r="C3">
        <v>43090</v>
      </c>
      <c r="D3">
        <v>988346859</v>
      </c>
      <c r="E3">
        <f t="shared" ref="E3:E29" si="0">+C3/100</f>
        <v>430.9</v>
      </c>
      <c r="F3" t="s">
        <v>369</v>
      </c>
      <c r="G3">
        <v>27013</v>
      </c>
      <c r="H3" t="s">
        <v>370</v>
      </c>
      <c r="J3">
        <f t="shared" ref="J3:J66" si="1">+G3/100</f>
        <v>270.13</v>
      </c>
    </row>
    <row r="4" spans="1:10" x14ac:dyDescent="0.25">
      <c r="A4" t="s">
        <v>231</v>
      </c>
      <c r="B4" t="s">
        <v>229</v>
      </c>
      <c r="C4">
        <v>45078</v>
      </c>
      <c r="D4">
        <v>982818394</v>
      </c>
      <c r="E4">
        <f t="shared" si="0"/>
        <v>450.78</v>
      </c>
      <c r="F4" t="s">
        <v>371</v>
      </c>
      <c r="G4">
        <v>51693</v>
      </c>
      <c r="H4" t="s">
        <v>372</v>
      </c>
      <c r="J4">
        <f t="shared" si="1"/>
        <v>516.92999999999995</v>
      </c>
    </row>
    <row r="5" spans="1:10" x14ac:dyDescent="0.25">
      <c r="A5" t="s">
        <v>232</v>
      </c>
      <c r="B5" t="s">
        <v>229</v>
      </c>
      <c r="C5">
        <v>42405</v>
      </c>
      <c r="D5">
        <v>924859531</v>
      </c>
      <c r="E5">
        <f t="shared" si="0"/>
        <v>424.05</v>
      </c>
      <c r="F5" t="s">
        <v>373</v>
      </c>
      <c r="G5">
        <v>16329</v>
      </c>
      <c r="H5" t="s">
        <v>374</v>
      </c>
      <c r="J5">
        <f t="shared" si="1"/>
        <v>163.29</v>
      </c>
    </row>
    <row r="6" spans="1:10" x14ac:dyDescent="0.25">
      <c r="A6" t="s">
        <v>233</v>
      </c>
      <c r="B6" t="s">
        <v>229</v>
      </c>
      <c r="C6">
        <v>32114</v>
      </c>
      <c r="D6">
        <v>959888864</v>
      </c>
      <c r="E6">
        <f t="shared" si="0"/>
        <v>321.14</v>
      </c>
      <c r="F6" t="s">
        <v>375</v>
      </c>
      <c r="G6">
        <v>14843</v>
      </c>
      <c r="H6" t="s">
        <v>376</v>
      </c>
      <c r="J6">
        <f t="shared" si="1"/>
        <v>148.43</v>
      </c>
    </row>
    <row r="7" spans="1:10" x14ac:dyDescent="0.25">
      <c r="A7" t="s">
        <v>234</v>
      </c>
      <c r="B7" t="s">
        <v>229</v>
      </c>
      <c r="C7">
        <v>40209</v>
      </c>
      <c r="D7">
        <v>988451241</v>
      </c>
      <c r="E7">
        <f t="shared" si="0"/>
        <v>402.09</v>
      </c>
      <c r="F7" t="s">
        <v>377</v>
      </c>
      <c r="G7">
        <v>45423</v>
      </c>
      <c r="H7" t="s">
        <v>378</v>
      </c>
      <c r="J7">
        <f t="shared" si="1"/>
        <v>454.23</v>
      </c>
    </row>
    <row r="8" spans="1:10" x14ac:dyDescent="0.25">
      <c r="A8" t="s">
        <v>235</v>
      </c>
      <c r="B8" t="s">
        <v>229</v>
      </c>
      <c r="C8">
        <v>26831</v>
      </c>
      <c r="D8">
        <v>988633709</v>
      </c>
      <c r="E8">
        <f t="shared" si="0"/>
        <v>268.31</v>
      </c>
      <c r="F8" t="s">
        <v>379</v>
      </c>
      <c r="G8">
        <v>21716</v>
      </c>
      <c r="H8" t="s">
        <v>380</v>
      </c>
      <c r="J8">
        <f t="shared" si="1"/>
        <v>217.16</v>
      </c>
    </row>
    <row r="9" spans="1:10" x14ac:dyDescent="0.25">
      <c r="A9" t="s">
        <v>236</v>
      </c>
      <c r="B9" t="s">
        <v>229</v>
      </c>
      <c r="C9">
        <v>26037</v>
      </c>
      <c r="D9">
        <v>983647568</v>
      </c>
      <c r="E9">
        <f t="shared" si="0"/>
        <v>260.37</v>
      </c>
      <c r="F9" t="s">
        <v>381</v>
      </c>
      <c r="G9">
        <v>20658</v>
      </c>
      <c r="H9" t="s">
        <v>382</v>
      </c>
      <c r="J9">
        <f t="shared" si="1"/>
        <v>206.58</v>
      </c>
    </row>
    <row r="10" spans="1:10" x14ac:dyDescent="0.25">
      <c r="A10" t="s">
        <v>237</v>
      </c>
      <c r="B10" t="s">
        <v>229</v>
      </c>
      <c r="C10">
        <v>27854</v>
      </c>
      <c r="D10">
        <v>995703763</v>
      </c>
      <c r="E10">
        <f t="shared" si="0"/>
        <v>278.54000000000002</v>
      </c>
      <c r="F10" t="s">
        <v>383</v>
      </c>
      <c r="G10">
        <v>59265</v>
      </c>
      <c r="H10" t="s">
        <v>384</v>
      </c>
      <c r="J10">
        <f t="shared" si="1"/>
        <v>592.65</v>
      </c>
    </row>
    <row r="11" spans="1:10" x14ac:dyDescent="0.25">
      <c r="A11" t="s">
        <v>238</v>
      </c>
      <c r="B11" t="s">
        <v>229</v>
      </c>
      <c r="C11">
        <v>53510</v>
      </c>
      <c r="D11">
        <v>967952830</v>
      </c>
      <c r="E11">
        <f t="shared" si="0"/>
        <v>535.1</v>
      </c>
      <c r="F11" t="s">
        <v>385</v>
      </c>
      <c r="G11">
        <v>39224</v>
      </c>
      <c r="H11" t="s">
        <v>386</v>
      </c>
      <c r="J11">
        <f t="shared" si="1"/>
        <v>392.24</v>
      </c>
    </row>
    <row r="12" spans="1:10" x14ac:dyDescent="0.25">
      <c r="A12" t="s">
        <v>239</v>
      </c>
      <c r="B12" t="s">
        <v>229</v>
      </c>
      <c r="C12">
        <v>45088</v>
      </c>
      <c r="D12">
        <v>980889587</v>
      </c>
      <c r="E12">
        <f t="shared" si="0"/>
        <v>450.88</v>
      </c>
      <c r="F12" t="s">
        <v>387</v>
      </c>
      <c r="G12">
        <v>34839</v>
      </c>
      <c r="H12" t="s">
        <v>388</v>
      </c>
      <c r="J12">
        <f t="shared" si="1"/>
        <v>348.39</v>
      </c>
    </row>
    <row r="13" spans="1:10" x14ac:dyDescent="0.25">
      <c r="A13" t="s">
        <v>240</v>
      </c>
      <c r="B13" t="s">
        <v>229</v>
      </c>
      <c r="C13">
        <v>14284</v>
      </c>
      <c r="D13">
        <v>991858456</v>
      </c>
      <c r="E13">
        <f t="shared" si="0"/>
        <v>142.84</v>
      </c>
      <c r="F13" t="s">
        <v>389</v>
      </c>
      <c r="G13">
        <v>48216</v>
      </c>
      <c r="H13" t="s">
        <v>390</v>
      </c>
      <c r="J13">
        <f t="shared" si="1"/>
        <v>482.16</v>
      </c>
    </row>
    <row r="14" spans="1:10" x14ac:dyDescent="0.25">
      <c r="A14" t="s">
        <v>241</v>
      </c>
      <c r="B14" t="s">
        <v>229</v>
      </c>
      <c r="C14">
        <v>53778</v>
      </c>
      <c r="D14">
        <v>959631081</v>
      </c>
      <c r="E14">
        <f t="shared" si="0"/>
        <v>537.78</v>
      </c>
      <c r="F14" t="s">
        <v>391</v>
      </c>
      <c r="G14">
        <v>45844</v>
      </c>
      <c r="H14" t="s">
        <v>392</v>
      </c>
      <c r="J14">
        <f t="shared" si="1"/>
        <v>458.44</v>
      </c>
    </row>
    <row r="15" spans="1:10" x14ac:dyDescent="0.25">
      <c r="A15" t="s">
        <v>242</v>
      </c>
      <c r="B15" t="s">
        <v>229</v>
      </c>
      <c r="C15">
        <v>35623</v>
      </c>
      <c r="D15">
        <v>989614064</v>
      </c>
      <c r="E15">
        <f t="shared" si="0"/>
        <v>356.23</v>
      </c>
      <c r="F15" t="s">
        <v>393</v>
      </c>
      <c r="G15">
        <v>44844</v>
      </c>
      <c r="H15" t="s">
        <v>394</v>
      </c>
      <c r="J15">
        <f t="shared" si="1"/>
        <v>448.44</v>
      </c>
    </row>
    <row r="16" spans="1:10" x14ac:dyDescent="0.25">
      <c r="A16" t="s">
        <v>243</v>
      </c>
      <c r="B16" t="s">
        <v>229</v>
      </c>
      <c r="C16">
        <v>63144</v>
      </c>
      <c r="D16">
        <v>990228568</v>
      </c>
      <c r="E16">
        <f t="shared" si="0"/>
        <v>631.44000000000005</v>
      </c>
      <c r="F16" t="s">
        <v>395</v>
      </c>
      <c r="G16">
        <v>39985</v>
      </c>
      <c r="H16" t="s">
        <v>396</v>
      </c>
      <c r="J16">
        <f t="shared" si="1"/>
        <v>399.85</v>
      </c>
    </row>
    <row r="17" spans="1:10" x14ac:dyDescent="0.25">
      <c r="A17" t="s">
        <v>244</v>
      </c>
      <c r="B17" t="s">
        <v>229</v>
      </c>
      <c r="C17">
        <v>22302</v>
      </c>
      <c r="D17">
        <v>990989928</v>
      </c>
      <c r="E17">
        <f t="shared" si="0"/>
        <v>223.02</v>
      </c>
      <c r="F17" t="s">
        <v>397</v>
      </c>
      <c r="G17">
        <v>32976</v>
      </c>
      <c r="H17" t="s">
        <v>398</v>
      </c>
      <c r="J17">
        <f t="shared" si="1"/>
        <v>329.76</v>
      </c>
    </row>
    <row r="18" spans="1:10" x14ac:dyDescent="0.25">
      <c r="A18" t="s">
        <v>245</v>
      </c>
      <c r="B18" t="s">
        <v>229</v>
      </c>
      <c r="C18">
        <v>27989</v>
      </c>
      <c r="D18">
        <v>980373001</v>
      </c>
      <c r="E18">
        <f t="shared" si="0"/>
        <v>279.89</v>
      </c>
      <c r="F18" t="s">
        <v>399</v>
      </c>
      <c r="G18">
        <v>28363</v>
      </c>
      <c r="H18" t="s">
        <v>400</v>
      </c>
      <c r="J18">
        <f t="shared" si="1"/>
        <v>283.63</v>
      </c>
    </row>
    <row r="19" spans="1:10" x14ac:dyDescent="0.25">
      <c r="A19" t="s">
        <v>246</v>
      </c>
      <c r="B19" t="s">
        <v>229</v>
      </c>
      <c r="C19">
        <v>21330</v>
      </c>
      <c r="D19">
        <v>994007576</v>
      </c>
      <c r="E19">
        <f t="shared" si="0"/>
        <v>213.3</v>
      </c>
      <c r="F19" t="s">
        <v>401</v>
      </c>
      <c r="G19">
        <v>28665</v>
      </c>
      <c r="H19" t="s">
        <v>402</v>
      </c>
      <c r="J19">
        <f t="shared" si="1"/>
        <v>286.64999999999998</v>
      </c>
    </row>
    <row r="20" spans="1:10" x14ac:dyDescent="0.25">
      <c r="A20" t="s">
        <v>247</v>
      </c>
      <c r="B20" t="s">
        <v>229</v>
      </c>
      <c r="C20">
        <v>19145</v>
      </c>
      <c r="D20">
        <v>981089768</v>
      </c>
      <c r="E20">
        <f t="shared" si="0"/>
        <v>191.45</v>
      </c>
      <c r="F20" t="s">
        <v>403</v>
      </c>
      <c r="G20">
        <v>39024</v>
      </c>
      <c r="H20" t="s">
        <v>404</v>
      </c>
      <c r="J20">
        <f t="shared" si="1"/>
        <v>390.24</v>
      </c>
    </row>
    <row r="21" spans="1:10" x14ac:dyDescent="0.25">
      <c r="A21" t="s">
        <v>248</v>
      </c>
      <c r="B21" t="s">
        <v>229</v>
      </c>
      <c r="C21">
        <v>15336</v>
      </c>
      <c r="D21">
        <v>979946398</v>
      </c>
      <c r="E21">
        <f t="shared" si="0"/>
        <v>153.36000000000001</v>
      </c>
      <c r="F21" t="s">
        <v>405</v>
      </c>
      <c r="G21">
        <v>18540</v>
      </c>
      <c r="H21" t="s">
        <v>406</v>
      </c>
      <c r="J21">
        <f t="shared" si="1"/>
        <v>185.4</v>
      </c>
    </row>
    <row r="22" spans="1:10" x14ac:dyDescent="0.25">
      <c r="A22" t="s">
        <v>249</v>
      </c>
      <c r="B22" t="s">
        <v>229</v>
      </c>
      <c r="C22">
        <v>26193</v>
      </c>
      <c r="D22">
        <v>968011602</v>
      </c>
      <c r="E22">
        <f t="shared" si="0"/>
        <v>261.93</v>
      </c>
      <c r="F22" t="s">
        <v>407</v>
      </c>
      <c r="G22">
        <v>35175</v>
      </c>
      <c r="H22" t="s">
        <v>408</v>
      </c>
      <c r="J22">
        <f t="shared" si="1"/>
        <v>351.75</v>
      </c>
    </row>
    <row r="23" spans="1:10" x14ac:dyDescent="0.25">
      <c r="A23" t="s">
        <v>250</v>
      </c>
      <c r="B23" t="s">
        <v>229</v>
      </c>
      <c r="C23">
        <v>36965</v>
      </c>
      <c r="D23">
        <v>993071421</v>
      </c>
      <c r="E23">
        <f t="shared" si="0"/>
        <v>369.65</v>
      </c>
      <c r="F23" t="s">
        <v>409</v>
      </c>
      <c r="G23">
        <v>42583</v>
      </c>
      <c r="H23" t="s">
        <v>410</v>
      </c>
      <c r="J23">
        <f t="shared" si="1"/>
        <v>425.83</v>
      </c>
    </row>
    <row r="24" spans="1:10" x14ac:dyDescent="0.25">
      <c r="A24" t="s">
        <v>251</v>
      </c>
      <c r="B24" t="s">
        <v>229</v>
      </c>
      <c r="C24">
        <v>14878</v>
      </c>
      <c r="D24">
        <v>981000482</v>
      </c>
      <c r="E24">
        <f t="shared" si="0"/>
        <v>148.78</v>
      </c>
      <c r="F24" t="s">
        <v>411</v>
      </c>
      <c r="G24">
        <v>36417</v>
      </c>
      <c r="H24" t="s">
        <v>412</v>
      </c>
      <c r="J24">
        <f t="shared" si="1"/>
        <v>364.17</v>
      </c>
    </row>
    <row r="25" spans="1:10" x14ac:dyDescent="0.25">
      <c r="A25" t="s">
        <v>252</v>
      </c>
      <c r="B25" t="s">
        <v>229</v>
      </c>
      <c r="C25">
        <v>40753</v>
      </c>
      <c r="D25">
        <v>939284443</v>
      </c>
      <c r="E25">
        <f t="shared" si="0"/>
        <v>407.53</v>
      </c>
      <c r="F25" t="s">
        <v>413</v>
      </c>
      <c r="G25">
        <v>21737</v>
      </c>
      <c r="H25" t="s">
        <v>414</v>
      </c>
      <c r="J25">
        <f t="shared" si="1"/>
        <v>217.37</v>
      </c>
    </row>
    <row r="26" spans="1:10" x14ac:dyDescent="0.25">
      <c r="A26" t="s">
        <v>253</v>
      </c>
      <c r="B26" t="s">
        <v>229</v>
      </c>
      <c r="C26">
        <v>17725</v>
      </c>
      <c r="D26">
        <v>989053958</v>
      </c>
      <c r="E26">
        <f t="shared" si="0"/>
        <v>177.25</v>
      </c>
      <c r="F26" t="s">
        <v>415</v>
      </c>
      <c r="G26">
        <v>25553</v>
      </c>
      <c r="H26" t="s">
        <v>416</v>
      </c>
      <c r="J26">
        <f t="shared" si="1"/>
        <v>255.53</v>
      </c>
    </row>
    <row r="27" spans="1:10" x14ac:dyDescent="0.25">
      <c r="A27" t="s">
        <v>254</v>
      </c>
      <c r="B27" t="s">
        <v>229</v>
      </c>
      <c r="C27">
        <v>18836</v>
      </c>
      <c r="D27">
        <v>989555581</v>
      </c>
      <c r="E27">
        <f t="shared" si="0"/>
        <v>188.36</v>
      </c>
      <c r="F27" t="s">
        <v>417</v>
      </c>
      <c r="G27">
        <v>46257</v>
      </c>
      <c r="H27" t="s">
        <v>418</v>
      </c>
      <c r="J27">
        <f t="shared" si="1"/>
        <v>462.57</v>
      </c>
    </row>
    <row r="28" spans="1:10" x14ac:dyDescent="0.25">
      <c r="A28" t="s">
        <v>255</v>
      </c>
      <c r="B28" t="s">
        <v>229</v>
      </c>
      <c r="C28">
        <v>25901</v>
      </c>
      <c r="D28">
        <v>967523917</v>
      </c>
      <c r="E28">
        <f t="shared" si="0"/>
        <v>259.01</v>
      </c>
      <c r="F28" t="s">
        <v>419</v>
      </c>
      <c r="G28">
        <v>68368</v>
      </c>
      <c r="H28" t="s">
        <v>420</v>
      </c>
      <c r="J28">
        <f t="shared" si="1"/>
        <v>683.68</v>
      </c>
    </row>
    <row r="29" spans="1:10" x14ac:dyDescent="0.25">
      <c r="A29" t="s">
        <v>256</v>
      </c>
      <c r="B29" t="s">
        <v>229</v>
      </c>
      <c r="C29">
        <v>32982</v>
      </c>
      <c r="D29">
        <v>986602344</v>
      </c>
      <c r="E29">
        <f t="shared" si="0"/>
        <v>329.82</v>
      </c>
      <c r="F29" t="s">
        <v>421</v>
      </c>
      <c r="G29">
        <v>35492</v>
      </c>
      <c r="H29" t="s">
        <v>422</v>
      </c>
      <c r="J29">
        <f t="shared" si="1"/>
        <v>354.92</v>
      </c>
    </row>
    <row r="30" spans="1:10" x14ac:dyDescent="0.25">
      <c r="F30" t="s">
        <v>423</v>
      </c>
      <c r="G30">
        <v>42941</v>
      </c>
      <c r="H30" t="s">
        <v>424</v>
      </c>
      <c r="J30">
        <f t="shared" si="1"/>
        <v>429.41</v>
      </c>
    </row>
    <row r="31" spans="1:10" x14ac:dyDescent="0.25">
      <c r="F31" t="s">
        <v>425</v>
      </c>
      <c r="G31">
        <v>50181</v>
      </c>
      <c r="H31" t="s">
        <v>426</v>
      </c>
      <c r="J31">
        <f t="shared" si="1"/>
        <v>501.81</v>
      </c>
    </row>
    <row r="32" spans="1:10" x14ac:dyDescent="0.25">
      <c r="F32" t="s">
        <v>427</v>
      </c>
      <c r="G32">
        <v>25834</v>
      </c>
      <c r="H32" t="s">
        <v>428</v>
      </c>
      <c r="J32">
        <f t="shared" si="1"/>
        <v>258.33999999999997</v>
      </c>
    </row>
    <row r="33" spans="6:10" x14ac:dyDescent="0.25">
      <c r="F33" t="s">
        <v>429</v>
      </c>
      <c r="G33">
        <v>17605</v>
      </c>
      <c r="H33" t="s">
        <v>430</v>
      </c>
      <c r="J33">
        <f t="shared" si="1"/>
        <v>176.05</v>
      </c>
    </row>
    <row r="34" spans="6:10" x14ac:dyDescent="0.25">
      <c r="F34" t="s">
        <v>431</v>
      </c>
      <c r="G34">
        <v>34053</v>
      </c>
      <c r="H34" t="s">
        <v>432</v>
      </c>
      <c r="J34">
        <f t="shared" si="1"/>
        <v>340.53</v>
      </c>
    </row>
    <row r="35" spans="6:10" x14ac:dyDescent="0.25">
      <c r="F35" t="s">
        <v>433</v>
      </c>
      <c r="G35">
        <v>35228</v>
      </c>
      <c r="H35" t="s">
        <v>434</v>
      </c>
      <c r="J35">
        <f t="shared" si="1"/>
        <v>352.28</v>
      </c>
    </row>
    <row r="36" spans="6:10" x14ac:dyDescent="0.25">
      <c r="F36" t="s">
        <v>435</v>
      </c>
      <c r="G36">
        <v>17742</v>
      </c>
      <c r="H36" t="s">
        <v>436</v>
      </c>
      <c r="J36">
        <f t="shared" si="1"/>
        <v>177.42</v>
      </c>
    </row>
    <row r="37" spans="6:10" x14ac:dyDescent="0.25">
      <c r="F37" t="s">
        <v>587</v>
      </c>
      <c r="G37">
        <v>18108</v>
      </c>
      <c r="H37" t="s">
        <v>588</v>
      </c>
      <c r="J37">
        <v>306.68</v>
      </c>
    </row>
    <row r="38" spans="6:10" x14ac:dyDescent="0.25">
      <c r="F38" t="s">
        <v>437</v>
      </c>
      <c r="G38">
        <v>25773</v>
      </c>
      <c r="H38" t="s">
        <v>438</v>
      </c>
      <c r="J38">
        <f t="shared" si="1"/>
        <v>257.73</v>
      </c>
    </row>
    <row r="39" spans="6:10" x14ac:dyDescent="0.25">
      <c r="F39" t="s">
        <v>439</v>
      </c>
      <c r="G39">
        <v>24226</v>
      </c>
      <c r="H39" t="s">
        <v>440</v>
      </c>
      <c r="J39">
        <f t="shared" si="1"/>
        <v>242.26</v>
      </c>
    </row>
    <row r="40" spans="6:10" x14ac:dyDescent="0.25">
      <c r="F40" t="s">
        <v>441</v>
      </c>
      <c r="G40">
        <v>73540</v>
      </c>
      <c r="H40" t="s">
        <v>442</v>
      </c>
      <c r="J40">
        <f t="shared" si="1"/>
        <v>735.4</v>
      </c>
    </row>
    <row r="41" spans="6:10" x14ac:dyDescent="0.25">
      <c r="F41" t="s">
        <v>443</v>
      </c>
      <c r="G41">
        <v>17369</v>
      </c>
      <c r="H41" t="s">
        <v>444</v>
      </c>
      <c r="J41">
        <f t="shared" si="1"/>
        <v>173.69</v>
      </c>
    </row>
    <row r="42" spans="6:10" x14ac:dyDescent="0.25">
      <c r="F42" t="s">
        <v>445</v>
      </c>
      <c r="G42">
        <v>55877</v>
      </c>
      <c r="H42" t="s">
        <v>446</v>
      </c>
      <c r="J42">
        <f t="shared" si="1"/>
        <v>558.77</v>
      </c>
    </row>
    <row r="43" spans="6:10" x14ac:dyDescent="0.25">
      <c r="F43" t="s">
        <v>447</v>
      </c>
      <c r="G43">
        <v>43295</v>
      </c>
      <c r="H43" t="s">
        <v>448</v>
      </c>
      <c r="J43">
        <f t="shared" si="1"/>
        <v>432.95</v>
      </c>
    </row>
    <row r="44" spans="6:10" x14ac:dyDescent="0.25">
      <c r="F44" t="s">
        <v>449</v>
      </c>
      <c r="G44">
        <v>37625</v>
      </c>
      <c r="H44" t="s">
        <v>450</v>
      </c>
      <c r="J44">
        <f t="shared" si="1"/>
        <v>376.25</v>
      </c>
    </row>
    <row r="45" spans="6:10" x14ac:dyDescent="0.25">
      <c r="F45" t="s">
        <v>451</v>
      </c>
      <c r="G45">
        <v>36224</v>
      </c>
      <c r="H45" t="s">
        <v>452</v>
      </c>
      <c r="J45">
        <f t="shared" si="1"/>
        <v>362.24</v>
      </c>
    </row>
    <row r="46" spans="6:10" x14ac:dyDescent="0.25">
      <c r="F46" t="s">
        <v>453</v>
      </c>
      <c r="G46">
        <v>34146</v>
      </c>
      <c r="H46" t="s">
        <v>454</v>
      </c>
      <c r="J46">
        <f t="shared" si="1"/>
        <v>341.46</v>
      </c>
    </row>
    <row r="47" spans="6:10" x14ac:dyDescent="0.25">
      <c r="F47" t="s">
        <v>455</v>
      </c>
      <c r="G47">
        <v>38990</v>
      </c>
      <c r="H47" t="s">
        <v>456</v>
      </c>
      <c r="J47">
        <f t="shared" si="1"/>
        <v>389.9</v>
      </c>
    </row>
    <row r="48" spans="6:10" x14ac:dyDescent="0.25">
      <c r="F48" t="s">
        <v>457</v>
      </c>
      <c r="G48">
        <v>15523</v>
      </c>
      <c r="H48" t="s">
        <v>458</v>
      </c>
      <c r="J48">
        <f t="shared" si="1"/>
        <v>155.22999999999999</v>
      </c>
    </row>
    <row r="49" spans="6:10" x14ac:dyDescent="0.25">
      <c r="F49" t="s">
        <v>459</v>
      </c>
      <c r="G49">
        <v>37460</v>
      </c>
      <c r="H49" t="s">
        <v>460</v>
      </c>
      <c r="J49">
        <f t="shared" si="1"/>
        <v>374.6</v>
      </c>
    </row>
    <row r="50" spans="6:10" x14ac:dyDescent="0.25">
      <c r="F50" t="s">
        <v>461</v>
      </c>
      <c r="G50">
        <v>67627</v>
      </c>
      <c r="H50" t="s">
        <v>462</v>
      </c>
      <c r="J50">
        <f t="shared" si="1"/>
        <v>676.27</v>
      </c>
    </row>
    <row r="51" spans="6:10" x14ac:dyDescent="0.25">
      <c r="F51" t="s">
        <v>463</v>
      </c>
      <c r="G51">
        <v>30985</v>
      </c>
      <c r="H51" t="s">
        <v>464</v>
      </c>
      <c r="J51">
        <f t="shared" si="1"/>
        <v>309.85000000000002</v>
      </c>
    </row>
    <row r="52" spans="6:10" x14ac:dyDescent="0.25">
      <c r="F52" t="s">
        <v>465</v>
      </c>
      <c r="G52">
        <v>67965</v>
      </c>
      <c r="H52" t="s">
        <v>466</v>
      </c>
      <c r="J52">
        <f t="shared" si="1"/>
        <v>679.65</v>
      </c>
    </row>
    <row r="53" spans="6:10" x14ac:dyDescent="0.25">
      <c r="F53" t="s">
        <v>467</v>
      </c>
      <c r="G53">
        <v>19088</v>
      </c>
      <c r="H53" t="s">
        <v>468</v>
      </c>
      <c r="J53">
        <f t="shared" si="1"/>
        <v>190.88</v>
      </c>
    </row>
    <row r="54" spans="6:10" x14ac:dyDescent="0.25">
      <c r="F54" t="s">
        <v>469</v>
      </c>
      <c r="G54">
        <v>27055</v>
      </c>
      <c r="H54" t="s">
        <v>470</v>
      </c>
      <c r="J54">
        <f t="shared" si="1"/>
        <v>270.55</v>
      </c>
    </row>
    <row r="55" spans="6:10" x14ac:dyDescent="0.25">
      <c r="F55" t="s">
        <v>471</v>
      </c>
      <c r="G55">
        <v>51059</v>
      </c>
      <c r="H55" t="s">
        <v>472</v>
      </c>
      <c r="J55">
        <f t="shared" si="1"/>
        <v>510.59</v>
      </c>
    </row>
    <row r="56" spans="6:10" x14ac:dyDescent="0.25">
      <c r="F56" t="s">
        <v>473</v>
      </c>
      <c r="G56">
        <v>6022</v>
      </c>
      <c r="H56" t="s">
        <v>474</v>
      </c>
      <c r="J56">
        <f t="shared" si="1"/>
        <v>60.22</v>
      </c>
    </row>
    <row r="57" spans="6:10" x14ac:dyDescent="0.25">
      <c r="F57" t="s">
        <v>475</v>
      </c>
      <c r="G57">
        <v>21158</v>
      </c>
      <c r="H57" t="s">
        <v>476</v>
      </c>
      <c r="J57">
        <f t="shared" si="1"/>
        <v>211.58</v>
      </c>
    </row>
    <row r="58" spans="6:10" x14ac:dyDescent="0.25">
      <c r="F58" t="s">
        <v>477</v>
      </c>
      <c r="G58">
        <v>17131</v>
      </c>
      <c r="H58" t="s">
        <v>478</v>
      </c>
      <c r="J58">
        <f t="shared" si="1"/>
        <v>171.31</v>
      </c>
    </row>
    <row r="59" spans="6:10" x14ac:dyDescent="0.25">
      <c r="F59" t="s">
        <v>479</v>
      </c>
      <c r="G59">
        <v>47161</v>
      </c>
      <c r="H59" t="s">
        <v>480</v>
      </c>
      <c r="J59">
        <f t="shared" si="1"/>
        <v>471.61</v>
      </c>
    </row>
    <row r="60" spans="6:10" x14ac:dyDescent="0.25">
      <c r="F60" t="s">
        <v>481</v>
      </c>
      <c r="G60">
        <v>16071</v>
      </c>
      <c r="H60" t="s">
        <v>482</v>
      </c>
      <c r="J60">
        <f t="shared" si="1"/>
        <v>160.71</v>
      </c>
    </row>
    <row r="61" spans="6:10" x14ac:dyDescent="0.25">
      <c r="F61" t="s">
        <v>483</v>
      </c>
      <c r="G61">
        <v>13344</v>
      </c>
      <c r="H61" t="s">
        <v>484</v>
      </c>
      <c r="J61">
        <f t="shared" si="1"/>
        <v>133.44</v>
      </c>
    </row>
    <row r="62" spans="6:10" x14ac:dyDescent="0.25">
      <c r="F62" t="s">
        <v>485</v>
      </c>
      <c r="G62">
        <v>40640</v>
      </c>
      <c r="H62" t="s">
        <v>486</v>
      </c>
      <c r="J62">
        <f t="shared" si="1"/>
        <v>406.4</v>
      </c>
    </row>
    <row r="63" spans="6:10" x14ac:dyDescent="0.25">
      <c r="F63" t="s">
        <v>487</v>
      </c>
      <c r="G63">
        <v>47455</v>
      </c>
      <c r="H63" t="s">
        <v>488</v>
      </c>
      <c r="J63">
        <f t="shared" si="1"/>
        <v>474.55</v>
      </c>
    </row>
    <row r="64" spans="6:10" x14ac:dyDescent="0.25">
      <c r="F64" t="s">
        <v>489</v>
      </c>
      <c r="G64">
        <v>43201</v>
      </c>
      <c r="H64" t="s">
        <v>490</v>
      </c>
      <c r="J64">
        <f t="shared" si="1"/>
        <v>432.01</v>
      </c>
    </row>
    <row r="65" spans="6:10" x14ac:dyDescent="0.25">
      <c r="F65" t="s">
        <v>491</v>
      </c>
      <c r="G65">
        <v>45672</v>
      </c>
      <c r="H65" t="s">
        <v>492</v>
      </c>
      <c r="J65">
        <f t="shared" si="1"/>
        <v>456.72</v>
      </c>
    </row>
    <row r="66" spans="6:10" x14ac:dyDescent="0.25">
      <c r="F66" t="s">
        <v>493</v>
      </c>
      <c r="G66">
        <v>36342</v>
      </c>
      <c r="H66" t="s">
        <v>494</v>
      </c>
      <c r="J66">
        <f t="shared" si="1"/>
        <v>363.42</v>
      </c>
    </row>
    <row r="67" spans="6:10" x14ac:dyDescent="0.25">
      <c r="F67" t="s">
        <v>495</v>
      </c>
      <c r="G67">
        <v>48186</v>
      </c>
      <c r="H67" t="s">
        <v>496</v>
      </c>
      <c r="J67">
        <f t="shared" ref="J67:J112" si="2">+G67/100</f>
        <v>481.86</v>
      </c>
    </row>
    <row r="68" spans="6:10" x14ac:dyDescent="0.25">
      <c r="F68" t="s">
        <v>497</v>
      </c>
      <c r="G68">
        <v>60936</v>
      </c>
      <c r="H68" t="s">
        <v>498</v>
      </c>
      <c r="J68">
        <f t="shared" si="2"/>
        <v>609.36</v>
      </c>
    </row>
    <row r="69" spans="6:10" x14ac:dyDescent="0.25">
      <c r="F69" t="s">
        <v>499</v>
      </c>
      <c r="G69">
        <v>5593</v>
      </c>
      <c r="H69" t="s">
        <v>500</v>
      </c>
      <c r="J69">
        <f t="shared" si="2"/>
        <v>55.93</v>
      </c>
    </row>
    <row r="70" spans="6:10" x14ac:dyDescent="0.25">
      <c r="F70" t="s">
        <v>501</v>
      </c>
      <c r="G70">
        <v>50983</v>
      </c>
      <c r="H70" t="s">
        <v>502</v>
      </c>
      <c r="J70">
        <f t="shared" si="2"/>
        <v>509.83</v>
      </c>
    </row>
    <row r="71" spans="6:10" x14ac:dyDescent="0.25">
      <c r="F71" t="s">
        <v>503</v>
      </c>
      <c r="G71">
        <v>39860</v>
      </c>
      <c r="H71" t="s">
        <v>504</v>
      </c>
      <c r="J71">
        <f t="shared" si="2"/>
        <v>398.6</v>
      </c>
    </row>
    <row r="72" spans="6:10" x14ac:dyDescent="0.25">
      <c r="F72" t="s">
        <v>505</v>
      </c>
      <c r="G72">
        <v>24766</v>
      </c>
      <c r="H72" t="s">
        <v>506</v>
      </c>
      <c r="J72">
        <f t="shared" si="2"/>
        <v>247.66</v>
      </c>
    </row>
    <row r="73" spans="6:10" x14ac:dyDescent="0.25">
      <c r="F73" t="s">
        <v>507</v>
      </c>
      <c r="G73">
        <v>38642</v>
      </c>
      <c r="H73" t="s">
        <v>508</v>
      </c>
      <c r="J73">
        <f t="shared" si="2"/>
        <v>386.42</v>
      </c>
    </row>
    <row r="74" spans="6:10" x14ac:dyDescent="0.25">
      <c r="F74" t="s">
        <v>509</v>
      </c>
      <c r="G74">
        <v>185480</v>
      </c>
      <c r="H74" t="s">
        <v>510</v>
      </c>
      <c r="J74">
        <f t="shared" si="2"/>
        <v>1854.8</v>
      </c>
    </row>
    <row r="75" spans="6:10" x14ac:dyDescent="0.25">
      <c r="F75" t="s">
        <v>511</v>
      </c>
      <c r="G75">
        <v>214452</v>
      </c>
      <c r="H75" t="s">
        <v>510</v>
      </c>
      <c r="J75">
        <f t="shared" si="2"/>
        <v>2144.52</v>
      </c>
    </row>
    <row r="76" spans="6:10" x14ac:dyDescent="0.25">
      <c r="F76" t="s">
        <v>512</v>
      </c>
      <c r="G76">
        <v>52348</v>
      </c>
      <c r="H76" t="s">
        <v>513</v>
      </c>
      <c r="J76">
        <f t="shared" si="2"/>
        <v>523.48</v>
      </c>
    </row>
    <row r="77" spans="6:10" x14ac:dyDescent="0.25">
      <c r="F77" t="s">
        <v>514</v>
      </c>
      <c r="G77">
        <v>39571</v>
      </c>
      <c r="H77" t="s">
        <v>515</v>
      </c>
      <c r="J77">
        <f t="shared" si="2"/>
        <v>395.71</v>
      </c>
    </row>
    <row r="78" spans="6:10" x14ac:dyDescent="0.25">
      <c r="F78" t="s">
        <v>516</v>
      </c>
      <c r="G78">
        <v>10468</v>
      </c>
      <c r="H78" t="s">
        <v>517</v>
      </c>
      <c r="J78">
        <f t="shared" si="2"/>
        <v>104.68</v>
      </c>
    </row>
    <row r="79" spans="6:10" x14ac:dyDescent="0.25">
      <c r="F79" t="s">
        <v>518</v>
      </c>
      <c r="G79">
        <v>19713</v>
      </c>
      <c r="H79" t="s">
        <v>519</v>
      </c>
      <c r="J79">
        <f t="shared" si="2"/>
        <v>197.13</v>
      </c>
    </row>
    <row r="80" spans="6:10" x14ac:dyDescent="0.25">
      <c r="F80" t="s">
        <v>520</v>
      </c>
      <c r="G80">
        <v>32799</v>
      </c>
      <c r="H80" t="s">
        <v>521</v>
      </c>
      <c r="J80">
        <f t="shared" si="2"/>
        <v>327.99</v>
      </c>
    </row>
    <row r="81" spans="6:10" x14ac:dyDescent="0.25">
      <c r="F81" t="s">
        <v>522</v>
      </c>
      <c r="G81">
        <v>54645</v>
      </c>
      <c r="H81" t="s">
        <v>523</v>
      </c>
      <c r="J81">
        <f t="shared" si="2"/>
        <v>546.45000000000005</v>
      </c>
    </row>
    <row r="82" spans="6:10" x14ac:dyDescent="0.25">
      <c r="F82" t="s">
        <v>524</v>
      </c>
      <c r="G82">
        <v>19420</v>
      </c>
      <c r="H82" t="s">
        <v>525</v>
      </c>
      <c r="J82">
        <f t="shared" si="2"/>
        <v>194.2</v>
      </c>
    </row>
    <row r="83" spans="6:10" x14ac:dyDescent="0.25">
      <c r="F83" t="s">
        <v>526</v>
      </c>
      <c r="G83">
        <v>35833</v>
      </c>
      <c r="H83" t="s">
        <v>527</v>
      </c>
      <c r="J83">
        <f t="shared" si="2"/>
        <v>358.33</v>
      </c>
    </row>
    <row r="84" spans="6:10" x14ac:dyDescent="0.25">
      <c r="F84" t="s">
        <v>528</v>
      </c>
      <c r="G84">
        <v>42888</v>
      </c>
      <c r="H84" t="s">
        <v>529</v>
      </c>
      <c r="J84">
        <f t="shared" si="2"/>
        <v>428.88</v>
      </c>
    </row>
    <row r="85" spans="6:10" x14ac:dyDescent="0.25">
      <c r="F85" t="s">
        <v>530</v>
      </c>
      <c r="G85">
        <v>62310</v>
      </c>
      <c r="H85" t="s">
        <v>531</v>
      </c>
      <c r="J85">
        <f t="shared" si="2"/>
        <v>623.1</v>
      </c>
    </row>
    <row r="86" spans="6:10" x14ac:dyDescent="0.25">
      <c r="F86" t="s">
        <v>532</v>
      </c>
      <c r="G86">
        <v>40938</v>
      </c>
      <c r="H86" t="s">
        <v>533</v>
      </c>
      <c r="J86">
        <f t="shared" si="2"/>
        <v>409.38</v>
      </c>
    </row>
    <row r="87" spans="6:10" x14ac:dyDescent="0.25">
      <c r="F87" t="s">
        <v>534</v>
      </c>
      <c r="G87">
        <v>49698</v>
      </c>
      <c r="H87" t="s">
        <v>535</v>
      </c>
      <c r="J87">
        <f t="shared" si="2"/>
        <v>496.98</v>
      </c>
    </row>
    <row r="88" spans="6:10" x14ac:dyDescent="0.25">
      <c r="F88" t="s">
        <v>536</v>
      </c>
      <c r="G88">
        <v>23141</v>
      </c>
      <c r="H88" t="s">
        <v>537</v>
      </c>
      <c r="J88">
        <f t="shared" si="2"/>
        <v>231.41</v>
      </c>
    </row>
    <row r="89" spans="6:10" x14ac:dyDescent="0.25">
      <c r="F89" t="s">
        <v>538</v>
      </c>
      <c r="G89">
        <v>32561</v>
      </c>
      <c r="H89" t="s">
        <v>539</v>
      </c>
      <c r="J89">
        <f t="shared" si="2"/>
        <v>325.61</v>
      </c>
    </row>
    <row r="90" spans="6:10" x14ac:dyDescent="0.25">
      <c r="F90" t="s">
        <v>540</v>
      </c>
      <c r="G90">
        <v>33172</v>
      </c>
      <c r="H90" t="s">
        <v>541</v>
      </c>
      <c r="J90">
        <f t="shared" si="2"/>
        <v>331.72</v>
      </c>
    </row>
    <row r="91" spans="6:10" x14ac:dyDescent="0.25">
      <c r="F91" t="s">
        <v>542</v>
      </c>
      <c r="G91">
        <v>51612</v>
      </c>
      <c r="H91" t="s">
        <v>543</v>
      </c>
      <c r="J91">
        <f t="shared" si="2"/>
        <v>516.12</v>
      </c>
    </row>
    <row r="92" spans="6:10" x14ac:dyDescent="0.25">
      <c r="F92" t="s">
        <v>544</v>
      </c>
      <c r="G92">
        <v>43543</v>
      </c>
      <c r="H92" t="s">
        <v>545</v>
      </c>
      <c r="J92">
        <f t="shared" si="2"/>
        <v>435.43</v>
      </c>
    </row>
    <row r="93" spans="6:10" x14ac:dyDescent="0.25">
      <c r="F93" t="s">
        <v>546</v>
      </c>
      <c r="G93">
        <v>6170</v>
      </c>
      <c r="H93" t="s">
        <v>547</v>
      </c>
      <c r="J93">
        <f t="shared" si="2"/>
        <v>61.7</v>
      </c>
    </row>
    <row r="94" spans="6:10" x14ac:dyDescent="0.25">
      <c r="F94" t="s">
        <v>548</v>
      </c>
      <c r="G94">
        <v>31856</v>
      </c>
      <c r="H94" t="s">
        <v>549</v>
      </c>
      <c r="J94">
        <f t="shared" si="2"/>
        <v>318.56</v>
      </c>
    </row>
    <row r="95" spans="6:10" x14ac:dyDescent="0.25">
      <c r="F95" t="s">
        <v>550</v>
      </c>
      <c r="G95">
        <v>25167</v>
      </c>
      <c r="H95" t="s">
        <v>551</v>
      </c>
      <c r="J95">
        <f t="shared" si="2"/>
        <v>251.67</v>
      </c>
    </row>
    <row r="96" spans="6:10" x14ac:dyDescent="0.25">
      <c r="F96" t="s">
        <v>552</v>
      </c>
      <c r="G96">
        <v>3811</v>
      </c>
      <c r="H96" t="s">
        <v>553</v>
      </c>
      <c r="J96">
        <f t="shared" si="2"/>
        <v>38.11</v>
      </c>
    </row>
    <row r="97" spans="6:10" x14ac:dyDescent="0.25">
      <c r="F97" t="s">
        <v>554</v>
      </c>
      <c r="G97">
        <v>44055</v>
      </c>
      <c r="H97" t="s">
        <v>555</v>
      </c>
      <c r="J97">
        <f t="shared" si="2"/>
        <v>440.55</v>
      </c>
    </row>
    <row r="98" spans="6:10" x14ac:dyDescent="0.25">
      <c r="F98" t="s">
        <v>556</v>
      </c>
      <c r="G98">
        <v>44953</v>
      </c>
      <c r="H98" t="s">
        <v>557</v>
      </c>
      <c r="J98">
        <f t="shared" si="2"/>
        <v>449.53</v>
      </c>
    </row>
    <row r="99" spans="6:10" x14ac:dyDescent="0.25">
      <c r="F99" t="s">
        <v>558</v>
      </c>
      <c r="G99">
        <v>21174</v>
      </c>
      <c r="H99" t="s">
        <v>559</v>
      </c>
      <c r="J99">
        <f t="shared" si="2"/>
        <v>211.74</v>
      </c>
    </row>
    <row r="100" spans="6:10" x14ac:dyDescent="0.25">
      <c r="F100" t="s">
        <v>560</v>
      </c>
      <c r="G100">
        <v>26001</v>
      </c>
      <c r="H100" t="s">
        <v>561</v>
      </c>
      <c r="J100">
        <f t="shared" si="2"/>
        <v>260.01</v>
      </c>
    </row>
    <row r="101" spans="6:10" x14ac:dyDescent="0.25">
      <c r="F101" t="s">
        <v>562</v>
      </c>
      <c r="G101">
        <v>36224</v>
      </c>
      <c r="H101" t="s">
        <v>563</v>
      </c>
      <c r="J101">
        <f t="shared" si="2"/>
        <v>362.24</v>
      </c>
    </row>
    <row r="102" spans="6:10" x14ac:dyDescent="0.25">
      <c r="F102" t="s">
        <v>564</v>
      </c>
      <c r="G102">
        <v>29096</v>
      </c>
      <c r="H102" t="s">
        <v>565</v>
      </c>
      <c r="J102">
        <f t="shared" si="2"/>
        <v>290.95999999999998</v>
      </c>
    </row>
    <row r="103" spans="6:10" x14ac:dyDescent="0.25">
      <c r="F103" t="s">
        <v>566</v>
      </c>
      <c r="G103">
        <v>36981</v>
      </c>
      <c r="H103" t="s">
        <v>567</v>
      </c>
      <c r="J103">
        <f t="shared" si="2"/>
        <v>369.81</v>
      </c>
    </row>
    <row r="104" spans="6:10" x14ac:dyDescent="0.25">
      <c r="F104" t="s">
        <v>568</v>
      </c>
      <c r="G104">
        <v>19438</v>
      </c>
      <c r="H104" t="s">
        <v>569</v>
      </c>
      <c r="J104">
        <f t="shared" si="2"/>
        <v>194.38</v>
      </c>
    </row>
    <row r="105" spans="6:10" x14ac:dyDescent="0.25">
      <c r="F105" t="s">
        <v>570</v>
      </c>
      <c r="G105">
        <v>32137</v>
      </c>
      <c r="H105" t="s">
        <v>571</v>
      </c>
      <c r="J105">
        <f t="shared" si="2"/>
        <v>321.37</v>
      </c>
    </row>
    <row r="106" spans="6:10" x14ac:dyDescent="0.25">
      <c r="F106" t="s">
        <v>572</v>
      </c>
      <c r="G106">
        <v>41882</v>
      </c>
      <c r="H106" t="s">
        <v>573</v>
      </c>
      <c r="J106">
        <f t="shared" si="2"/>
        <v>418.82</v>
      </c>
    </row>
    <row r="107" spans="6:10" x14ac:dyDescent="0.25">
      <c r="F107" t="s">
        <v>574</v>
      </c>
      <c r="G107">
        <v>40707</v>
      </c>
      <c r="H107" t="s">
        <v>575</v>
      </c>
      <c r="J107">
        <f t="shared" si="2"/>
        <v>407.07</v>
      </c>
    </row>
    <row r="108" spans="6:10" x14ac:dyDescent="0.25">
      <c r="F108" t="s">
        <v>576</v>
      </c>
      <c r="G108">
        <v>32938</v>
      </c>
      <c r="H108" t="s">
        <v>577</v>
      </c>
      <c r="J108">
        <f t="shared" si="2"/>
        <v>329.38</v>
      </c>
    </row>
    <row r="109" spans="6:10" x14ac:dyDescent="0.25">
      <c r="F109" t="s">
        <v>578</v>
      </c>
      <c r="G109">
        <v>21417</v>
      </c>
      <c r="H109" t="s">
        <v>579</v>
      </c>
      <c r="J109">
        <f t="shared" si="2"/>
        <v>214.17</v>
      </c>
    </row>
    <row r="110" spans="6:10" x14ac:dyDescent="0.25">
      <c r="F110" t="s">
        <v>580</v>
      </c>
      <c r="G110">
        <v>81363</v>
      </c>
      <c r="H110" t="s">
        <v>581</v>
      </c>
      <c r="J110">
        <f t="shared" si="2"/>
        <v>813.63</v>
      </c>
    </row>
    <row r="111" spans="6:10" x14ac:dyDescent="0.25">
      <c r="F111" t="s">
        <v>582</v>
      </c>
      <c r="G111">
        <v>39852</v>
      </c>
      <c r="H111" t="s">
        <v>583</v>
      </c>
      <c r="J111">
        <f t="shared" si="2"/>
        <v>398.52</v>
      </c>
    </row>
    <row r="112" spans="6:10" x14ac:dyDescent="0.25">
      <c r="F112" t="s">
        <v>584</v>
      </c>
      <c r="G112">
        <v>7540</v>
      </c>
      <c r="H112" t="s">
        <v>585</v>
      </c>
      <c r="J112">
        <f t="shared" si="2"/>
        <v>75.400000000000006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acontable</cp:lastModifiedBy>
  <dcterms:created xsi:type="dcterms:W3CDTF">2021-04-29T14:38:59Z</dcterms:created>
  <dcterms:modified xsi:type="dcterms:W3CDTF">2021-05-12T12:57:57Z</dcterms:modified>
</cp:coreProperties>
</file>