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1315" windowHeight="1189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Hoja1!$A$5:$AM$167</definedName>
  </definedNames>
  <calcPr calcId="144525"/>
</workbook>
</file>

<file path=xl/calcChain.xml><?xml version="1.0" encoding="utf-8"?>
<calcChain xmlns="http://schemas.openxmlformats.org/spreadsheetml/2006/main">
  <c r="W166" i="1" l="1"/>
  <c r="AN166" i="1"/>
  <c r="AM166" i="1"/>
  <c r="E5" i="1"/>
  <c r="E4" i="1"/>
  <c r="D5" i="1"/>
  <c r="R173" i="1"/>
  <c r="R172" i="1"/>
  <c r="H4" i="1"/>
  <c r="D169" i="1"/>
  <c r="E166" i="1"/>
  <c r="AO166" i="1" l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6" i="1"/>
  <c r="U166" i="1"/>
  <c r="V166" i="1"/>
  <c r="V167" i="1" s="1"/>
  <c r="R166" i="1"/>
  <c r="W144" i="1"/>
  <c r="W167" i="1"/>
  <c r="W168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8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6" i="1"/>
  <c r="E84" i="1" l="1"/>
  <c r="D166" i="1" l="1"/>
  <c r="AK165" i="1" l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6" i="1"/>
  <c r="AK166" i="1" s="1"/>
  <c r="AJ166" i="1" l="1"/>
  <c r="AI166" i="1" l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6" i="1"/>
  <c r="F166" i="1" l="1"/>
  <c r="F167" i="1" s="1"/>
  <c r="E6" i="1"/>
  <c r="M134" i="2"/>
  <c r="M131" i="2"/>
  <c r="K131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2" i="4"/>
  <c r="P131" i="2"/>
  <c r="O131" i="2"/>
  <c r="I13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Q131" i="2" l="1"/>
  <c r="Q133" i="2" s="1"/>
</calcChain>
</file>

<file path=xl/comments1.xml><?xml version="1.0" encoding="utf-8"?>
<comments xmlns="http://schemas.openxmlformats.org/spreadsheetml/2006/main">
  <authors>
    <author>acontable</author>
  </authors>
  <commentList>
    <comment ref="T174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a favor de gurumendi ex salud</t>
        </r>
      </text>
    </comment>
  </commentList>
</comments>
</file>

<file path=xl/sharedStrings.xml><?xml version="1.0" encoding="utf-8"?>
<sst xmlns="http://schemas.openxmlformats.org/spreadsheetml/2006/main" count="1202" uniqueCount="640">
  <si>
    <t>Procesos de Nomina - Rol General</t>
  </si>
  <si>
    <t>GRUPO:GRAFIMPAC</t>
  </si>
  <si>
    <t>EMPRESA:GRAFICAS IMPACTO GRAFIMPAC SA</t>
  </si>
  <si>
    <t>November</t>
  </si>
  <si>
    <t>RESUMEN MENSUAL</t>
  </si>
  <si>
    <t>Codigo        Nombre</t>
  </si>
  <si>
    <t>Departamento</t>
  </si>
  <si>
    <t>Division</t>
  </si>
  <si>
    <t>Sueldo</t>
  </si>
  <si>
    <t>APORTE IESS</t>
  </si>
  <si>
    <t>COMISIONES</t>
  </si>
  <si>
    <t>DIFERENCIA  SUELDO</t>
  </si>
  <si>
    <t>FONDO DE RESERVA</t>
  </si>
  <si>
    <t>LIQ. H.EXTRAS</t>
  </si>
  <si>
    <t>MOVILIZACION</t>
  </si>
  <si>
    <t>OTROS INGRESOS</t>
  </si>
  <si>
    <t>TOTAL DE INGRESOS</t>
  </si>
  <si>
    <t>Anticipo 1º Parcial</t>
  </si>
  <si>
    <t>ANTICIPOS A SUELDO</t>
  </si>
  <si>
    <t>CELULAR</t>
  </si>
  <si>
    <t>EXT. SALUD IESS</t>
  </si>
  <si>
    <t>IESS APORTE PERSONAL</t>
  </si>
  <si>
    <t>IMP. RENTA</t>
  </si>
  <si>
    <t>LUNCH</t>
  </si>
  <si>
    <t>OTRAS CTAS X CO</t>
  </si>
  <si>
    <t>P. ALIMENTICIA</t>
  </si>
  <si>
    <t>PERMISO NO REMUNERADO SEGUN AR</t>
  </si>
  <si>
    <t>PRESTAMO D.</t>
  </si>
  <si>
    <t>PRESTAMO HIPOTECARIO</t>
  </si>
  <si>
    <t>PRESTAMO QUIROG</t>
  </si>
  <si>
    <t>PRESTAMOS</t>
  </si>
  <si>
    <t>TOTAL</t>
  </si>
  <si>
    <t>TOTAL A PAGAR</t>
  </si>
  <si>
    <t>DCMO 3ERO</t>
  </si>
  <si>
    <t>DCMO 4TO</t>
  </si>
  <si>
    <t>VACACIONES</t>
  </si>
  <si>
    <t>IESS PATRONAL</t>
  </si>
  <si>
    <t>EMP00344 - ABAD  SALTOS ANDRES  ROBERTO</t>
  </si>
  <si>
    <t>DESCARTONADO</t>
  </si>
  <si>
    <t>PLANTA</t>
  </si>
  <si>
    <t>EMP00499 - ACUÑA  PINCAY EDISON  XAVIER</t>
  </si>
  <si>
    <t>BODEGA</t>
  </si>
  <si>
    <t>EMP00500 - ADUM  BENITES JOSE  ALFREDO</t>
  </si>
  <si>
    <t>EMP00016 - ALEJANDRO  PARRALES JOHNNY  RICARDO</t>
  </si>
  <si>
    <t>PEGADO</t>
  </si>
  <si>
    <t>EMP00239 - ALVARADO  MARIN ROSA  DEL CONSUELO</t>
  </si>
  <si>
    <t>EMP00003 - ALVARADO  ORDOÑEZ LUZ  MARINA</t>
  </si>
  <si>
    <t>FINANCIERO Y ADMINISTRACIO</t>
  </si>
  <si>
    <t>ADMINISTRACION</t>
  </si>
  <si>
    <t>EMP00130 - AMAT  VITERI DAVID  ANDRES</t>
  </si>
  <si>
    <t>IMPRESION</t>
  </si>
  <si>
    <t>EMP00488 - ANA  ZAMBRANO DANNY  DANIEL</t>
  </si>
  <si>
    <t>EMP00290 - ANCHUNDIA  ANCHUNDIA JAVIER  ANGEL</t>
  </si>
  <si>
    <t>EMP00282 - ANCHUNDIA  PITA JESSENIA  PATRICIA</t>
  </si>
  <si>
    <t>EMP00325 - ANGEL  VERA MARIANA  ELIZABETH</t>
  </si>
  <si>
    <t>ADMINISTRACION PLANTA</t>
  </si>
  <si>
    <t>EMP00517 - ARCE  RAMIREZ BRENDA  BEATRIZ</t>
  </si>
  <si>
    <t>MANUFACTURA</t>
  </si>
  <si>
    <t>EMP00006 - ARIAS  HOLGUIN MARIA  ISABEL</t>
  </si>
  <si>
    <t>EMP00380 - ARROYO  MENDOZA MARYURI  EDUVID</t>
  </si>
  <si>
    <t>EMP00166 - AUZ  CAICHE ADRIAN  ISRAEL</t>
  </si>
  <si>
    <t>EMP00007 - AUZ  FRANCO CHIRLYS  MIRELLA</t>
  </si>
  <si>
    <t>EMP00248 - AVILA  ZUÑIGA DANIEL  ENRIQUE</t>
  </si>
  <si>
    <t>EMP00422 - BAJAÑA  CASTAÑEDA JEFFERSON  MISAEL</t>
  </si>
  <si>
    <t>EMP00361 - BAJAÑA  HIDALGO EDISON  BARLON</t>
  </si>
  <si>
    <t>EMP00345 - BAJAÑA  VELASCO PAOLA  NATHALY</t>
  </si>
  <si>
    <t>EMP00515 - BARZOLA  CARDENAS JOHN  BYRON</t>
  </si>
  <si>
    <t>CONVERSION</t>
  </si>
  <si>
    <t>EMP00295 - BENAVIDES  BAJAÑA SHUBERT  ALEXANDER</t>
  </si>
  <si>
    <t>EMP00423 - BERMUDEZ  MACIAS EDISON  ERNESTO</t>
  </si>
  <si>
    <t>TROQUELADO</t>
  </si>
  <si>
    <t>EMP00133 - BETUN  MASALEMA JUAN  CARLOS</t>
  </si>
  <si>
    <t>EMP00425 - BUSTAMANTE  CANALES LINDA  YAMILET</t>
  </si>
  <si>
    <t>EMP00281 - CABRERA  RENDON FERNANDA  MARICELA</t>
  </si>
  <si>
    <t>EMP00394 - CAICEDO  CAICEDO CARLOS  LUIS</t>
  </si>
  <si>
    <t>LAMINADO</t>
  </si>
  <si>
    <t>EMP00180 - CAICEDO  ZAMBRANO JORGE  GABRIEL</t>
  </si>
  <si>
    <t>EMP00414 - CAICHE  LIMONES VICTOR  MAURICIO</t>
  </si>
  <si>
    <t>COTIZACION</t>
  </si>
  <si>
    <t>EMP00446 - CAIZA  MURILLO LEONARDO  ANTONIO</t>
  </si>
  <si>
    <t>EMP00012 - CALDERON  BORBOR JORGE  FELIPE</t>
  </si>
  <si>
    <t>EMP00135 - CAMATON  LEON NARCISA  MARIELA</t>
  </si>
  <si>
    <t>EMP00512 - CAMPI  COELLO MARIO  KEVIN</t>
  </si>
  <si>
    <t>PRODUCCION</t>
  </si>
  <si>
    <t>EMP00491 - CAMPOS  PERALTA JHONNY  ROBERTO</t>
  </si>
  <si>
    <t>EMP00504 - CAMPOVERDE  ECHEVERRIA FELIX  JAVIER</t>
  </si>
  <si>
    <t>EMP00368 - CAMPOVERDE  RAMIREZ BEYLU  ERIKA</t>
  </si>
  <si>
    <t>EMP00479 - CASTRO  ALVARADO ANTONIO  GABRIEL</t>
  </si>
  <si>
    <t>EMP00412 - CASTRO  ARAUZ FREDDY  ANDRES</t>
  </si>
  <si>
    <t>EMP00484 - CASTRO  OCHOA STALIN  FERNANDO</t>
  </si>
  <si>
    <t>EMP00129 - CEDEÑO  MERCHAN WELLINGTON  ANTONIO</t>
  </si>
  <si>
    <t>EMP00192 - CEDEÑO  PILAY WILLIAN  BERNARDO</t>
  </si>
  <si>
    <t>EMP00421 - CHACON  JADAN JORGE  LUIS</t>
  </si>
  <si>
    <t>EMP00438 - CHATTIN  TERAN CARLOS  JULIO</t>
  </si>
  <si>
    <t>EMP00409 - CHELE  MERA WINSTON  LEONARDO</t>
  </si>
  <si>
    <t>EMP00347 - CHIMBOLEMA  TENEGUSÑAY CRISTIAN  BLADIMIR</t>
  </si>
  <si>
    <t>PLASTIFICADORA</t>
  </si>
  <si>
    <t>EMP00508 - CHIRIGUAYA  GAIBOR IVAN  ADRIAN</t>
  </si>
  <si>
    <t>EMP00310 - CHOEZ  PINCAY CAROLINA  JARITZA</t>
  </si>
  <si>
    <t>EMP00486 - CHOEZ  SEGURA ELIANA  LOURDES</t>
  </si>
  <si>
    <t>EMP00277 - DELGADO  ALVARADO MIGUEL  FELIPE</t>
  </si>
  <si>
    <t>EMP00289 - DOMINGUEZ  VERA ALEX  ERMEL</t>
  </si>
  <si>
    <t>EMP00026 - ECHERRE  MACIAS LEONARDO  ANTONIO</t>
  </si>
  <si>
    <t>EMP00506 - ESCOBAR  CASTILLO WILSON  ARMANDO</t>
  </si>
  <si>
    <t>EMP00501 - EUGENIO  QUINZO BRYAN  GABRIEL</t>
  </si>
  <si>
    <t>VENTAS</t>
  </si>
  <si>
    <t>EMP00509 - FACUNDO  GONZALEZ KEVIN  ANDRES</t>
  </si>
  <si>
    <t>EMP00516 - FERNANDEZ  BONE KAREN  CECIBEL</t>
  </si>
  <si>
    <t>EMP00029 - FUENTES  MORAN ERNESTO  GABRIEL</t>
  </si>
  <si>
    <t>EMP00470 - GARCIA  CARMONA EVELYN  MICHEL</t>
  </si>
  <si>
    <t>EMP00448 - GARCIA  PINARGOTE SAMUEL  ISRAEL</t>
  </si>
  <si>
    <t>EMP00021 - GOMEZ  CALDERON GINGER  LIZBETH</t>
  </si>
  <si>
    <t>EMP00420 - GOMEZ  VARGAS PATRICIA  ANABELLE</t>
  </si>
  <si>
    <t>EMP00497 - GOMEZ  ZAMBRANO KAREM  LISSETTE</t>
  </si>
  <si>
    <t>EMP00273 - GONZABAY  TOALA PABLO  FERNANDO</t>
  </si>
  <si>
    <t>EMP00313 - GUAMAN  PAEZ JASMANY  GABRIEL</t>
  </si>
  <si>
    <t>EMP00275 - GUAMINGA  YAUTIBUG JORGE  LUIS</t>
  </si>
  <si>
    <t>EMP00477 - GURUMENDI  BUSTAN CARLOS  ANDRES</t>
  </si>
  <si>
    <t>EMP00514 - GURUMENDI  CRUZ ALEXIS  GEOVANNY</t>
  </si>
  <si>
    <t>EMP00349 - GUTIERREZ  GARCIA JOHN  TYRONE</t>
  </si>
  <si>
    <t>EMP00035 - HARO  JURADO LUIS  ALBERTO</t>
  </si>
  <si>
    <t>EMP00487 - HERNANDEZ  MOLINO ALVIN  DE JESUS</t>
  </si>
  <si>
    <t>MANTENIMIENTO</t>
  </si>
  <si>
    <t>EMP00037 - IGLESIAS  NOBOA ROGER  ISAAC</t>
  </si>
  <si>
    <t>DISEÑO</t>
  </si>
  <si>
    <t>EMP00038 - INDIO  MENA JOFFRE  RENE</t>
  </si>
  <si>
    <t>EMP00350 - INTRIAGO  ANDRADE MARIA  YANIXSA</t>
  </si>
  <si>
    <t>EMP00200 - JATIVA  PEÑA MARCIA  PAULINA</t>
  </si>
  <si>
    <t>EMP00451 - JIMENEZ  ROJAS GINNY</t>
  </si>
  <si>
    <t>EMP00440 - LEON  GUAMAN JIMMY  CESAR</t>
  </si>
  <si>
    <t>EMP00097 - LINO  FIGUEROA MATILDE  PIEDAD</t>
  </si>
  <si>
    <t>EMP00351 - LINO  MERELO EDISON  FLORENCIO</t>
  </si>
  <si>
    <t>EMP00271 - LOOR  PAZMIÑO FRANK  ALEXANDER</t>
  </si>
  <si>
    <t>EMP00110 - LOPEZ  SANCHEZ RUBEN  DAVID</t>
  </si>
  <si>
    <t>EMP00467 - LUNA  ARECHUA YUXIANA  ROSALINA</t>
  </si>
  <si>
    <t>EMP00415 - MACIAS  CHELE JENNIFER  ESTEFANIA</t>
  </si>
  <si>
    <t>EMP00494 - MADRID  NAVIA LEONEL  DAVID</t>
  </si>
  <si>
    <t>EMP00450 - MAGALLANES  QUIJIJE CINTY  MABEL</t>
  </si>
  <si>
    <t>EMP00445 - MALDONADO  LAGOS RUBEN  DARIO</t>
  </si>
  <si>
    <t>EMP00495 - MANZABA  CAMPOS DORIANNYS  JHORYINA</t>
  </si>
  <si>
    <t>EMP00055 - MARQUEZ  CASTRO XAVIER  AMADO</t>
  </si>
  <si>
    <t>EMP00413 - MARTINEZ  DUARTE JORGE  UFREDO</t>
  </si>
  <si>
    <t>EMP00170 - MARTINEZ  SUAREZ CHRISTIAN  ANDRES</t>
  </si>
  <si>
    <t>EMP00407 - MEDINA  MESIAS BLADIMIR  JOAO</t>
  </si>
  <si>
    <t>EMP00503 - MEDINA  ORELLANA ERICK  TOMAS</t>
  </si>
  <si>
    <t>EMP00124 - MENA  BURGOS ABEL  INOCENTE</t>
  </si>
  <si>
    <t>EMP00435 - MENOSCAL  PINCAY CARLOS  ERNESTO</t>
  </si>
  <si>
    <t>EMP00061 - MIRANDA  GUIJARRO JAVIER  FERNANDO</t>
  </si>
  <si>
    <t>EMP00137 - MITE  MAZZINI AMELIA  CAROLINA</t>
  </si>
  <si>
    <t>EMP00373 - MOLINEROS  OLALLA KATHERINE  ALEXANDRA</t>
  </si>
  <si>
    <t>EMP00360 - MONTESDEOCA  SALVATIERRA CHRISTOFER  ANGEL</t>
  </si>
  <si>
    <t>EMP00171 - MORA  CEDEÑO HERIBERTO  ESTALIN</t>
  </si>
  <si>
    <t>EMP00385 - MORALES  GARZON LUIS  MANUEL</t>
  </si>
  <si>
    <t>EMP00258 - MORAN  GONZALEZ EDGAR  JAMIL</t>
  </si>
  <si>
    <t>EMP00492 - MORAN  MOSQUERA ASHLEY  DAYANA</t>
  </si>
  <si>
    <t>EMP00490 - MOREIRA  ARTEAGA MICHELLE  ALEJANDRA</t>
  </si>
  <si>
    <t>EMP00459 - MOSQUERA  PINCAY LISBETH  KATERINE</t>
  </si>
  <si>
    <t>EMP00267 - NAVAS  PARRALES RONY  MANUEL</t>
  </si>
  <si>
    <t>EMP00237 - OJEDA  RAMIREZ JUAN  MANUEL</t>
  </si>
  <si>
    <t>EMP00064 - ORBEA  ARELLANO JOSE  XAVIER</t>
  </si>
  <si>
    <t>EMP00066 - ORBEA  ARELLANO RAUL  DAVID</t>
  </si>
  <si>
    <t>EMP00417 - ORBEA  VACA RAUL  ERNESTO</t>
  </si>
  <si>
    <t>EMP00416 - ORDOÑEZ  VELEZ PRISCILA  VANESSA</t>
  </si>
  <si>
    <t>EMP00476 - ORTEGA  ORRALA BETTY  JENNIFFER</t>
  </si>
  <si>
    <t>EMP00235 - ORTIZ  RIOS ANDREA  DEL ROCIO</t>
  </si>
  <si>
    <t>EMP00113 - PALMA  ALVARADO MARLON  OMAR</t>
  </si>
  <si>
    <t>EMP00259 - PARRALES  ANDRADE MAYRENE  ELIZABETH</t>
  </si>
  <si>
    <t>EMP00330 - PEREZ  IBARRA TATIANA  ARACELI</t>
  </si>
  <si>
    <t>EMP00369 - PEREZ  VERDU JHONNY  ALEXANDER</t>
  </si>
  <si>
    <t>EMP00468 - PINANGO  GONZALEZ ARIANNA  GABRIELA</t>
  </si>
  <si>
    <t>EMP00469 - QUINDE  RAMIREZ HECTOR  JAVIER</t>
  </si>
  <si>
    <t>EMP00125 - QUIROZ  BRAVO ANGEL  VICENTE</t>
  </si>
  <si>
    <t>EMP00384 - RAMIREZ  ARIAS CHRISTIAN  ARMANDO</t>
  </si>
  <si>
    <t>EMP00502 - REGATTO  GUERRERO ERWIN  AUGUSTO</t>
  </si>
  <si>
    <t>EMP00311 - REYES  BAQUERIZO ELIANA  GISELL</t>
  </si>
  <si>
    <t>EMP00443 - REYES  RAMIREZ CHRISTIAN  DAVID</t>
  </si>
  <si>
    <t>EMP00080 - RIVAS  TOMALA ANGEL  MOISES</t>
  </si>
  <si>
    <t>BARNIZADO</t>
  </si>
  <si>
    <t>EMP00082 - ROMERO  ENDARA ELIAS  ALFREDO</t>
  </si>
  <si>
    <t>EMP00428 - ROSERO  CEREZO FRANKLIN  MANUEL</t>
  </si>
  <si>
    <t>EMP00395 - RUGEL  CONFORME MARIA  JOSE</t>
  </si>
  <si>
    <t>EMP00393 - SACON  CHUEZ DIEGO  JONATHAN</t>
  </si>
  <si>
    <t>EMP00285 - SAILEMA  MORAN JOSELLYN  ESTEFANIA</t>
  </si>
  <si>
    <t>EMP00437 - SALAZAR  VILLAMAR JORDAN  ALEXIS</t>
  </si>
  <si>
    <t>EMP00087 - SANCHEZ  SANTANA JOSE  LUIS</t>
  </si>
  <si>
    <t>EMP00498 - SANDOVAL  LASSO YARITZA  LIZBETH</t>
  </si>
  <si>
    <t>EMP00411 - SIGUA  RIVERA JIKSON  ALFREDO</t>
  </si>
  <si>
    <t>EMP00230 - SILVA  MUÑOZ KATHERINE  JULISSA</t>
  </si>
  <si>
    <t>EMP00247 - SUAREZ  YEPEZ KARINA  ALEXANDRA</t>
  </si>
  <si>
    <t>EMP00177 - TOMALA  TORRES ANGELICA  GEOVANNA</t>
  </si>
  <si>
    <t>EMP00219 - TORRES  ALEJANDRO JOSE  VIRGILIO</t>
  </si>
  <si>
    <t>EMP00519 - TORRES  VARGAS FRANKLIN  WLADIMIR</t>
  </si>
  <si>
    <t>EMP00505 - TUBAY  GRANADOS ALEXIS  JESUS</t>
  </si>
  <si>
    <t>EMP00507 - VALENCIA  QUITO KIARA  LISBETH</t>
  </si>
  <si>
    <t>EMP00518 - VALLE  RIOS FREDDY  ORLANDO</t>
  </si>
  <si>
    <t>EMP00510 - VALLEJO  SOLORZANO ARNALDO  ANDRE</t>
  </si>
  <si>
    <t>EMP00474 - VARGAS  ANA DANIEL  HUMBERTO</t>
  </si>
  <si>
    <t>EMP00090 - VARGAS  GOMEZ VIDAL  DAVID</t>
  </si>
  <si>
    <t>GUILLOTINA</t>
  </si>
  <si>
    <t>EMP00132 - VELEZ  DE LA CRUZ ANTONY  ALEXIS</t>
  </si>
  <si>
    <t>EMP00511 - VELEZ  GILBERT JUAN  REYNALDO</t>
  </si>
  <si>
    <t>EMP00382 - VELEZ  TORRES JESSICA  JESSENIA</t>
  </si>
  <si>
    <t>EMP00496 - VELEZ  VASQUEZ SANTIAGO  GERMAN</t>
  </si>
  <si>
    <t>EMP00482 - VERDEZOTO  GONZALEZ NASHLY  CRISTINA</t>
  </si>
  <si>
    <t>EMP00286 - VILLAMAR  MERO BOLIVAR  EDUARDO</t>
  </si>
  <si>
    <t>EMP00513 - VILLAO  MITE ERICK  ADRIAN</t>
  </si>
  <si>
    <t>EMP00520 - VILLEGAS  SAENZ DAVID  FERNANDO</t>
  </si>
  <si>
    <t>EMP00429 - VITE  ACOSTA JENNIFER  ALICIA</t>
  </si>
  <si>
    <t>EMP00396 - YANEZ  RODRIGUEZ SUSAN  KATHERINE</t>
  </si>
  <si>
    <t>EMP00358 - YOZA  BARRERA CHRISTIAN  ANTONIO</t>
  </si>
  <si>
    <t>EMP00308 - YOZA  BARRERA JOFFRE  DAVID</t>
  </si>
  <si>
    <t>EMP00287 - ZAMBRANO  ROSADO JUAN  FRANCISCO</t>
  </si>
  <si>
    <t>EMP00418 - ZAMORA  PINEDA KLEBER  RODOLFO</t>
  </si>
  <si>
    <t>EMP00241 - ZORRILLA  CHOEZ KELVIN  JIPSON</t>
  </si>
  <si>
    <t>EMP00092 - ZUÑIGA  DELGADO KATTY  MARY</t>
  </si>
  <si>
    <t>EMP00093 - ZUÑIGA  DELGADO MARIA  FERNANDA</t>
  </si>
  <si>
    <t xml:space="preserve">CLF0002630052GRAFICASIMPACTOGRAFIMPACSA            C0000000007630502021113020   </t>
  </si>
  <si>
    <t>DLF1310562028ANCHUNDIA  ANCHUNC                    N000000000051427                                           0979890619</t>
  </si>
  <si>
    <t>DLF0930086525AUZ  CAICHE ADRIAC                    N000000000051100                                           0988346859</t>
  </si>
  <si>
    <t>DLF0919388223AVILA  ZUÑIGA DANC                    N000000000045189                                           0982818394</t>
  </si>
  <si>
    <t>DLF1205989484DELGADO  ALVARADOC                    N000000000051994                                           0959888864</t>
  </si>
  <si>
    <t>DLF0915788194DOMINGUEZ  VERA AC                    N000000000035966                                           0988451241</t>
  </si>
  <si>
    <t>DLF0913685384ECHERRE  MACIAS LC                    N000000000036294                                           0988633709</t>
  </si>
  <si>
    <t>DLF0920303583FUENTES  MORAN ERC                    N000000000013817                                           0995703763</t>
  </si>
  <si>
    <t>DLF0931451660GUAMINGA  YAUTIBUC                    N000000000090593                                           0967952830</t>
  </si>
  <si>
    <t>DLF0925955551IGLESIAS  NOBOA RC                    N000000000051951                                           0980889587</t>
  </si>
  <si>
    <t>DLF0922947312LOOR  PAZMIÑO FRAC                    N000000000061890                                           0959631081</t>
  </si>
  <si>
    <t>DLF0918219049MENA  BURGOS ABELC                    N000000000037045                                           0990228568</t>
  </si>
  <si>
    <t>DLF0920141801MITE  MAZZINI AMEC                    N000000000030463                                           0990989928</t>
  </si>
  <si>
    <t>DLF0929638237PALMA  ALVARADO MC                    N000000000019030                                           0981089768</t>
  </si>
  <si>
    <t>DLF0918708231PARRALES  ANDRADEC                    N000000000019998                                           0979946398</t>
  </si>
  <si>
    <t>DLF0921898722QUIROZ  BRAVO ANGC                    N000000000029928                                           0993071421</t>
  </si>
  <si>
    <t>DLF0919762393SANCHEZ  SANTANA C                    N000000000021386                                           0981000482</t>
  </si>
  <si>
    <t>DLF0914204805TORRES  ALEJANDROC                    N000000000035595                                           0939284443</t>
  </si>
  <si>
    <t>DLF0913318069VARGAS  GOMEZ VIDC                    N000000000018933                                           0989053958</t>
  </si>
  <si>
    <t>DLF0940231806VELEZ  DE LA CRUZC                    N000000000014876                                           0989555581</t>
  </si>
  <si>
    <t>DLF0923106082ZUÑIGA  DELGADO MC                    N000000000045575                                           0986602344</t>
  </si>
  <si>
    <t>CLF0002630052GRAFICASIMPACTOGRAFIMPACSA</t>
  </si>
  <si>
    <t>C000000000</t>
  </si>
  <si>
    <t>DLF1310562028ANCHUNDIA  ANCHUNC</t>
  </si>
  <si>
    <t>N000000000</t>
  </si>
  <si>
    <t>DLF0930086525AUZ  CAICHE ADRIAC</t>
  </si>
  <si>
    <t>DLF0919388223AVILA  ZUÑIGA DANC</t>
  </si>
  <si>
    <t>DLF1205989484DELGADO  ALVARADOC</t>
  </si>
  <si>
    <t>DLF0915788194DOMINGUEZ  VERA AC</t>
  </si>
  <si>
    <t>DLF0913685384ECHERRE  MACIAS LC</t>
  </si>
  <si>
    <t>DLF0920303583FUENTES  MORAN ERC</t>
  </si>
  <si>
    <t>DLF0931451660GUAMINGA  YAUTIBUC</t>
  </si>
  <si>
    <t>DLF0925955551IGLESIAS  NOBOA RC</t>
  </si>
  <si>
    <t>DLF0922947312LOOR  PAZMIÑO FRAC</t>
  </si>
  <si>
    <t>DLF0918219049MENA  BURGOS ABELC</t>
  </si>
  <si>
    <t>DLF0920141801MITE  MAZZINI AMEC</t>
  </si>
  <si>
    <t>DLF0929638237PALMA  ALVARADO MC</t>
  </si>
  <si>
    <t>DLF0918708231PARRALES  ANDRADEC</t>
  </si>
  <si>
    <t>DLF0921898722QUIROZ  BRAVO ANGC</t>
  </si>
  <si>
    <t>DLF0919762393SANCHEZ  SANTANA C</t>
  </si>
  <si>
    <t>DLF0914204805TORRES  ALEJANDROC</t>
  </si>
  <si>
    <t>DLF0913318069VARGAS  GOMEZ VIDC</t>
  </si>
  <si>
    <t>DLF0940231806VELEZ  DE LA CRUZC</t>
  </si>
  <si>
    <t>DLF0923106082ZUÑIGA  DELGADO MC</t>
  </si>
  <si>
    <t xml:space="preserve">A001814740300000000006002543Y01ABAD  SALTOS AN             </t>
  </si>
  <si>
    <t xml:space="preserve">A001842989100000000004320343Y01ACUÑA  PINCAY E             </t>
  </si>
  <si>
    <t xml:space="preserve">A003210944100000000003814743Y01ADUM  BENITES J             </t>
  </si>
  <si>
    <t xml:space="preserve">A001728616600000000003540743Y01ALEJANDRO  PARR             </t>
  </si>
  <si>
    <t xml:space="preserve">A001815627500000000005582443Y01ALVARADO  MARIN             </t>
  </si>
  <si>
    <t xml:space="preserve">A002171338900000000001639143Y01ALVARADO  ORDOÑ             </t>
  </si>
  <si>
    <t xml:space="preserve">A001592102600000000002211543Y01AMAT  VITERI DA             </t>
  </si>
  <si>
    <t xml:space="preserve">A001815774300000000004907143Y01ANCHUNDIA  PITA             </t>
  </si>
  <si>
    <t xml:space="preserve">A001813446700000000002777543Y01ANGEL  VERA MAR             </t>
  </si>
  <si>
    <t xml:space="preserve">A001809594200000000003377043Y01ARIAS  HOLGUIN              </t>
  </si>
  <si>
    <t xml:space="preserve">A001792277200000000004554943Y01AUZ  FRANCO CHI             </t>
  </si>
  <si>
    <t xml:space="preserve">A001819103700000000005267443Y01BAJAÑA  CASTAÑE             </t>
  </si>
  <si>
    <t xml:space="preserve">A001814767500000000002307043Y01BAJAÑA  HIDALGO             </t>
  </si>
  <si>
    <t xml:space="preserve">A001814747000000000004852443Y01BAJAÑA  VELASCO             </t>
  </si>
  <si>
    <t xml:space="preserve">A001814738100000000004533143Y01BENAVIDES  BAJA             </t>
  </si>
  <si>
    <t xml:space="preserve">A001818055800000000005083843Y01BERMUDEZ  MACIA             </t>
  </si>
  <si>
    <t xml:space="preserve">A001810236100000000004057943Y01BETUN  MASALEMA             </t>
  </si>
  <si>
    <t xml:space="preserve">A001819138000000000004026143Y01BUSTAMANTE  CAN             </t>
  </si>
  <si>
    <t xml:space="preserve">A001813384400000000002879243Y01CABRERA  RENDON             </t>
  </si>
  <si>
    <t xml:space="preserve">A001816164300000000003710543Y01CAICEDO  CAICED             </t>
  </si>
  <si>
    <t xml:space="preserve">A001811949300000000006332443Y01CAICEDO  ZAMBRA             </t>
  </si>
  <si>
    <t xml:space="preserve">A004674427100000000004122643Y01CAICHE  LIMONES             </t>
  </si>
  <si>
    <t xml:space="preserve">A002478996400000000002579643Y01CAIZA  MURILLO              </t>
  </si>
  <si>
    <t xml:space="preserve">A002621692800000000002418343Y01CALDERON  BORBO             </t>
  </si>
  <si>
    <t xml:space="preserve">A001815570700000000004075743Y01CAMATON  LEON N             </t>
  </si>
  <si>
    <t xml:space="preserve">A001537559500000000004901343Y01CAMPI  COELLO M             </t>
  </si>
  <si>
    <t xml:space="preserve">A004620334300000000009358943Y01CAMPOS  PERALTA             </t>
  </si>
  <si>
    <t xml:space="preserve">A000498220200000000003208743Y01CAMPOVERDE  ECH             </t>
  </si>
  <si>
    <t xml:space="preserve">A001815087000000000007808743Y01CAMPOVERDE  RAM             </t>
  </si>
  <si>
    <t xml:space="preserve">A001817456600000000005032043Y01CASTRO  ARAUZ F             </t>
  </si>
  <si>
    <t xml:space="preserve">A011693270600000000004542943Y01CASTRO  OCHOA S             </t>
  </si>
  <si>
    <t xml:space="preserve">A001816194500000000005505943Y01CEDEÑO  MERCHAN             </t>
  </si>
  <si>
    <t xml:space="preserve">A001844554400000000003936343Y01CEDEÑO  PILAY W             </t>
  </si>
  <si>
    <t xml:space="preserve">A001819152500000000004375743Y01CHACON  JADAN J             </t>
  </si>
  <si>
    <t xml:space="preserve">A001827389100000000002494643Y01CHATTIN  TERAN              </t>
  </si>
  <si>
    <t xml:space="preserve">A001817373000000000002784543Y01CHELE  MERA WIN             </t>
  </si>
  <si>
    <t xml:space="preserve">A001814760700000000003273743Y01CHIMBOLEMA  TEN             </t>
  </si>
  <si>
    <t xml:space="preserve">A004761257300000000003253043Y01CHIRIGUAYA  GAI             </t>
  </si>
  <si>
    <t xml:space="preserve">A001812555700000000002130443Y01CHOEZ  PINCAY C             </t>
  </si>
  <si>
    <t xml:space="preserve">A001841534300000000003900643Y01CHOEZ  SEGURA E             </t>
  </si>
  <si>
    <t xml:space="preserve">A003892090600000000002439243Y01GARCIA  CARMONA             </t>
  </si>
  <si>
    <t xml:space="preserve">A002715113700000000010274943Y01GARCIA  PINARGO             </t>
  </si>
  <si>
    <t xml:space="preserve">A001803629500000000002923043Y01GOMEZ  CALDERON             </t>
  </si>
  <si>
    <t xml:space="preserve">A001819187800000000005749043Y01GOMEZ  VARGAS P             </t>
  </si>
  <si>
    <t xml:space="preserve">A003202154400000000003530443Y01GOMEZ  ZAMBRANO             </t>
  </si>
  <si>
    <t xml:space="preserve">A001815630500000000003842343Y01GONZABAY  TOALA             </t>
  </si>
  <si>
    <t xml:space="preserve">A001836335100000000005010543Y01GUAMAN  PAEZ JA             </t>
  </si>
  <si>
    <t xml:space="preserve">A001180076400000000005773543Y01GURUMENDI  CRUZ             </t>
  </si>
  <si>
    <t xml:space="preserve">A001814741100000000002522743Y01GUTIERREZ  GARC             </t>
  </si>
  <si>
    <t xml:space="preserve">A001811265000000000003866943Y01HARO  JURADO LU             </t>
  </si>
  <si>
    <t xml:space="preserve">A004757170200000000003912143Y01HERNANDEZ  MOLI             </t>
  </si>
  <si>
    <t xml:space="preserve">A001837237600000000002174843Y01INDIO  MENA JOF             </t>
  </si>
  <si>
    <t xml:space="preserve">A001814765800000000003968543Y01INTRIAGO  ANDRA             </t>
  </si>
  <si>
    <t xml:space="preserve">A001841900400000000001555343Y01JATIVA  PEÑA MA             </t>
  </si>
  <si>
    <t xml:space="preserve">A001831501200000000006774243Y01JIMENEZ  ROJAS              </t>
  </si>
  <si>
    <t xml:space="preserve">A004620365300000000008009443Y01LEON  GUAMAN JI             </t>
  </si>
  <si>
    <t xml:space="preserve">A001804759900000000001908843Y01LINO  FIGUEROA              </t>
  </si>
  <si>
    <t xml:space="preserve">A001814757700000000002056643Y01LINO  MERELO ED             </t>
  </si>
  <si>
    <t xml:space="preserve">A001812580800000000003442143Y01LOPEZ  SANCHEZ              </t>
  </si>
  <si>
    <t xml:space="preserve">A003891456600000000000713043Y01LUNA  ARECHUA Y             </t>
  </si>
  <si>
    <t xml:space="preserve">A001817988600000000002453043Y01MACIAS  CHELE J             </t>
  </si>
  <si>
    <t xml:space="preserve">A004563431500000000003989943Y01MADRID  NAVIA L             </t>
  </si>
  <si>
    <t xml:space="preserve">A003404457500000000001462443Y01MAGALLANES  QUI             </t>
  </si>
  <si>
    <t xml:space="preserve">A001831502000000000005384043Y01MALDONADO  LAGO             </t>
  </si>
  <si>
    <t xml:space="preserve">A002719411200000000003508743Y01MANZABA  CAMPOS             </t>
  </si>
  <si>
    <t xml:space="preserve">A001813003800000000002257443Y01MARQUEZ  CASTRO             </t>
  </si>
  <si>
    <t xml:space="preserve">A001817383700000000002938143Y01MARTINEZ  DUART             </t>
  </si>
  <si>
    <t xml:space="preserve">A001843469000000000004232043Y01MARTINEZ  SUARE             </t>
  </si>
  <si>
    <t xml:space="preserve">A001817386200000000005763843Y01MEDINA  MESIAS              </t>
  </si>
  <si>
    <t xml:space="preserve">A003746349800000000003930343Y01MEDINA  ORELLAN             </t>
  </si>
  <si>
    <t xml:space="preserve">A001827347500000000003977143Y01MENOSCAL  PINCA             </t>
  </si>
  <si>
    <t xml:space="preserve">A001792278000000000002638543Y01MIRANDA  GUIJAR             </t>
  </si>
  <si>
    <t xml:space="preserve">A001815564300000000003937743Y01MOLINEROS  OLAL             </t>
  </si>
  <si>
    <t xml:space="preserve">A004310210400000000005457743Y01MONTESDEOCA  SA             </t>
  </si>
  <si>
    <t xml:space="preserve">A001842827500000000004354543Y01MORA  CEDEÑO HE             </t>
  </si>
  <si>
    <t xml:space="preserve">A003974599700000000005913143Y01MORALES  GARZON             </t>
  </si>
  <si>
    <t xml:space="preserve">A001811967100000000003002343Y01MORAN  GONZALEZ             </t>
  </si>
  <si>
    <t xml:space="preserve">A004849976200000000004230443Y01MORAN  MOSQUERA             </t>
  </si>
  <si>
    <t xml:space="preserve">C002471503000000000004362943Y01MOREIRA  ARTEAG             </t>
  </si>
  <si>
    <t xml:space="preserve">A001831954800000000005568743Y01MOSQUERA  PINCA             </t>
  </si>
  <si>
    <t xml:space="preserve">A001812567100000000003621443Y01NAVAS  PARRALES             </t>
  </si>
  <si>
    <t xml:space="preserve">A001840767600000000002409243Y01OJEDA  RAMIREZ              </t>
  </si>
  <si>
    <t xml:space="preserve">C001792811200000000022338743Y01ORBEA  ARELLANO             </t>
  </si>
  <si>
    <t xml:space="preserve">C001790267900000000018069243Y01ORBEA  ARELLANO             </t>
  </si>
  <si>
    <t xml:space="preserve">A001817696800000000005211843Y01ORBEA  VACA RAU             </t>
  </si>
  <si>
    <t xml:space="preserve">A001818019200000000006877843Y01ORDOÑEZ  VELEZ              </t>
  </si>
  <si>
    <t xml:space="preserve">A001770620400000000001861343Y01ORTEGA  ORRALA              </t>
  </si>
  <si>
    <t xml:space="preserve">A001817438800000000001932843Y01ORTIZ  RIOS AND             </t>
  </si>
  <si>
    <t xml:space="preserve">C000381840300000000003318443Y01PEREZ  IBARRA T             </t>
  </si>
  <si>
    <t xml:space="preserve">A001815258900000000005720443Y01PEREZ  VERDU JH             </t>
  </si>
  <si>
    <t xml:space="preserve">A004322100500000000003934443Y01PINANGO  GONZAL             </t>
  </si>
  <si>
    <t xml:space="preserve">A002718553800000000004730343Y01QUINDE  RAMIREZ             </t>
  </si>
  <si>
    <t xml:space="preserve">A001816237200000000009550143Y01RAMIREZ  ARIAS              </t>
  </si>
  <si>
    <t xml:space="preserve">A004366537000000000003567643Y01REGATTO  GUERRE             </t>
  </si>
  <si>
    <t xml:space="preserve">A001812546800000000005032243Y01REYES  BAQUERIZ             </t>
  </si>
  <si>
    <t xml:space="preserve">A001817283100000000004075643Y01REYES  RAMIREZ              </t>
  </si>
  <si>
    <t xml:space="preserve">A001809168700000000002747643Y01RIVAS  TOMALA A             </t>
  </si>
  <si>
    <t xml:space="preserve">A001815809900000000006784243Y01ROMERO  ENDARA              </t>
  </si>
  <si>
    <t xml:space="preserve">A001819109600000000004225543Y01ROSERO  CEREZO              </t>
  </si>
  <si>
    <t xml:space="preserve">A001816212600000000004149743Y01RUGEL  CONFORME             </t>
  </si>
  <si>
    <t xml:space="preserve">A001816162600000000001038643Y01SACON  CHUEZ DI             </t>
  </si>
  <si>
    <t xml:space="preserve">A001831036300000000004314143Y01SAILEMA  MORAN              </t>
  </si>
  <si>
    <t xml:space="preserve">A001819089800000000002880443Y01SALAZAR  VILLAM             </t>
  </si>
  <si>
    <t xml:space="preserve">A003973773100000000001997743Y01SANDOVAL  LASSO             </t>
  </si>
  <si>
    <t xml:space="preserve">A001817364100000000004957843Y01SIGUA  RIVERA J             </t>
  </si>
  <si>
    <t xml:space="preserve">A001800401600000000002636443Y01SILVA  MUÑOZ KA             </t>
  </si>
  <si>
    <t xml:space="preserve">A003048640900000000004427343Y01SUAREZ  YEPEZ K             </t>
  </si>
  <si>
    <t xml:space="preserve">A001809395700000000003622443Y01TOMALA  TORRES              </t>
  </si>
  <si>
    <t xml:space="preserve">A002117503500000000002193543Y01VALLE  RIOS FRE             </t>
  </si>
  <si>
    <t xml:space="preserve">A001795964100000000004234443Y01VELEZ  TORRES J             </t>
  </si>
  <si>
    <t xml:space="preserve">A000282549500000000004196643Y01VELEZ  VASQUEZ              </t>
  </si>
  <si>
    <t xml:space="preserve">A005121286500000000002034043Y01VERDEZOTO  GONZ             </t>
  </si>
  <si>
    <t xml:space="preserve">A001815368300000000005031143Y01VILLAMAR  MERO              </t>
  </si>
  <si>
    <t xml:space="preserve">A001819110000000000002919443Y01VITE  ACOSTA JE             </t>
  </si>
  <si>
    <t xml:space="preserve">A001816362900000000005112443Y01YANEZ  RODRIGUE             </t>
  </si>
  <si>
    <t xml:space="preserve">A001814728400000000004444343Y01YOZA  BARRERA C             </t>
  </si>
  <si>
    <t xml:space="preserve">A001812591400000000003179843Y01YOZA  BARRERA J             </t>
  </si>
  <si>
    <t xml:space="preserve">A001812592200000000000049743Y01ZAMBRANO  ROSAD             </t>
  </si>
  <si>
    <t xml:space="preserve">A001827346700000000006330843Y01ZAMORA  PINEDA              </t>
  </si>
  <si>
    <t xml:space="preserve">A003885419900000000003925043Y01ZORRILLA  CHOEZ             </t>
  </si>
  <si>
    <t>A0018147403000000000</t>
  </si>
  <si>
    <t>43Y01ABAD  SALTOS AN</t>
  </si>
  <si>
    <t>A0018429891000000000</t>
  </si>
  <si>
    <t>43Y01ACUÑA  PINCAY E</t>
  </si>
  <si>
    <t>A0032109441000000000</t>
  </si>
  <si>
    <t>43Y01ADUM  BENITES J</t>
  </si>
  <si>
    <t>A0017286166000000000</t>
  </si>
  <si>
    <t>43Y01ALEJANDRO  PARR</t>
  </si>
  <si>
    <t>A0018156275000000000</t>
  </si>
  <si>
    <t>43Y01ALVARADO  MARIN</t>
  </si>
  <si>
    <t>A0021713389000000000</t>
  </si>
  <si>
    <t>43Y01ALVARADO  ORDOÑ</t>
  </si>
  <si>
    <t>A0015921026000000000</t>
  </si>
  <si>
    <t>43Y01AMAT  VITERI DA</t>
  </si>
  <si>
    <t>A0018157743000000000</t>
  </si>
  <si>
    <t>43Y01ANCHUNDIA  PITA</t>
  </si>
  <si>
    <t>A0018134467000000000</t>
  </si>
  <si>
    <t>43Y01ANGEL  VERA MAR</t>
  </si>
  <si>
    <t>A0018095942000000000</t>
  </si>
  <si>
    <t>43Y01ARIAS  HOLGUIN</t>
  </si>
  <si>
    <t>A0017922772000000000</t>
  </si>
  <si>
    <t>43Y01AUZ  FRANCO CHI</t>
  </si>
  <si>
    <t>A0018191037000000000</t>
  </si>
  <si>
    <t>43Y01BAJAÑA  CASTAÑE</t>
  </si>
  <si>
    <t>A0018147675000000000</t>
  </si>
  <si>
    <t>43Y01BAJAÑA  HIDALGO</t>
  </si>
  <si>
    <t>A0018147470000000000</t>
  </si>
  <si>
    <t>43Y01BAJAÑA  VELASCO</t>
  </si>
  <si>
    <t>A0018147381000000000</t>
  </si>
  <si>
    <t>43Y01BENAVIDES  BAJA</t>
  </si>
  <si>
    <t>A0018180558000000000</t>
  </si>
  <si>
    <t>43Y01BERMUDEZ  MACIA</t>
  </si>
  <si>
    <t>A0018102361000000000</t>
  </si>
  <si>
    <t>43Y01BETUN  MASALEMA</t>
  </si>
  <si>
    <t>A0018191380000000000</t>
  </si>
  <si>
    <t>43Y01BUSTAMANTE  CAN</t>
  </si>
  <si>
    <t>A0018133844000000000</t>
  </si>
  <si>
    <t>43Y01CABRERA  RENDON</t>
  </si>
  <si>
    <t>A0018161643000000000</t>
  </si>
  <si>
    <t>43Y01CAICEDO  CAICED</t>
  </si>
  <si>
    <t>A0018119493000000000</t>
  </si>
  <si>
    <t>43Y01CAICEDO  ZAMBRA</t>
  </si>
  <si>
    <t>A0046744271000000000</t>
  </si>
  <si>
    <t>43Y01CAICHE  LIMONES</t>
  </si>
  <si>
    <t>A0024789964000000000</t>
  </si>
  <si>
    <t>43Y01CAIZA  MURILLO</t>
  </si>
  <si>
    <t>A0026216928000000000</t>
  </si>
  <si>
    <t>43Y01CALDERON  BORBO</t>
  </si>
  <si>
    <t>A0018155707000000000</t>
  </si>
  <si>
    <t>43Y01CAMATON  LEON N</t>
  </si>
  <si>
    <t>A0015375595000000000</t>
  </si>
  <si>
    <t>43Y01CAMPI  COELLO M</t>
  </si>
  <si>
    <t>A0046203343000000000</t>
  </si>
  <si>
    <t>43Y01CAMPOS  PERALTA</t>
  </si>
  <si>
    <t>A0004982202000000000</t>
  </si>
  <si>
    <t>43Y01CAMPOVERDE  ECH</t>
  </si>
  <si>
    <t>A0018150870000000000</t>
  </si>
  <si>
    <t>43Y01CAMPOVERDE  RAM</t>
  </si>
  <si>
    <t>A0018174566000000000</t>
  </si>
  <si>
    <t>43Y01CASTRO  ARAUZ F</t>
  </si>
  <si>
    <t>A0116932706000000000</t>
  </si>
  <si>
    <t>43Y01CASTRO  OCHOA S</t>
  </si>
  <si>
    <t>A0018161945000000000</t>
  </si>
  <si>
    <t>43Y01CEDEÑO  MERCHAN</t>
  </si>
  <si>
    <t>A0018445544000000000</t>
  </si>
  <si>
    <t>43Y01CEDEÑO  PILAY W</t>
  </si>
  <si>
    <t>A0018191525000000000</t>
  </si>
  <si>
    <t>43Y01CHACON  JADAN J</t>
  </si>
  <si>
    <t>A0018273891000000000</t>
  </si>
  <si>
    <t>43Y01CHATTIN  TERAN</t>
  </si>
  <si>
    <t>A0018173730000000000</t>
  </si>
  <si>
    <t>43Y01CHELE  MERA WIN</t>
  </si>
  <si>
    <t>A0018147607000000000</t>
  </si>
  <si>
    <t>43Y01CHIMBOLEMA  TEN</t>
  </si>
  <si>
    <t>A0047612573000000000</t>
  </si>
  <si>
    <t>43Y01CHIRIGUAYA  GAI</t>
  </si>
  <si>
    <t>A0018125557000000000</t>
  </si>
  <si>
    <t>43Y01CHOEZ  PINCAY C</t>
  </si>
  <si>
    <t>A0018415343000000000</t>
  </si>
  <si>
    <t>43Y01CHOEZ  SEGURA E</t>
  </si>
  <si>
    <t>A0038920906000000000</t>
  </si>
  <si>
    <t>43Y01GARCIA  CARMONA</t>
  </si>
  <si>
    <t>A0027151137000000000</t>
  </si>
  <si>
    <t>43Y01GARCIA  PINARGO</t>
  </si>
  <si>
    <t>A0018036295000000000</t>
  </si>
  <si>
    <t>43Y01GOMEZ  CALDERON</t>
  </si>
  <si>
    <t>A0018191878000000000</t>
  </si>
  <si>
    <t>43Y01GOMEZ  VARGAS P</t>
  </si>
  <si>
    <t>A0032021544000000000</t>
  </si>
  <si>
    <t>43Y01GOMEZ  ZAMBRANO</t>
  </si>
  <si>
    <t>A0018156305000000000</t>
  </si>
  <si>
    <t>43Y01GONZABAY  TOALA</t>
  </si>
  <si>
    <t>A0018363351000000000</t>
  </si>
  <si>
    <t>43Y01GUAMAN  PAEZ JA</t>
  </si>
  <si>
    <t>A0011800764000000000</t>
  </si>
  <si>
    <t>43Y01GURUMENDI  CRUZ</t>
  </si>
  <si>
    <t>A0018147411000000000</t>
  </si>
  <si>
    <t>43Y01GUTIERREZ  GARC</t>
  </si>
  <si>
    <t>A0018112650000000000</t>
  </si>
  <si>
    <t>43Y01HARO  JURADO LU</t>
  </si>
  <si>
    <t>A0047571702000000000</t>
  </si>
  <si>
    <t>43Y01HERNANDEZ  MOLI</t>
  </si>
  <si>
    <t>A0018372376000000000</t>
  </si>
  <si>
    <t>43Y01INDIO  MENA JOF</t>
  </si>
  <si>
    <t>A0018147658000000000</t>
  </si>
  <si>
    <t>43Y01INTRIAGO  ANDRA</t>
  </si>
  <si>
    <t>A0018419004000000000</t>
  </si>
  <si>
    <t>43Y01JATIVA  PEÑA MA</t>
  </si>
  <si>
    <t>A0018315012000000000</t>
  </si>
  <si>
    <t>43Y01JIMENEZ  ROJAS</t>
  </si>
  <si>
    <t>A0046203653000000000</t>
  </si>
  <si>
    <t>43Y01LEON  GUAMAN JI</t>
  </si>
  <si>
    <t>A0018047599000000000</t>
  </si>
  <si>
    <t>43Y01LINO  FIGUEROA</t>
  </si>
  <si>
    <t>A0018147577000000000</t>
  </si>
  <si>
    <t>43Y01LINO  MERELO ED</t>
  </si>
  <si>
    <t>A0018125808000000000</t>
  </si>
  <si>
    <t>43Y01LOPEZ  SANCHEZ</t>
  </si>
  <si>
    <t>A0038914566000000000</t>
  </si>
  <si>
    <t>43Y01LUNA  ARECHUA Y</t>
  </si>
  <si>
    <t>A0018179886000000000</t>
  </si>
  <si>
    <t>43Y01MACIAS  CHELE J</t>
  </si>
  <si>
    <t>A0045634315000000000</t>
  </si>
  <si>
    <t>43Y01MADRID  NAVIA L</t>
  </si>
  <si>
    <t>A0034044575000000000</t>
  </si>
  <si>
    <t>43Y01MAGALLANES  QUI</t>
  </si>
  <si>
    <t>A0018315020000000000</t>
  </si>
  <si>
    <t>43Y01MALDONADO  LAGO</t>
  </si>
  <si>
    <t>A0027194112000000000</t>
  </si>
  <si>
    <t>43Y01MANZABA  CAMPOS</t>
  </si>
  <si>
    <t>A0018130038000000000</t>
  </si>
  <si>
    <t>43Y01MARQUEZ  CASTRO</t>
  </si>
  <si>
    <t>A0018173837000000000</t>
  </si>
  <si>
    <t>43Y01MARTINEZ  DUART</t>
  </si>
  <si>
    <t>A0018434690000000000</t>
  </si>
  <si>
    <t>43Y01MARTINEZ  SUARE</t>
  </si>
  <si>
    <t>A0018173862000000000</t>
  </si>
  <si>
    <t>43Y01MEDINA  MESIAS</t>
  </si>
  <si>
    <t>A0037463498000000000</t>
  </si>
  <si>
    <t>43Y01MEDINA  ORELLAN</t>
  </si>
  <si>
    <t>A0018273475000000000</t>
  </si>
  <si>
    <t>43Y01MENOSCAL  PINCA</t>
  </si>
  <si>
    <t>A0017922780000000000</t>
  </si>
  <si>
    <t>43Y01MIRANDA  GUIJAR</t>
  </si>
  <si>
    <t>A0018155643000000000</t>
  </si>
  <si>
    <t>43Y01MOLINEROS  OLAL</t>
  </si>
  <si>
    <t>A0043102104000000000</t>
  </si>
  <si>
    <t>43Y01MONTESDEOCA  SA</t>
  </si>
  <si>
    <t>A0018428275000000000</t>
  </si>
  <si>
    <t>43Y01MORA  CEDEÑO HE</t>
  </si>
  <si>
    <t>A0039745997000000000</t>
  </si>
  <si>
    <t>43Y01MORALES  GARZON</t>
  </si>
  <si>
    <t>A0018119671000000000</t>
  </si>
  <si>
    <t>43Y01MORAN  GONZALEZ</t>
  </si>
  <si>
    <t>A0048499762000000000</t>
  </si>
  <si>
    <t>43Y01MORAN  MOSQUERA</t>
  </si>
  <si>
    <t>C0024715030000000000</t>
  </si>
  <si>
    <t>43Y01MOREIRA  ARTEAG</t>
  </si>
  <si>
    <t>A0018319548000000000</t>
  </si>
  <si>
    <t>43Y01MOSQUERA  PINCA</t>
  </si>
  <si>
    <t>A0018125671000000000</t>
  </si>
  <si>
    <t>43Y01NAVAS  PARRALES</t>
  </si>
  <si>
    <t>A0018407676000000000</t>
  </si>
  <si>
    <t>43Y01OJEDA  RAMIREZ</t>
  </si>
  <si>
    <t>C0017928112000000000</t>
  </si>
  <si>
    <t>43Y01ORBEA  ARELLANO</t>
  </si>
  <si>
    <t>C0017902679000000000</t>
  </si>
  <si>
    <t>A0018176968000000000</t>
  </si>
  <si>
    <t>43Y01ORBEA  VACA RAU</t>
  </si>
  <si>
    <t>A0018180192000000000</t>
  </si>
  <si>
    <t>43Y01ORDOÑEZ  VELEZ</t>
  </si>
  <si>
    <t>A0017706204000000000</t>
  </si>
  <si>
    <t>43Y01ORTEGA  ORRALA</t>
  </si>
  <si>
    <t>A0018174388000000000</t>
  </si>
  <si>
    <t>43Y01ORTIZ  RIOS AND</t>
  </si>
  <si>
    <t>C0003818403000000000</t>
  </si>
  <si>
    <t>43Y01PEREZ  IBARRA T</t>
  </si>
  <si>
    <t>A0018152589000000000</t>
  </si>
  <si>
    <t>43Y01PEREZ  VERDU JH</t>
  </si>
  <si>
    <t>A0043221005000000000</t>
  </si>
  <si>
    <t>43Y01PINANGO  GONZAL</t>
  </si>
  <si>
    <t>A0027185538000000000</t>
  </si>
  <si>
    <t>43Y01QUINDE  RAMIREZ</t>
  </si>
  <si>
    <t>A0018162372000000000</t>
  </si>
  <si>
    <t>43Y01RAMIREZ  ARIAS</t>
  </si>
  <si>
    <t>A0043665370000000000</t>
  </si>
  <si>
    <t>43Y01REGATTO  GUERRE</t>
  </si>
  <si>
    <t>A0018125468000000000</t>
  </si>
  <si>
    <t>43Y01REYES  BAQUERIZ</t>
  </si>
  <si>
    <t>A0018172831000000000</t>
  </si>
  <si>
    <t>43Y01REYES  RAMIREZ</t>
  </si>
  <si>
    <t>A0018091687000000000</t>
  </si>
  <si>
    <t>43Y01RIVAS  TOMALA A</t>
  </si>
  <si>
    <t>A0018158099000000000</t>
  </si>
  <si>
    <t>43Y01ROMERO  ENDARA</t>
  </si>
  <si>
    <t>A0018191096000000000</t>
  </si>
  <si>
    <t>43Y01ROSERO  CEREZO</t>
  </si>
  <si>
    <t>A0018162126000000000</t>
  </si>
  <si>
    <t>43Y01RUGEL  CONFORME</t>
  </si>
  <si>
    <t>A0018161626000000000</t>
  </si>
  <si>
    <t>43Y01SACON  CHUEZ DI</t>
  </si>
  <si>
    <t>A0018310363000000000</t>
  </si>
  <si>
    <t>43Y01SAILEMA  MORAN</t>
  </si>
  <si>
    <t>A0018190898000000000</t>
  </si>
  <si>
    <t>43Y01SALAZAR  VILLAM</t>
  </si>
  <si>
    <t>A0039737731000000000</t>
  </si>
  <si>
    <t>43Y01SANDOVAL  LASSO</t>
  </si>
  <si>
    <t>A0018173641000000000</t>
  </si>
  <si>
    <t>43Y01SIGUA  RIVERA J</t>
  </si>
  <si>
    <t>A0018004016000000000</t>
  </si>
  <si>
    <t>43Y01SILVA  MUÑOZ KA</t>
  </si>
  <si>
    <t>A0030486409000000000</t>
  </si>
  <si>
    <t>43Y01SUAREZ  YEPEZ K</t>
  </si>
  <si>
    <t>A0018093957000000000</t>
  </si>
  <si>
    <t>43Y01TOMALA  TORRES</t>
  </si>
  <si>
    <t>A0021175035000000000</t>
  </si>
  <si>
    <t>43Y01VALLE  RIOS FRE</t>
  </si>
  <si>
    <t>A0017959641000000000</t>
  </si>
  <si>
    <t>43Y01VELEZ  TORRES J</t>
  </si>
  <si>
    <t>A0002825495000000000</t>
  </si>
  <si>
    <t>43Y01VELEZ  VASQUEZ</t>
  </si>
  <si>
    <t>A0051212865000000000</t>
  </si>
  <si>
    <t>43Y01VERDEZOTO  GONZ</t>
  </si>
  <si>
    <t>A0018153683000000000</t>
  </si>
  <si>
    <t>43Y01VILLAMAR  MERO</t>
  </si>
  <si>
    <t>A0018191100000000000</t>
  </si>
  <si>
    <t>43Y01VITE  ACOSTA JE</t>
  </si>
  <si>
    <t>A0018163629000000000</t>
  </si>
  <si>
    <t>43Y01YANEZ  RODRIGUE</t>
  </si>
  <si>
    <t>A0018147284000000000</t>
  </si>
  <si>
    <t>43Y01YOZA  BARRERA C</t>
  </si>
  <si>
    <t>A0018125914000000000</t>
  </si>
  <si>
    <t>43Y01YOZA  BARRERA J</t>
  </si>
  <si>
    <t>A0018125922000000000</t>
  </si>
  <si>
    <t>43Y01ZAMBRANO  ROSAD</t>
  </si>
  <si>
    <t>A0018273467000000000</t>
  </si>
  <si>
    <t>43Y01ZAMORA  PINEDA</t>
  </si>
  <si>
    <t>A0038854199000000000</t>
  </si>
  <si>
    <t>43Y01ZORRILLA  CHOEZ</t>
  </si>
  <si>
    <t>A0018062041000000000</t>
  </si>
  <si>
    <t>43Y01ZUÑIGA  DELGADO</t>
  </si>
  <si>
    <t xml:space="preserve">A001841943700000000002804843Y01ANA  ZAMBRANO D             </t>
  </si>
  <si>
    <t xml:space="preserve">A001717638700000000001308343Y01VARGAS  ANA DAN             </t>
  </si>
  <si>
    <t>A0018419437000000000</t>
  </si>
  <si>
    <t>43Y01ANA  ZAMBRANO D</t>
  </si>
  <si>
    <t>A0017176387000000000</t>
  </si>
  <si>
    <t>43Y01VARGAS  ANA DAN</t>
  </si>
  <si>
    <t>ARCE</t>
  </si>
  <si>
    <t>BARZOLA</t>
  </si>
  <si>
    <t>EUGENIO</t>
  </si>
  <si>
    <t>ESCOBAR</t>
  </si>
  <si>
    <t>FACUNDO</t>
  </si>
  <si>
    <t>FERNANDEZ</t>
  </si>
  <si>
    <t>TUBAY</t>
  </si>
  <si>
    <t>VALENCIA</t>
  </si>
  <si>
    <t>VALLEJO</t>
  </si>
  <si>
    <t>VELEZ</t>
  </si>
  <si>
    <t>VILLAO</t>
  </si>
  <si>
    <t>TORRES</t>
  </si>
  <si>
    <t>VILLEGAS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</si>
</sst>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2" borderId="0" xfId="0" applyFill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4" fontId="4" fillId="0" borderId="0" xfId="0" applyNumberFormat="1" applyFont="1" applyAlignment="1">
      <alignment horizontal="right" vertical="center" wrapText="1"/>
    </xf>
    <xf numFmtId="4" fontId="0" fillId="0" borderId="0" xfId="0" applyNumberFormat="1"/>
    <xf numFmtId="4" fontId="2" fillId="0" borderId="0" xfId="0" applyNumberFormat="1" applyFont="1"/>
    <xf numFmtId="2" fontId="0" fillId="3" borderId="0" xfId="0" applyNumberFormat="1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74"/>
  <sheetViews>
    <sheetView tabSelected="1" topLeftCell="A4" workbookViewId="0">
      <pane xSplit="1" ySplit="2" topLeftCell="T129" activePane="bottomRight" state="frozen"/>
      <selection activeCell="A4" sqref="A4"/>
      <selection pane="topRight" activeCell="B4" sqref="B4"/>
      <selection pane="bottomLeft" activeCell="A6" sqref="A6"/>
      <selection pane="bottomRight" activeCell="W166" sqref="W166"/>
    </sheetView>
  </sheetViews>
  <sheetFormatPr baseColWidth="10" defaultRowHeight="15" x14ac:dyDescent="0.25"/>
  <cols>
    <col min="1" max="1" width="56.85546875" bestFit="1" customWidth="1"/>
    <col min="2" max="2" width="28.7109375" bestFit="1" customWidth="1"/>
    <col min="3" max="3" width="17" bestFit="1" customWidth="1"/>
    <col min="4" max="4" width="17" style="7" customWidth="1"/>
    <col min="5" max="6" width="17" style="3" customWidth="1"/>
    <col min="7" max="7" width="7.140625" bestFit="1" customWidth="1"/>
    <col min="8" max="8" width="12" bestFit="1" customWidth="1"/>
    <col min="9" max="9" width="12.42578125" bestFit="1" customWidth="1"/>
    <col min="10" max="10" width="19.42578125" bestFit="1" customWidth="1"/>
    <col min="11" max="11" width="18.7109375" bestFit="1" customWidth="1"/>
    <col min="12" max="12" width="13.28515625" bestFit="1" customWidth="1"/>
    <col min="13" max="13" width="14.42578125" bestFit="1" customWidth="1"/>
    <col min="14" max="14" width="16.5703125" bestFit="1" customWidth="1"/>
    <col min="15" max="15" width="18.85546875" bestFit="1" customWidth="1"/>
    <col min="16" max="16" width="17.28515625" bestFit="1" customWidth="1"/>
    <col min="17" max="17" width="19.85546875" bestFit="1" customWidth="1"/>
    <col min="18" max="18" width="12" bestFit="1" customWidth="1"/>
    <col min="19" max="19" width="8.7109375" bestFit="1" customWidth="1"/>
    <col min="20" max="20" width="15" bestFit="1" customWidth="1"/>
    <col min="21" max="21" width="22" bestFit="1" customWidth="1"/>
    <col min="22" max="22" width="11.28515625" style="3" customWidth="1"/>
    <col min="23" max="23" width="11.85546875" style="3" customWidth="1"/>
    <col min="25" max="25" width="7.140625" bestFit="1" customWidth="1"/>
    <col min="26" max="26" width="16.42578125" bestFit="1" customWidth="1"/>
    <col min="27" max="27" width="14.7109375" bestFit="1" customWidth="1"/>
    <col min="28" max="28" width="36" bestFit="1" customWidth="1"/>
    <col min="29" max="29" width="13.140625" bestFit="1" customWidth="1"/>
    <col min="30" max="30" width="23.5703125" bestFit="1" customWidth="1"/>
    <col min="31" max="31" width="18.85546875" bestFit="1" customWidth="1"/>
    <col min="32" max="32" width="11.85546875" bestFit="1" customWidth="1"/>
    <col min="33" max="33" width="8" bestFit="1" customWidth="1"/>
    <col min="34" max="34" width="19.28515625" bestFit="1" customWidth="1"/>
    <col min="35" max="35" width="11.7109375" bestFit="1" customWidth="1"/>
    <col min="36" max="36" width="10.5703125" bestFit="1" customWidth="1"/>
    <col min="37" max="37" width="12.5703125" bestFit="1" customWidth="1"/>
    <col min="38" max="38" width="18.7109375" bestFit="1" customWidth="1"/>
    <col min="39" max="39" width="14.5703125" bestFit="1" customWidth="1"/>
  </cols>
  <sheetData>
    <row r="1" spans="1:41" x14ac:dyDescent="0.25">
      <c r="A1" s="1" t="s">
        <v>0</v>
      </c>
      <c r="AH1" s="1">
        <v>2021</v>
      </c>
    </row>
    <row r="2" spans="1:41" x14ac:dyDescent="0.25">
      <c r="A2" s="1" t="s">
        <v>1</v>
      </c>
      <c r="AH2" s="1" t="s">
        <v>3</v>
      </c>
    </row>
    <row r="3" spans="1:41" x14ac:dyDescent="0.25">
      <c r="A3" s="1" t="s">
        <v>2</v>
      </c>
      <c r="AH3" s="1" t="s">
        <v>4</v>
      </c>
    </row>
    <row r="4" spans="1:41" x14ac:dyDescent="0.25">
      <c r="D4" s="7">
        <v>103.68</v>
      </c>
      <c r="E4" s="5">
        <f>212*21.6%</f>
        <v>45.792000000000009</v>
      </c>
      <c r="H4">
        <f>164.54-117.29</f>
        <v>47.249999999999986</v>
      </c>
    </row>
    <row r="5" spans="1:41" x14ac:dyDescent="0.25">
      <c r="A5" s="1" t="s">
        <v>5</v>
      </c>
      <c r="B5" s="1" t="s">
        <v>6</v>
      </c>
      <c r="C5" s="1" t="s">
        <v>7</v>
      </c>
      <c r="D5" s="8">
        <f>420*21.6%</f>
        <v>90.720000000000013</v>
      </c>
      <c r="E5" s="6">
        <f>183.33*21.6%</f>
        <v>39.599280000000007</v>
      </c>
      <c r="F5" s="1"/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9</v>
      </c>
      <c r="S5" s="1" t="s">
        <v>19</v>
      </c>
      <c r="T5" s="1" t="s">
        <v>20</v>
      </c>
      <c r="U5" s="1" t="s">
        <v>21</v>
      </c>
      <c r="V5" s="1"/>
      <c r="W5" s="1"/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12</v>
      </c>
      <c r="AM5" s="1" t="s">
        <v>36</v>
      </c>
    </row>
    <row r="6" spans="1:41" x14ac:dyDescent="0.25">
      <c r="A6" t="s">
        <v>37</v>
      </c>
      <c r="B6" t="s">
        <v>38</v>
      </c>
      <c r="C6" t="s">
        <v>39</v>
      </c>
      <c r="D6" s="9">
        <v>798.3</v>
      </c>
      <c r="E6" s="10">
        <f>+F6-D6</f>
        <v>0</v>
      </c>
      <c r="F6" s="3">
        <f>+G6+I6+J6+L6+N6</f>
        <v>798.3</v>
      </c>
      <c r="G6">
        <v>400</v>
      </c>
      <c r="I6">
        <v>0</v>
      </c>
      <c r="J6">
        <v>0</v>
      </c>
      <c r="K6">
        <v>66.52</v>
      </c>
      <c r="L6">
        <v>398.3</v>
      </c>
      <c r="M6">
        <v>0</v>
      </c>
      <c r="N6">
        <v>0</v>
      </c>
      <c r="O6">
        <v>864.81999999999994</v>
      </c>
      <c r="P6">
        <v>181.08</v>
      </c>
      <c r="Q6">
        <v>0</v>
      </c>
      <c r="R6">
        <v>0</v>
      </c>
      <c r="S6">
        <v>0</v>
      </c>
      <c r="T6">
        <v>0</v>
      </c>
      <c r="U6">
        <v>75.44</v>
      </c>
      <c r="V6" s="5">
        <f>+F6*9.45%</f>
        <v>75.43934999999999</v>
      </c>
      <c r="W6" s="5">
        <f t="shared" ref="W6:W69" si="0">+U6-V6</f>
        <v>6.5000000000736691E-4</v>
      </c>
      <c r="X6">
        <v>0</v>
      </c>
      <c r="Y6">
        <v>8.0500000000000007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264.57</v>
      </c>
      <c r="AH6">
        <v>600.25</v>
      </c>
      <c r="AI6">
        <v>66.53</v>
      </c>
      <c r="AJ6">
        <v>33.33</v>
      </c>
      <c r="AK6" s="5">
        <f>+G6/24</f>
        <v>16.666666666666668</v>
      </c>
      <c r="AL6">
        <v>66.53</v>
      </c>
      <c r="AM6" s="5">
        <f>+F6*12.15%</f>
        <v>96.993449999999996</v>
      </c>
      <c r="AN6" s="5">
        <v>96.9893</v>
      </c>
      <c r="AO6" s="5">
        <f>+AM6-AN6</f>
        <v>4.1499999999956572E-3</v>
      </c>
    </row>
    <row r="7" spans="1:41" x14ac:dyDescent="0.25">
      <c r="A7" t="s">
        <v>40</v>
      </c>
      <c r="B7" t="s">
        <v>41</v>
      </c>
      <c r="C7" t="s">
        <v>39</v>
      </c>
      <c r="D7" s="9">
        <v>723.69</v>
      </c>
      <c r="E7" s="10">
        <f t="shared" ref="E7:E70" si="1">+F7-D7</f>
        <v>0</v>
      </c>
      <c r="F7" s="3">
        <f t="shared" ref="F7:F70" si="2">+G7+I7+J7+L7+N7</f>
        <v>723.69</v>
      </c>
      <c r="G7">
        <v>450</v>
      </c>
      <c r="I7">
        <v>0</v>
      </c>
      <c r="J7">
        <v>0</v>
      </c>
      <c r="K7">
        <v>0</v>
      </c>
      <c r="L7">
        <v>273.69</v>
      </c>
      <c r="M7">
        <v>0</v>
      </c>
      <c r="N7">
        <v>0</v>
      </c>
      <c r="O7">
        <v>723.69</v>
      </c>
      <c r="P7">
        <v>98.13</v>
      </c>
      <c r="Q7">
        <v>0</v>
      </c>
      <c r="R7">
        <v>0</v>
      </c>
      <c r="S7">
        <v>0</v>
      </c>
      <c r="T7">
        <v>0</v>
      </c>
      <c r="U7">
        <v>68.39</v>
      </c>
      <c r="V7" s="5">
        <f t="shared" ref="V7:V70" si="3">+F7*9.45%</f>
        <v>68.388705000000002</v>
      </c>
      <c r="W7" s="5">
        <f t="shared" si="0"/>
        <v>1.2949999999989359E-3</v>
      </c>
      <c r="X7">
        <v>0</v>
      </c>
      <c r="Y7">
        <v>19.55</v>
      </c>
      <c r="Z7">
        <v>0</v>
      </c>
      <c r="AA7">
        <v>105.59</v>
      </c>
      <c r="AB7">
        <v>0</v>
      </c>
      <c r="AC7">
        <v>0</v>
      </c>
      <c r="AD7">
        <v>0</v>
      </c>
      <c r="AE7">
        <v>0</v>
      </c>
      <c r="AF7">
        <v>0</v>
      </c>
      <c r="AG7">
        <v>291.65999999999997</v>
      </c>
      <c r="AH7">
        <v>432.03000000000009</v>
      </c>
      <c r="AI7">
        <v>60.31</v>
      </c>
      <c r="AJ7">
        <v>33.33</v>
      </c>
      <c r="AK7" s="5">
        <f t="shared" ref="AK7:AK70" si="4">+G7/24</f>
        <v>18.75</v>
      </c>
      <c r="AL7">
        <v>0</v>
      </c>
      <c r="AM7" s="5">
        <f t="shared" ref="AM7:AM70" si="5">+F7*12.15%</f>
        <v>87.928335000000004</v>
      </c>
      <c r="AN7" s="5">
        <v>87.931399999999996</v>
      </c>
      <c r="AO7" s="5">
        <f t="shared" ref="AO7:AO70" si="6">+AM7-AN7</f>
        <v>-3.0649999999923239E-3</v>
      </c>
    </row>
    <row r="8" spans="1:41" x14ac:dyDescent="0.25">
      <c r="A8" t="s">
        <v>42</v>
      </c>
      <c r="B8" t="s">
        <v>41</v>
      </c>
      <c r="C8" t="s">
        <v>39</v>
      </c>
      <c r="D8" s="9">
        <v>655.92</v>
      </c>
      <c r="E8" s="10">
        <f t="shared" si="1"/>
        <v>0</v>
      </c>
      <c r="F8" s="3">
        <f t="shared" si="2"/>
        <v>655.92</v>
      </c>
      <c r="G8">
        <v>416</v>
      </c>
      <c r="I8">
        <v>0</v>
      </c>
      <c r="J8">
        <v>0</v>
      </c>
      <c r="K8">
        <v>0</v>
      </c>
      <c r="L8">
        <v>239.92</v>
      </c>
      <c r="M8">
        <v>0</v>
      </c>
      <c r="N8">
        <v>0</v>
      </c>
      <c r="O8">
        <v>655.92</v>
      </c>
      <c r="P8">
        <v>188.32</v>
      </c>
      <c r="Q8">
        <v>0</v>
      </c>
      <c r="R8">
        <v>0</v>
      </c>
      <c r="S8">
        <v>0</v>
      </c>
      <c r="T8">
        <v>0</v>
      </c>
      <c r="U8">
        <v>61.98</v>
      </c>
      <c r="V8" s="5">
        <f t="shared" si="3"/>
        <v>61.984439999999985</v>
      </c>
      <c r="W8" s="5">
        <f t="shared" si="0"/>
        <v>-4.4399999999882311E-3</v>
      </c>
      <c r="X8">
        <v>0</v>
      </c>
      <c r="Y8">
        <v>24.15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274.45</v>
      </c>
      <c r="AH8">
        <v>381.46999999999997</v>
      </c>
      <c r="AI8">
        <v>54.66</v>
      </c>
      <c r="AJ8">
        <v>33.33</v>
      </c>
      <c r="AK8" s="5">
        <f t="shared" si="4"/>
        <v>17.333333333333332</v>
      </c>
      <c r="AL8">
        <v>0</v>
      </c>
      <c r="AM8" s="5">
        <f t="shared" si="5"/>
        <v>79.694279999999992</v>
      </c>
      <c r="AN8" s="5">
        <v>79.695099999999996</v>
      </c>
      <c r="AO8" s="5">
        <f t="shared" si="6"/>
        <v>-8.2000000000448381E-4</v>
      </c>
    </row>
    <row r="9" spans="1:41" x14ac:dyDescent="0.25">
      <c r="A9" t="s">
        <v>43</v>
      </c>
      <c r="B9" t="s">
        <v>44</v>
      </c>
      <c r="C9" t="s">
        <v>39</v>
      </c>
      <c r="D9" s="9">
        <v>775.79</v>
      </c>
      <c r="E9" s="10">
        <f t="shared" si="1"/>
        <v>0</v>
      </c>
      <c r="F9" s="3">
        <f t="shared" si="2"/>
        <v>775.79</v>
      </c>
      <c r="G9">
        <v>425</v>
      </c>
      <c r="I9">
        <v>0</v>
      </c>
      <c r="J9">
        <v>0</v>
      </c>
      <c r="K9">
        <v>0</v>
      </c>
      <c r="L9">
        <v>350.79</v>
      </c>
      <c r="M9">
        <v>0</v>
      </c>
      <c r="N9">
        <v>0</v>
      </c>
      <c r="O9">
        <v>775.79</v>
      </c>
      <c r="P9">
        <v>192.4</v>
      </c>
      <c r="Q9">
        <v>0</v>
      </c>
      <c r="R9">
        <v>0</v>
      </c>
      <c r="S9">
        <v>0</v>
      </c>
      <c r="T9">
        <v>0</v>
      </c>
      <c r="U9">
        <v>73.31</v>
      </c>
      <c r="V9" s="5">
        <f t="shared" si="3"/>
        <v>73.31215499999999</v>
      </c>
      <c r="W9" s="5">
        <f t="shared" si="0"/>
        <v>-2.1549999999876945E-3</v>
      </c>
      <c r="X9">
        <v>0</v>
      </c>
      <c r="Y9">
        <v>9.1999999999999993</v>
      </c>
      <c r="Z9">
        <v>0</v>
      </c>
      <c r="AA9">
        <v>0</v>
      </c>
      <c r="AB9">
        <v>0</v>
      </c>
      <c r="AC9">
        <v>0</v>
      </c>
      <c r="AD9">
        <v>0</v>
      </c>
      <c r="AE9">
        <v>146.81</v>
      </c>
      <c r="AF9">
        <v>0</v>
      </c>
      <c r="AG9">
        <v>421.72</v>
      </c>
      <c r="AH9">
        <v>354.06999999999994</v>
      </c>
      <c r="AI9">
        <v>64.650000000000006</v>
      </c>
      <c r="AJ9">
        <v>33.33</v>
      </c>
      <c r="AK9" s="5">
        <f t="shared" si="4"/>
        <v>17.708333333333332</v>
      </c>
      <c r="AL9">
        <v>64.650000000000006</v>
      </c>
      <c r="AM9" s="5">
        <f t="shared" si="5"/>
        <v>94.258484999999993</v>
      </c>
      <c r="AN9" s="5">
        <v>94.260600000000011</v>
      </c>
      <c r="AO9" s="5">
        <f t="shared" si="6"/>
        <v>-2.1150000000176306E-3</v>
      </c>
    </row>
    <row r="10" spans="1:41" x14ac:dyDescent="0.25">
      <c r="A10" t="s">
        <v>45</v>
      </c>
      <c r="B10" t="s">
        <v>44</v>
      </c>
      <c r="C10" t="s">
        <v>39</v>
      </c>
      <c r="D10" s="9">
        <v>794.7</v>
      </c>
      <c r="E10" s="10">
        <f t="shared" si="1"/>
        <v>0</v>
      </c>
      <c r="F10" s="3">
        <f t="shared" si="2"/>
        <v>794.7</v>
      </c>
      <c r="G10">
        <v>400</v>
      </c>
      <c r="I10">
        <v>0</v>
      </c>
      <c r="J10">
        <v>0</v>
      </c>
      <c r="K10">
        <v>66.22</v>
      </c>
      <c r="L10">
        <v>394.7</v>
      </c>
      <c r="M10">
        <v>0</v>
      </c>
      <c r="N10">
        <v>0</v>
      </c>
      <c r="O10">
        <v>860.92</v>
      </c>
      <c r="P10">
        <v>181.08</v>
      </c>
      <c r="Q10">
        <v>0</v>
      </c>
      <c r="R10">
        <v>0</v>
      </c>
      <c r="S10">
        <v>0</v>
      </c>
      <c r="T10">
        <v>0</v>
      </c>
      <c r="U10">
        <v>75.099999999999994</v>
      </c>
      <c r="V10" s="5">
        <f t="shared" si="3"/>
        <v>75.099149999999995</v>
      </c>
      <c r="W10" s="5">
        <f t="shared" si="0"/>
        <v>8.4999999999979536E-4</v>
      </c>
      <c r="X10">
        <v>0</v>
      </c>
      <c r="Y10">
        <v>6.9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39.6</v>
      </c>
      <c r="AF10">
        <v>0</v>
      </c>
      <c r="AG10">
        <v>302.68</v>
      </c>
      <c r="AH10">
        <v>558.24</v>
      </c>
      <c r="AI10">
        <v>66.23</v>
      </c>
      <c r="AJ10">
        <v>33.33</v>
      </c>
      <c r="AK10" s="5">
        <f t="shared" si="4"/>
        <v>16.666666666666668</v>
      </c>
      <c r="AL10">
        <v>66.23</v>
      </c>
      <c r="AM10" s="5">
        <f t="shared" si="5"/>
        <v>96.556049999999999</v>
      </c>
      <c r="AN10" s="5">
        <v>96.550200000000004</v>
      </c>
      <c r="AO10" s="5">
        <f t="shared" si="6"/>
        <v>5.8499999999952479E-3</v>
      </c>
    </row>
    <row r="11" spans="1:41" x14ac:dyDescent="0.25">
      <c r="A11" t="s">
        <v>46</v>
      </c>
      <c r="B11" t="s">
        <v>47</v>
      </c>
      <c r="C11" t="s">
        <v>48</v>
      </c>
      <c r="D11" s="9">
        <v>800</v>
      </c>
      <c r="E11" s="10">
        <f t="shared" si="1"/>
        <v>0</v>
      </c>
      <c r="F11" s="3">
        <f t="shared" si="2"/>
        <v>800</v>
      </c>
      <c r="G11">
        <v>800</v>
      </c>
      <c r="I11">
        <v>0</v>
      </c>
      <c r="J11">
        <v>0</v>
      </c>
      <c r="K11">
        <v>66.66</v>
      </c>
      <c r="L11">
        <v>0</v>
      </c>
      <c r="M11">
        <v>0</v>
      </c>
      <c r="N11">
        <v>0</v>
      </c>
      <c r="O11">
        <v>866.66</v>
      </c>
      <c r="P11">
        <v>362.16</v>
      </c>
      <c r="Q11">
        <v>0</v>
      </c>
      <c r="R11">
        <v>0</v>
      </c>
      <c r="S11">
        <v>0</v>
      </c>
      <c r="T11">
        <v>0</v>
      </c>
      <c r="U11">
        <v>75.599999999999994</v>
      </c>
      <c r="V11" s="5">
        <f t="shared" si="3"/>
        <v>75.599999999999994</v>
      </c>
      <c r="W11" s="5">
        <f t="shared" si="0"/>
        <v>0</v>
      </c>
      <c r="X11">
        <v>0</v>
      </c>
      <c r="Y11">
        <v>21.85</v>
      </c>
      <c r="Z11">
        <v>0</v>
      </c>
      <c r="AA11">
        <v>0</v>
      </c>
      <c r="AB11">
        <v>0</v>
      </c>
      <c r="AC11">
        <v>0</v>
      </c>
      <c r="AD11">
        <v>155.78</v>
      </c>
      <c r="AE11">
        <v>87.36</v>
      </c>
      <c r="AF11">
        <v>0</v>
      </c>
      <c r="AG11">
        <v>702.75</v>
      </c>
      <c r="AH11">
        <v>163.90999999999997</v>
      </c>
      <c r="AI11">
        <v>66.67</v>
      </c>
      <c r="AJ11">
        <v>33.33</v>
      </c>
      <c r="AK11" s="5">
        <f t="shared" si="4"/>
        <v>33.333333333333336</v>
      </c>
      <c r="AL11">
        <v>66.67</v>
      </c>
      <c r="AM11" s="5">
        <f t="shared" si="5"/>
        <v>97.2</v>
      </c>
      <c r="AN11" s="5">
        <v>97.2</v>
      </c>
      <c r="AO11" s="5">
        <f t="shared" si="6"/>
        <v>0</v>
      </c>
    </row>
    <row r="12" spans="1:41" x14ac:dyDescent="0.25">
      <c r="A12" t="s">
        <v>49</v>
      </c>
      <c r="B12" t="s">
        <v>50</v>
      </c>
      <c r="C12" t="s">
        <v>39</v>
      </c>
      <c r="D12" s="9">
        <v>750.72</v>
      </c>
      <c r="E12" s="10">
        <f t="shared" si="1"/>
        <v>0</v>
      </c>
      <c r="F12" s="3">
        <f t="shared" si="2"/>
        <v>750.72</v>
      </c>
      <c r="G12">
        <v>400</v>
      </c>
      <c r="I12">
        <v>0</v>
      </c>
      <c r="J12">
        <v>0</v>
      </c>
      <c r="K12">
        <v>0</v>
      </c>
      <c r="L12">
        <v>350.72</v>
      </c>
      <c r="M12">
        <v>0</v>
      </c>
      <c r="N12">
        <v>0</v>
      </c>
      <c r="O12">
        <v>750.72</v>
      </c>
      <c r="P12">
        <v>181.08</v>
      </c>
      <c r="Q12">
        <v>0</v>
      </c>
      <c r="R12">
        <v>0</v>
      </c>
      <c r="S12">
        <v>0</v>
      </c>
      <c r="T12">
        <v>0</v>
      </c>
      <c r="U12">
        <v>70.94</v>
      </c>
      <c r="V12" s="5">
        <f t="shared" si="3"/>
        <v>70.943039999999996</v>
      </c>
      <c r="W12" s="5">
        <f t="shared" si="0"/>
        <v>-3.0399999999985994E-3</v>
      </c>
      <c r="X12">
        <v>0</v>
      </c>
      <c r="Y12">
        <v>20.7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221.85</v>
      </c>
      <c r="AF12">
        <v>35</v>
      </c>
      <c r="AG12">
        <v>529.57000000000005</v>
      </c>
      <c r="AH12">
        <v>221.14999999999998</v>
      </c>
      <c r="AI12">
        <v>62.56</v>
      </c>
      <c r="AJ12">
        <v>33.33</v>
      </c>
      <c r="AK12" s="5">
        <f t="shared" si="4"/>
        <v>16.666666666666668</v>
      </c>
      <c r="AL12">
        <v>62.56</v>
      </c>
      <c r="AM12" s="5">
        <f t="shared" si="5"/>
        <v>91.212479999999999</v>
      </c>
      <c r="AN12" s="5">
        <v>91.205299999999994</v>
      </c>
      <c r="AO12" s="5">
        <f t="shared" si="6"/>
        <v>7.1800000000052933E-3</v>
      </c>
    </row>
    <row r="13" spans="1:41" x14ac:dyDescent="0.25">
      <c r="A13" t="s">
        <v>51</v>
      </c>
      <c r="B13" t="s">
        <v>41</v>
      </c>
      <c r="C13" t="s">
        <v>39</v>
      </c>
      <c r="D13" s="9">
        <v>530.04999999999995</v>
      </c>
      <c r="E13" s="10">
        <f t="shared" si="1"/>
        <v>0</v>
      </c>
      <c r="F13" s="3">
        <f t="shared" si="2"/>
        <v>530.04999999999995</v>
      </c>
      <c r="G13">
        <v>293.33</v>
      </c>
      <c r="I13">
        <v>0</v>
      </c>
      <c r="J13">
        <v>0</v>
      </c>
      <c r="K13">
        <v>0</v>
      </c>
      <c r="L13">
        <v>236.72</v>
      </c>
      <c r="M13">
        <v>0</v>
      </c>
      <c r="N13">
        <v>0</v>
      </c>
      <c r="O13">
        <v>530.04999999999995</v>
      </c>
      <c r="P13">
        <v>181.08</v>
      </c>
      <c r="Q13">
        <v>0</v>
      </c>
      <c r="R13">
        <v>0</v>
      </c>
      <c r="S13">
        <v>0</v>
      </c>
      <c r="T13">
        <v>0</v>
      </c>
      <c r="U13">
        <v>50.09</v>
      </c>
      <c r="V13" s="5">
        <f t="shared" si="3"/>
        <v>50.089724999999987</v>
      </c>
      <c r="W13" s="5">
        <f t="shared" si="0"/>
        <v>2.7500000001623448E-4</v>
      </c>
      <c r="X13">
        <v>0</v>
      </c>
      <c r="Y13">
        <v>18.399999999999999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249.57000000000002</v>
      </c>
      <c r="AH13">
        <v>280.4799999999999</v>
      </c>
      <c r="AI13">
        <v>44.17</v>
      </c>
      <c r="AJ13">
        <v>24.44</v>
      </c>
      <c r="AK13" s="5">
        <f t="shared" si="4"/>
        <v>12.222083333333332</v>
      </c>
      <c r="AL13">
        <v>0</v>
      </c>
      <c r="AM13" s="5">
        <f t="shared" si="5"/>
        <v>64.401074999999992</v>
      </c>
      <c r="AN13" s="5">
        <v>64.400599999999997</v>
      </c>
      <c r="AO13" s="5">
        <f t="shared" si="6"/>
        <v>4.7499999999445208E-4</v>
      </c>
    </row>
    <row r="14" spans="1:41" x14ac:dyDescent="0.25">
      <c r="A14" t="s">
        <v>52</v>
      </c>
      <c r="B14" t="s">
        <v>50</v>
      </c>
      <c r="C14" t="s">
        <v>39</v>
      </c>
      <c r="D14" s="9">
        <v>712.51</v>
      </c>
      <c r="E14" s="10">
        <f t="shared" si="1"/>
        <v>0</v>
      </c>
      <c r="F14" s="3">
        <f t="shared" si="2"/>
        <v>712.51</v>
      </c>
      <c r="G14">
        <v>400</v>
      </c>
      <c r="I14">
        <v>0</v>
      </c>
      <c r="J14">
        <v>0</v>
      </c>
      <c r="K14">
        <v>59.37</v>
      </c>
      <c r="L14">
        <v>312.51</v>
      </c>
      <c r="M14">
        <v>0</v>
      </c>
      <c r="N14">
        <v>0</v>
      </c>
      <c r="O14">
        <v>771.88</v>
      </c>
      <c r="P14">
        <v>181.08</v>
      </c>
      <c r="Q14">
        <v>0</v>
      </c>
      <c r="R14">
        <v>0</v>
      </c>
      <c r="S14">
        <v>0</v>
      </c>
      <c r="T14">
        <v>0</v>
      </c>
      <c r="U14">
        <v>67.33</v>
      </c>
      <c r="V14" s="5">
        <f t="shared" si="3"/>
        <v>67.332194999999984</v>
      </c>
      <c r="W14" s="5">
        <f t="shared" si="0"/>
        <v>-2.1949999999861802E-3</v>
      </c>
      <c r="X14">
        <v>0</v>
      </c>
      <c r="Y14">
        <v>9.1999999999999993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257.61</v>
      </c>
      <c r="AH14">
        <v>514.27</v>
      </c>
      <c r="AI14">
        <v>59.38</v>
      </c>
      <c r="AJ14">
        <v>33.33</v>
      </c>
      <c r="AK14" s="5">
        <f t="shared" si="4"/>
        <v>16.666666666666668</v>
      </c>
      <c r="AL14">
        <v>59.38</v>
      </c>
      <c r="AM14" s="5">
        <f t="shared" si="5"/>
        <v>86.569964999999996</v>
      </c>
      <c r="AN14" s="5">
        <v>86.564900000000009</v>
      </c>
      <c r="AO14" s="5">
        <f t="shared" si="6"/>
        <v>5.0649999999876627E-3</v>
      </c>
    </row>
    <row r="15" spans="1:41" x14ac:dyDescent="0.25">
      <c r="A15" t="s">
        <v>53</v>
      </c>
      <c r="B15" t="s">
        <v>44</v>
      </c>
      <c r="C15" t="s">
        <v>39</v>
      </c>
      <c r="D15" s="9">
        <v>759.68</v>
      </c>
      <c r="E15" s="10">
        <f t="shared" si="1"/>
        <v>0</v>
      </c>
      <c r="F15" s="3">
        <f t="shared" si="2"/>
        <v>759.68000000000006</v>
      </c>
      <c r="G15">
        <v>400</v>
      </c>
      <c r="I15">
        <v>0</v>
      </c>
      <c r="J15">
        <v>0</v>
      </c>
      <c r="K15">
        <v>0</v>
      </c>
      <c r="L15">
        <v>359.68</v>
      </c>
      <c r="M15">
        <v>0</v>
      </c>
      <c r="N15">
        <v>0</v>
      </c>
      <c r="O15">
        <v>759.68000000000006</v>
      </c>
      <c r="P15">
        <v>181.08</v>
      </c>
      <c r="Q15">
        <v>0</v>
      </c>
      <c r="R15">
        <v>0</v>
      </c>
      <c r="S15">
        <v>0</v>
      </c>
      <c r="T15">
        <v>0</v>
      </c>
      <c r="U15">
        <v>71.790000000000006</v>
      </c>
      <c r="V15" s="5">
        <f t="shared" si="3"/>
        <v>71.789760000000001</v>
      </c>
      <c r="W15" s="5">
        <f t="shared" si="0"/>
        <v>2.40000000005125E-4</v>
      </c>
      <c r="X15">
        <v>0</v>
      </c>
      <c r="Y15">
        <v>16.100000000000001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268.97000000000003</v>
      </c>
      <c r="AH15">
        <v>490.71000000000004</v>
      </c>
      <c r="AI15">
        <v>63.31</v>
      </c>
      <c r="AJ15">
        <v>33.33</v>
      </c>
      <c r="AK15" s="5">
        <f t="shared" si="4"/>
        <v>16.666666666666668</v>
      </c>
      <c r="AL15">
        <v>63.31</v>
      </c>
      <c r="AM15" s="5">
        <f t="shared" si="5"/>
        <v>92.301120000000012</v>
      </c>
      <c r="AN15" s="5">
        <v>92.30319999999999</v>
      </c>
      <c r="AO15" s="5">
        <f t="shared" si="6"/>
        <v>-2.0799999999780994E-3</v>
      </c>
    </row>
    <row r="16" spans="1:41" x14ac:dyDescent="0.25">
      <c r="A16" t="s">
        <v>54</v>
      </c>
      <c r="B16" t="s">
        <v>55</v>
      </c>
      <c r="C16" t="s">
        <v>39</v>
      </c>
      <c r="D16" s="9">
        <v>904.38</v>
      </c>
      <c r="E16" s="10">
        <f t="shared" si="1"/>
        <v>0</v>
      </c>
      <c r="F16" s="3">
        <f t="shared" si="2"/>
        <v>904.38</v>
      </c>
      <c r="G16">
        <v>600</v>
      </c>
      <c r="I16">
        <v>0</v>
      </c>
      <c r="J16">
        <v>0</v>
      </c>
      <c r="K16">
        <v>0</v>
      </c>
      <c r="L16">
        <v>304.38</v>
      </c>
      <c r="M16">
        <v>0</v>
      </c>
      <c r="N16">
        <v>0</v>
      </c>
      <c r="O16">
        <v>904.38</v>
      </c>
      <c r="P16">
        <v>271.62</v>
      </c>
      <c r="Q16">
        <v>0</v>
      </c>
      <c r="R16">
        <v>0</v>
      </c>
      <c r="S16">
        <v>0</v>
      </c>
      <c r="T16">
        <v>0</v>
      </c>
      <c r="U16">
        <v>85.46</v>
      </c>
      <c r="V16" s="5">
        <f t="shared" si="3"/>
        <v>85.463909999999984</v>
      </c>
      <c r="W16" s="5">
        <f t="shared" si="0"/>
        <v>-3.9099999999905322E-3</v>
      </c>
      <c r="X16">
        <v>0</v>
      </c>
      <c r="Y16">
        <v>23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246.55</v>
      </c>
      <c r="AF16">
        <v>0</v>
      </c>
      <c r="AG16">
        <v>626.63</v>
      </c>
      <c r="AH16">
        <v>277.75</v>
      </c>
      <c r="AI16">
        <v>75.37</v>
      </c>
      <c r="AJ16">
        <v>33.33</v>
      </c>
      <c r="AK16" s="5">
        <f t="shared" si="4"/>
        <v>25</v>
      </c>
      <c r="AL16">
        <v>75.37</v>
      </c>
      <c r="AM16" s="5">
        <f t="shared" si="5"/>
        <v>109.88217</v>
      </c>
      <c r="AN16" s="5">
        <v>109.8784</v>
      </c>
      <c r="AO16" s="5">
        <f t="shared" si="6"/>
        <v>3.7700000000029377E-3</v>
      </c>
    </row>
    <row r="17" spans="1:41" x14ac:dyDescent="0.25">
      <c r="A17" s="4" t="s">
        <v>56</v>
      </c>
      <c r="B17" t="s">
        <v>57</v>
      </c>
      <c r="C17" t="s">
        <v>39</v>
      </c>
      <c r="D17" s="9">
        <v>553.57000000000005</v>
      </c>
      <c r="E17" s="10">
        <f t="shared" si="1"/>
        <v>0</v>
      </c>
      <c r="F17" s="3">
        <f t="shared" si="2"/>
        <v>553.56999999999994</v>
      </c>
      <c r="G17">
        <v>373.33</v>
      </c>
      <c r="I17">
        <v>0</v>
      </c>
      <c r="J17">
        <v>0</v>
      </c>
      <c r="K17">
        <v>0</v>
      </c>
      <c r="L17">
        <v>180.24</v>
      </c>
      <c r="M17">
        <v>0</v>
      </c>
      <c r="N17">
        <v>0</v>
      </c>
      <c r="O17">
        <v>553.56999999999994</v>
      </c>
      <c r="P17">
        <v>156.94</v>
      </c>
      <c r="Q17">
        <v>0</v>
      </c>
      <c r="R17">
        <v>0</v>
      </c>
      <c r="S17">
        <v>0</v>
      </c>
      <c r="T17">
        <v>0</v>
      </c>
      <c r="U17">
        <v>70.56</v>
      </c>
      <c r="V17" s="5">
        <f t="shared" si="3"/>
        <v>52.312364999999986</v>
      </c>
      <c r="W17" s="12">
        <f t="shared" si="0"/>
        <v>18.247635000000017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227.5</v>
      </c>
      <c r="AH17">
        <v>326.06999999999994</v>
      </c>
      <c r="AI17">
        <v>46.13</v>
      </c>
      <c r="AJ17">
        <v>31.11</v>
      </c>
      <c r="AK17" s="5">
        <f t="shared" si="4"/>
        <v>15.555416666666666</v>
      </c>
      <c r="AL17">
        <v>0</v>
      </c>
      <c r="AM17" s="5">
        <f t="shared" si="5"/>
        <v>67.258754999999994</v>
      </c>
      <c r="AN17" s="5">
        <v>86.992599999999996</v>
      </c>
      <c r="AO17" s="12">
        <f t="shared" si="6"/>
        <v>-19.733845000000002</v>
      </c>
    </row>
    <row r="18" spans="1:41" x14ac:dyDescent="0.25">
      <c r="A18" t="s">
        <v>58</v>
      </c>
      <c r="B18" t="s">
        <v>44</v>
      </c>
      <c r="C18" t="s">
        <v>39</v>
      </c>
      <c r="D18" s="9">
        <v>733.28</v>
      </c>
      <c r="E18" s="10">
        <f t="shared" si="1"/>
        <v>0</v>
      </c>
      <c r="F18" s="3">
        <f t="shared" si="2"/>
        <v>733.28</v>
      </c>
      <c r="G18">
        <v>400</v>
      </c>
      <c r="I18">
        <v>0</v>
      </c>
      <c r="J18">
        <v>0</v>
      </c>
      <c r="K18">
        <v>61.1</v>
      </c>
      <c r="L18">
        <v>333.28</v>
      </c>
      <c r="M18">
        <v>0</v>
      </c>
      <c r="N18">
        <v>0</v>
      </c>
      <c r="O18">
        <v>794.38</v>
      </c>
      <c r="P18">
        <v>181.08</v>
      </c>
      <c r="Q18">
        <v>0</v>
      </c>
      <c r="R18">
        <v>0</v>
      </c>
      <c r="S18">
        <v>0</v>
      </c>
      <c r="T18">
        <v>0</v>
      </c>
      <c r="U18">
        <v>69.3</v>
      </c>
      <c r="V18" s="5">
        <f t="shared" si="3"/>
        <v>69.294959999999989</v>
      </c>
      <c r="W18" s="5">
        <f t="shared" si="0"/>
        <v>5.0400000000081491E-3</v>
      </c>
      <c r="X18">
        <v>0</v>
      </c>
      <c r="Y18">
        <v>9.1999999999999993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197.1</v>
      </c>
      <c r="AF18">
        <v>0</v>
      </c>
      <c r="AG18">
        <v>456.67999999999995</v>
      </c>
      <c r="AH18">
        <v>337.70000000000005</v>
      </c>
      <c r="AI18">
        <v>61.11</v>
      </c>
      <c r="AJ18">
        <v>33.33</v>
      </c>
      <c r="AK18" s="5">
        <f t="shared" si="4"/>
        <v>16.666666666666668</v>
      </c>
      <c r="AL18">
        <v>61.11</v>
      </c>
      <c r="AM18" s="5">
        <f t="shared" si="5"/>
        <v>89.093519999999998</v>
      </c>
      <c r="AN18" s="5">
        <v>89.100700000000003</v>
      </c>
      <c r="AO18" s="5">
        <f t="shared" si="6"/>
        <v>-7.1800000000052933E-3</v>
      </c>
    </row>
    <row r="19" spans="1:41" x14ac:dyDescent="0.25">
      <c r="A19" t="s">
        <v>59</v>
      </c>
      <c r="B19" t="s">
        <v>55</v>
      </c>
      <c r="C19" t="s">
        <v>39</v>
      </c>
      <c r="D19" s="9">
        <v>480</v>
      </c>
      <c r="E19" s="10">
        <f t="shared" si="1"/>
        <v>-480</v>
      </c>
      <c r="F19" s="3">
        <f t="shared" si="2"/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5">
        <f t="shared" si="3"/>
        <v>0</v>
      </c>
      <c r="W19" s="5">
        <f t="shared" si="0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33.33</v>
      </c>
      <c r="AK19" s="5">
        <f t="shared" si="4"/>
        <v>0</v>
      </c>
      <c r="AL19">
        <v>0</v>
      </c>
      <c r="AM19" s="5">
        <f t="shared" si="5"/>
        <v>0</v>
      </c>
      <c r="AN19" s="5">
        <v>0</v>
      </c>
      <c r="AO19" s="5">
        <f t="shared" si="6"/>
        <v>0</v>
      </c>
    </row>
    <row r="20" spans="1:41" x14ac:dyDescent="0.25">
      <c r="A20" t="s">
        <v>60</v>
      </c>
      <c r="B20" t="s">
        <v>44</v>
      </c>
      <c r="C20" t="s">
        <v>39</v>
      </c>
      <c r="D20" s="9">
        <v>724.32</v>
      </c>
      <c r="E20" s="10">
        <f t="shared" si="1"/>
        <v>0</v>
      </c>
      <c r="F20" s="3">
        <f t="shared" si="2"/>
        <v>724.31999999999994</v>
      </c>
      <c r="G20">
        <v>400</v>
      </c>
      <c r="I20">
        <v>0</v>
      </c>
      <c r="J20">
        <v>0</v>
      </c>
      <c r="K20">
        <v>60.36</v>
      </c>
      <c r="L20">
        <v>324.32</v>
      </c>
      <c r="M20">
        <v>0</v>
      </c>
      <c r="N20">
        <v>0</v>
      </c>
      <c r="O20">
        <v>784.68000000000006</v>
      </c>
      <c r="P20">
        <v>181.08</v>
      </c>
      <c r="Q20">
        <v>0</v>
      </c>
      <c r="R20">
        <v>0</v>
      </c>
      <c r="S20">
        <v>0</v>
      </c>
      <c r="T20">
        <v>0</v>
      </c>
      <c r="U20">
        <v>68.45</v>
      </c>
      <c r="V20" s="5">
        <f t="shared" si="3"/>
        <v>68.448239999999984</v>
      </c>
      <c r="W20" s="5">
        <f t="shared" si="0"/>
        <v>1.7600000000186355E-3</v>
      </c>
      <c r="X20">
        <v>0</v>
      </c>
      <c r="Y20">
        <v>24.15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273.68</v>
      </c>
      <c r="AH20">
        <v>511.00000000000006</v>
      </c>
      <c r="AI20">
        <v>60.36</v>
      </c>
      <c r="AJ20">
        <v>33.33</v>
      </c>
      <c r="AK20" s="5">
        <f t="shared" si="4"/>
        <v>16.666666666666668</v>
      </c>
      <c r="AL20">
        <v>60.36</v>
      </c>
      <c r="AM20" s="5">
        <f t="shared" si="5"/>
        <v>88.004879999999986</v>
      </c>
      <c r="AN20" s="5">
        <v>88.002799999999993</v>
      </c>
      <c r="AO20" s="5">
        <f t="shared" si="6"/>
        <v>2.0799999999923102E-3</v>
      </c>
    </row>
    <row r="21" spans="1:41" x14ac:dyDescent="0.25">
      <c r="A21" t="s">
        <v>61</v>
      </c>
      <c r="B21" t="s">
        <v>47</v>
      </c>
      <c r="C21" t="s">
        <v>48</v>
      </c>
      <c r="D21" s="9">
        <v>793.85</v>
      </c>
      <c r="E21" s="10">
        <f t="shared" si="1"/>
        <v>0</v>
      </c>
      <c r="F21" s="3">
        <f t="shared" si="2"/>
        <v>793.85</v>
      </c>
      <c r="G21">
        <v>700</v>
      </c>
      <c r="I21">
        <v>0</v>
      </c>
      <c r="J21">
        <v>0</v>
      </c>
      <c r="K21">
        <v>0</v>
      </c>
      <c r="L21">
        <v>93.85</v>
      </c>
      <c r="M21">
        <v>60</v>
      </c>
      <c r="N21">
        <v>0</v>
      </c>
      <c r="O21">
        <v>853.85</v>
      </c>
      <c r="P21">
        <v>316.89</v>
      </c>
      <c r="Q21">
        <v>0</v>
      </c>
      <c r="R21">
        <v>0</v>
      </c>
      <c r="S21">
        <v>0</v>
      </c>
      <c r="T21">
        <v>0</v>
      </c>
      <c r="U21">
        <v>75.02</v>
      </c>
      <c r="V21" s="5">
        <f t="shared" si="3"/>
        <v>75.018824999999993</v>
      </c>
      <c r="W21" s="5">
        <f t="shared" si="0"/>
        <v>1.1750000000034788E-3</v>
      </c>
      <c r="X21">
        <v>0</v>
      </c>
      <c r="Y21">
        <v>6.45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398.35999999999996</v>
      </c>
      <c r="AH21">
        <v>455.49000000000007</v>
      </c>
      <c r="AI21">
        <v>66.150000000000006</v>
      </c>
      <c r="AJ21">
        <v>33.33</v>
      </c>
      <c r="AK21" s="5">
        <f t="shared" si="4"/>
        <v>29.166666666666668</v>
      </c>
      <c r="AL21">
        <v>66.150000000000006</v>
      </c>
      <c r="AM21" s="5">
        <f t="shared" si="5"/>
        <v>96.452775000000003</v>
      </c>
      <c r="AN21" s="5">
        <v>96.454300000000003</v>
      </c>
      <c r="AO21" s="5">
        <f t="shared" si="6"/>
        <v>-1.5250000000008868E-3</v>
      </c>
    </row>
    <row r="22" spans="1:41" x14ac:dyDescent="0.25">
      <c r="A22" t="s">
        <v>62</v>
      </c>
      <c r="B22" t="s">
        <v>50</v>
      </c>
      <c r="C22" t="s">
        <v>39</v>
      </c>
      <c r="D22" s="9">
        <v>1726.66</v>
      </c>
      <c r="E22" s="10">
        <f t="shared" si="1"/>
        <v>0</v>
      </c>
      <c r="F22" s="3">
        <f t="shared" si="2"/>
        <v>1726.6599999999999</v>
      </c>
      <c r="G22">
        <v>1000</v>
      </c>
      <c r="I22">
        <v>0</v>
      </c>
      <c r="J22">
        <v>0</v>
      </c>
      <c r="K22">
        <v>143.88</v>
      </c>
      <c r="L22">
        <v>726.66</v>
      </c>
      <c r="M22">
        <v>0</v>
      </c>
      <c r="N22">
        <v>0</v>
      </c>
      <c r="O22">
        <v>1870.54</v>
      </c>
      <c r="P22">
        <v>327.7</v>
      </c>
      <c r="Q22">
        <v>0</v>
      </c>
      <c r="R22">
        <v>0</v>
      </c>
      <c r="S22">
        <v>0</v>
      </c>
      <c r="T22">
        <v>0</v>
      </c>
      <c r="U22">
        <v>163.16999999999999</v>
      </c>
      <c r="V22" s="5">
        <f t="shared" si="3"/>
        <v>163.16936999999996</v>
      </c>
      <c r="W22" s="5">
        <f t="shared" si="0"/>
        <v>6.3000000002944034E-4</v>
      </c>
      <c r="X22">
        <v>0</v>
      </c>
      <c r="Y22">
        <v>20.7</v>
      </c>
      <c r="Z22">
        <v>0</v>
      </c>
      <c r="AA22">
        <v>502.48</v>
      </c>
      <c r="AB22">
        <v>0</v>
      </c>
      <c r="AC22">
        <v>0</v>
      </c>
      <c r="AD22">
        <v>0</v>
      </c>
      <c r="AE22">
        <v>154.6</v>
      </c>
      <c r="AF22">
        <v>250</v>
      </c>
      <c r="AG22">
        <v>1418.6499999999999</v>
      </c>
      <c r="AH22">
        <v>451.8900000000001</v>
      </c>
      <c r="AI22">
        <v>143.88999999999999</v>
      </c>
      <c r="AJ22">
        <v>33.33</v>
      </c>
      <c r="AK22" s="5">
        <f t="shared" si="4"/>
        <v>41.666666666666664</v>
      </c>
      <c r="AL22">
        <v>143.88999999999999</v>
      </c>
      <c r="AM22" s="5">
        <f t="shared" si="5"/>
        <v>209.78918999999999</v>
      </c>
      <c r="AN22" s="5">
        <v>209.7826</v>
      </c>
      <c r="AO22" s="5">
        <f t="shared" si="6"/>
        <v>6.5899999999885495E-3</v>
      </c>
    </row>
    <row r="23" spans="1:41" x14ac:dyDescent="0.25">
      <c r="A23" t="s">
        <v>63</v>
      </c>
      <c r="B23" t="s">
        <v>44</v>
      </c>
      <c r="C23" t="s">
        <v>39</v>
      </c>
      <c r="D23" s="9">
        <v>730.93</v>
      </c>
      <c r="E23" s="10">
        <f t="shared" si="1"/>
        <v>0</v>
      </c>
      <c r="F23" s="3">
        <f t="shared" si="2"/>
        <v>730.93000000000006</v>
      </c>
      <c r="G23">
        <v>400</v>
      </c>
      <c r="I23">
        <v>0</v>
      </c>
      <c r="J23">
        <v>0</v>
      </c>
      <c r="K23">
        <v>60.91</v>
      </c>
      <c r="L23">
        <v>330.93</v>
      </c>
      <c r="M23">
        <v>0</v>
      </c>
      <c r="N23">
        <v>0</v>
      </c>
      <c r="O23">
        <v>791.84</v>
      </c>
      <c r="P23">
        <v>181.08</v>
      </c>
      <c r="Q23">
        <v>0</v>
      </c>
      <c r="R23">
        <v>0</v>
      </c>
      <c r="S23">
        <v>0</v>
      </c>
      <c r="T23">
        <v>0</v>
      </c>
      <c r="U23">
        <v>69.069999999999993</v>
      </c>
      <c r="V23" s="5">
        <f t="shared" si="3"/>
        <v>69.072884999999999</v>
      </c>
      <c r="W23" s="5">
        <f t="shared" si="0"/>
        <v>-2.8850000000062437E-3</v>
      </c>
      <c r="X23">
        <v>0</v>
      </c>
      <c r="Y23">
        <v>14.95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265.10000000000002</v>
      </c>
      <c r="AH23">
        <v>526.74</v>
      </c>
      <c r="AI23">
        <v>60.91</v>
      </c>
      <c r="AJ23">
        <v>33.33</v>
      </c>
      <c r="AK23" s="5">
        <f t="shared" si="4"/>
        <v>16.666666666666668</v>
      </c>
      <c r="AL23">
        <v>60.91</v>
      </c>
      <c r="AM23" s="5">
        <f t="shared" si="5"/>
        <v>88.807995000000005</v>
      </c>
      <c r="AN23" s="5">
        <v>88.798699999999997</v>
      </c>
      <c r="AO23" s="5">
        <f t="shared" si="6"/>
        <v>9.295000000008713E-3</v>
      </c>
    </row>
    <row r="24" spans="1:41" x14ac:dyDescent="0.25">
      <c r="A24" t="s">
        <v>64</v>
      </c>
      <c r="B24" t="s">
        <v>41</v>
      </c>
      <c r="C24" t="s">
        <v>39</v>
      </c>
      <c r="D24" s="9">
        <v>845.63</v>
      </c>
      <c r="E24" s="10">
        <f t="shared" si="1"/>
        <v>0</v>
      </c>
      <c r="F24" s="3">
        <f t="shared" si="2"/>
        <v>845.63</v>
      </c>
      <c r="G24">
        <v>600</v>
      </c>
      <c r="I24">
        <v>0</v>
      </c>
      <c r="J24">
        <v>0</v>
      </c>
      <c r="K24">
        <v>0</v>
      </c>
      <c r="L24">
        <v>245.63</v>
      </c>
      <c r="M24">
        <v>0</v>
      </c>
      <c r="N24">
        <v>0</v>
      </c>
      <c r="O24">
        <v>845.63</v>
      </c>
      <c r="P24">
        <v>271.62</v>
      </c>
      <c r="Q24">
        <v>0</v>
      </c>
      <c r="R24">
        <v>0</v>
      </c>
      <c r="S24">
        <v>0</v>
      </c>
      <c r="T24">
        <v>0</v>
      </c>
      <c r="U24">
        <v>79.91</v>
      </c>
      <c r="V24" s="5">
        <f t="shared" si="3"/>
        <v>79.912034999999989</v>
      </c>
      <c r="W24" s="5">
        <f t="shared" si="0"/>
        <v>-2.0349999999922375E-3</v>
      </c>
      <c r="X24">
        <v>0</v>
      </c>
      <c r="Y24">
        <v>18.399999999999999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195</v>
      </c>
      <c r="AF24">
        <v>50</v>
      </c>
      <c r="AG24">
        <v>614.92999999999995</v>
      </c>
      <c r="AH24">
        <v>230.70000000000005</v>
      </c>
      <c r="AI24">
        <v>70.47</v>
      </c>
      <c r="AJ24">
        <v>33.33</v>
      </c>
      <c r="AK24" s="5">
        <f t="shared" si="4"/>
        <v>25</v>
      </c>
      <c r="AL24">
        <v>70.47</v>
      </c>
      <c r="AM24" s="5">
        <f t="shared" si="5"/>
        <v>102.744045</v>
      </c>
      <c r="AN24" s="5">
        <v>102.74770000000001</v>
      </c>
      <c r="AO24" s="5">
        <f t="shared" si="6"/>
        <v>-3.6550000000090677E-3</v>
      </c>
    </row>
    <row r="25" spans="1:41" x14ac:dyDescent="0.25">
      <c r="A25" t="s">
        <v>65</v>
      </c>
      <c r="B25" t="s">
        <v>44</v>
      </c>
      <c r="C25" t="s">
        <v>39</v>
      </c>
      <c r="D25" s="9">
        <v>683.15</v>
      </c>
      <c r="E25" s="10">
        <f t="shared" si="1"/>
        <v>0</v>
      </c>
      <c r="F25" s="3">
        <f t="shared" si="2"/>
        <v>683.15</v>
      </c>
      <c r="G25">
        <v>400</v>
      </c>
      <c r="I25">
        <v>0</v>
      </c>
      <c r="J25">
        <v>0</v>
      </c>
      <c r="K25">
        <v>56.93</v>
      </c>
      <c r="L25">
        <v>283.14999999999998</v>
      </c>
      <c r="M25">
        <v>0</v>
      </c>
      <c r="N25">
        <v>0</v>
      </c>
      <c r="O25">
        <v>740.07999999999993</v>
      </c>
      <c r="P25">
        <v>181.08</v>
      </c>
      <c r="Q25">
        <v>0</v>
      </c>
      <c r="R25">
        <v>0</v>
      </c>
      <c r="S25">
        <v>0</v>
      </c>
      <c r="T25">
        <v>0</v>
      </c>
      <c r="U25">
        <v>64.56</v>
      </c>
      <c r="V25" s="5">
        <f t="shared" si="3"/>
        <v>64.557674999999989</v>
      </c>
      <c r="W25" s="5">
        <f t="shared" si="0"/>
        <v>2.3250000000132331E-3</v>
      </c>
      <c r="X25">
        <v>0</v>
      </c>
      <c r="Y25">
        <v>9.1999999999999993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254.84</v>
      </c>
      <c r="AH25">
        <v>485.2399999999999</v>
      </c>
      <c r="AI25">
        <v>56.93</v>
      </c>
      <c r="AJ25">
        <v>33.33</v>
      </c>
      <c r="AK25" s="5">
        <f t="shared" si="4"/>
        <v>16.666666666666668</v>
      </c>
      <c r="AL25">
        <v>56.93</v>
      </c>
      <c r="AM25" s="5">
        <f t="shared" si="5"/>
        <v>83.002724999999998</v>
      </c>
      <c r="AN25" s="5">
        <v>83.011200000000002</v>
      </c>
      <c r="AO25" s="5">
        <f t="shared" si="6"/>
        <v>-8.4750000000042292E-3</v>
      </c>
    </row>
    <row r="26" spans="1:41" x14ac:dyDescent="0.25">
      <c r="A26" t="s">
        <v>66</v>
      </c>
      <c r="B26" t="s">
        <v>67</v>
      </c>
      <c r="C26" t="s">
        <v>39</v>
      </c>
      <c r="D26" s="9">
        <v>691.72</v>
      </c>
      <c r="E26" s="10">
        <f t="shared" si="1"/>
        <v>0</v>
      </c>
      <c r="F26" s="3">
        <f t="shared" si="2"/>
        <v>691.72</v>
      </c>
      <c r="G26">
        <v>400</v>
      </c>
      <c r="I26">
        <v>0</v>
      </c>
      <c r="J26">
        <v>0</v>
      </c>
      <c r="K26">
        <v>0</v>
      </c>
      <c r="L26">
        <v>291.72000000000003</v>
      </c>
      <c r="M26">
        <v>0</v>
      </c>
      <c r="N26">
        <v>0</v>
      </c>
      <c r="O26">
        <v>691.72</v>
      </c>
      <c r="P26">
        <v>181.08</v>
      </c>
      <c r="Q26">
        <v>0</v>
      </c>
      <c r="R26">
        <v>0</v>
      </c>
      <c r="S26">
        <v>0</v>
      </c>
      <c r="T26">
        <v>0</v>
      </c>
      <c r="U26">
        <v>65.37</v>
      </c>
      <c r="V26" s="5">
        <f t="shared" si="3"/>
        <v>65.367539999999991</v>
      </c>
      <c r="W26" s="5">
        <f t="shared" si="0"/>
        <v>2.4600000000134514E-3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246.45000000000002</v>
      </c>
      <c r="AH26">
        <v>445.27</v>
      </c>
      <c r="AI26">
        <v>57.64</v>
      </c>
      <c r="AJ26">
        <v>33.33</v>
      </c>
      <c r="AK26" s="5">
        <f t="shared" si="4"/>
        <v>16.666666666666668</v>
      </c>
      <c r="AL26">
        <v>0</v>
      </c>
      <c r="AM26" s="5">
        <f t="shared" si="5"/>
        <v>84.043980000000005</v>
      </c>
      <c r="AN26" s="5">
        <v>84.046800000000005</v>
      </c>
      <c r="AO26" s="5">
        <f t="shared" si="6"/>
        <v>-2.8199999999998226E-3</v>
      </c>
    </row>
    <row r="27" spans="1:41" x14ac:dyDescent="0.25">
      <c r="A27" t="s">
        <v>68</v>
      </c>
      <c r="B27" t="s">
        <v>38</v>
      </c>
      <c r="C27" t="s">
        <v>39</v>
      </c>
      <c r="D27" s="9">
        <v>714.67</v>
      </c>
      <c r="E27" s="10">
        <f t="shared" si="1"/>
        <v>0</v>
      </c>
      <c r="F27" s="3">
        <f t="shared" si="2"/>
        <v>714.67000000000007</v>
      </c>
      <c r="G27">
        <v>400</v>
      </c>
      <c r="I27">
        <v>0</v>
      </c>
      <c r="J27">
        <v>0</v>
      </c>
      <c r="K27">
        <v>59.55</v>
      </c>
      <c r="L27">
        <v>314.67</v>
      </c>
      <c r="M27">
        <v>0</v>
      </c>
      <c r="N27">
        <v>0</v>
      </c>
      <c r="O27">
        <v>774.22</v>
      </c>
      <c r="P27">
        <v>181.08</v>
      </c>
      <c r="Q27">
        <v>0</v>
      </c>
      <c r="R27">
        <v>0</v>
      </c>
      <c r="S27">
        <v>0</v>
      </c>
      <c r="T27">
        <v>0</v>
      </c>
      <c r="U27">
        <v>67.540000000000006</v>
      </c>
      <c r="V27" s="5">
        <f t="shared" si="3"/>
        <v>67.536315000000002</v>
      </c>
      <c r="W27" s="5">
        <f t="shared" si="0"/>
        <v>3.6850000000043792E-3</v>
      </c>
      <c r="X27">
        <v>0</v>
      </c>
      <c r="Y27">
        <v>8.0500000000000007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64.239999999999995</v>
      </c>
      <c r="AF27">
        <v>0</v>
      </c>
      <c r="AG27">
        <v>320.91000000000003</v>
      </c>
      <c r="AH27">
        <v>453.31</v>
      </c>
      <c r="AI27">
        <v>59.56</v>
      </c>
      <c r="AJ27">
        <v>33.33</v>
      </c>
      <c r="AK27" s="5">
        <f t="shared" si="4"/>
        <v>16.666666666666668</v>
      </c>
      <c r="AL27">
        <v>59.56</v>
      </c>
      <c r="AM27" s="5">
        <f t="shared" si="5"/>
        <v>86.832405000000008</v>
      </c>
      <c r="AN27" s="5">
        <v>86.825699999999998</v>
      </c>
      <c r="AO27" s="5">
        <f t="shared" si="6"/>
        <v>6.7050000000108412E-3</v>
      </c>
    </row>
    <row r="28" spans="1:41" x14ac:dyDescent="0.25">
      <c r="A28" t="s">
        <v>69</v>
      </c>
      <c r="B28" t="s">
        <v>70</v>
      </c>
      <c r="C28" t="s">
        <v>39</v>
      </c>
      <c r="D28" s="9">
        <v>771.57</v>
      </c>
      <c r="E28" s="10">
        <f t="shared" si="1"/>
        <v>0</v>
      </c>
      <c r="F28" s="3">
        <f t="shared" si="2"/>
        <v>771.56999999999994</v>
      </c>
      <c r="G28">
        <v>400</v>
      </c>
      <c r="I28">
        <v>0</v>
      </c>
      <c r="J28">
        <v>0</v>
      </c>
      <c r="K28">
        <v>0</v>
      </c>
      <c r="L28">
        <v>371.57</v>
      </c>
      <c r="M28">
        <v>0</v>
      </c>
      <c r="N28">
        <v>0</v>
      </c>
      <c r="O28">
        <v>771.56999999999994</v>
      </c>
      <c r="P28">
        <v>181.08</v>
      </c>
      <c r="Q28">
        <v>0</v>
      </c>
      <c r="R28">
        <v>0</v>
      </c>
      <c r="S28">
        <v>0</v>
      </c>
      <c r="T28">
        <v>0</v>
      </c>
      <c r="U28">
        <v>72.91</v>
      </c>
      <c r="V28" s="5">
        <f t="shared" si="3"/>
        <v>72.913364999999985</v>
      </c>
      <c r="W28" s="5">
        <f t="shared" si="0"/>
        <v>-3.364999999988072E-3</v>
      </c>
      <c r="X28">
        <v>0</v>
      </c>
      <c r="Y28">
        <v>9.1999999999999993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263.19</v>
      </c>
      <c r="AH28">
        <v>508.37999999999994</v>
      </c>
      <c r="AI28">
        <v>64.3</v>
      </c>
      <c r="AJ28">
        <v>33.33</v>
      </c>
      <c r="AK28" s="5">
        <f t="shared" si="4"/>
        <v>16.666666666666668</v>
      </c>
      <c r="AL28">
        <v>64.3</v>
      </c>
      <c r="AM28" s="5">
        <f t="shared" si="5"/>
        <v>93.745754999999988</v>
      </c>
      <c r="AN28" s="5">
        <v>93.750100000000003</v>
      </c>
      <c r="AO28" s="5">
        <f t="shared" si="6"/>
        <v>-4.3450000000149203E-3</v>
      </c>
    </row>
    <row r="29" spans="1:41" x14ac:dyDescent="0.25">
      <c r="A29" t="s">
        <v>71</v>
      </c>
      <c r="B29" t="s">
        <v>44</v>
      </c>
      <c r="C29" t="s">
        <v>39</v>
      </c>
      <c r="D29" s="9">
        <v>992.65</v>
      </c>
      <c r="E29" s="10">
        <f t="shared" si="1"/>
        <v>0</v>
      </c>
      <c r="F29" s="3">
        <f t="shared" si="2"/>
        <v>992.65</v>
      </c>
      <c r="G29">
        <v>530</v>
      </c>
      <c r="I29">
        <v>0</v>
      </c>
      <c r="J29">
        <v>0</v>
      </c>
      <c r="K29">
        <v>0</v>
      </c>
      <c r="L29">
        <v>462.65</v>
      </c>
      <c r="M29">
        <v>0</v>
      </c>
      <c r="N29">
        <v>0</v>
      </c>
      <c r="O29">
        <v>992.65</v>
      </c>
      <c r="P29">
        <v>239.93</v>
      </c>
      <c r="Q29">
        <v>0</v>
      </c>
      <c r="R29">
        <v>0</v>
      </c>
      <c r="S29">
        <v>0</v>
      </c>
      <c r="T29">
        <v>33.85</v>
      </c>
      <c r="U29">
        <v>93.81</v>
      </c>
      <c r="V29" s="5">
        <f t="shared" si="3"/>
        <v>93.805424999999985</v>
      </c>
      <c r="W29" s="5">
        <f t="shared" si="0"/>
        <v>4.5750000000168711E-3</v>
      </c>
      <c r="X29">
        <v>0</v>
      </c>
      <c r="Y29">
        <v>12.65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156.62</v>
      </c>
      <c r="AF29">
        <v>50</v>
      </c>
      <c r="AG29">
        <v>586.86</v>
      </c>
      <c r="AH29">
        <v>405.78999999999996</v>
      </c>
      <c r="AI29">
        <v>82.72</v>
      </c>
      <c r="AJ29">
        <v>33.33</v>
      </c>
      <c r="AK29" s="5">
        <f t="shared" si="4"/>
        <v>22.083333333333332</v>
      </c>
      <c r="AL29">
        <v>82.72</v>
      </c>
      <c r="AM29" s="5">
        <f t="shared" si="5"/>
        <v>120.60697499999999</v>
      </c>
      <c r="AN29" s="5">
        <v>120.6016</v>
      </c>
      <c r="AO29" s="5">
        <f t="shared" si="6"/>
        <v>5.374999999986585E-3</v>
      </c>
    </row>
    <row r="30" spans="1:41" x14ac:dyDescent="0.25">
      <c r="A30" t="s">
        <v>72</v>
      </c>
      <c r="B30" t="s">
        <v>57</v>
      </c>
      <c r="C30" t="s">
        <v>39</v>
      </c>
      <c r="D30" s="9">
        <v>668.74</v>
      </c>
      <c r="E30" s="10">
        <f t="shared" si="1"/>
        <v>0</v>
      </c>
      <c r="F30" s="3">
        <f t="shared" si="2"/>
        <v>668.74</v>
      </c>
      <c r="G30">
        <v>400</v>
      </c>
      <c r="I30">
        <v>0</v>
      </c>
      <c r="J30">
        <v>0</v>
      </c>
      <c r="K30">
        <v>0</v>
      </c>
      <c r="L30">
        <v>268.74</v>
      </c>
      <c r="M30">
        <v>0</v>
      </c>
      <c r="N30">
        <v>0</v>
      </c>
      <c r="O30">
        <v>668.74</v>
      </c>
      <c r="P30">
        <v>181.08</v>
      </c>
      <c r="Q30">
        <v>0</v>
      </c>
      <c r="R30">
        <v>0</v>
      </c>
      <c r="S30">
        <v>0</v>
      </c>
      <c r="T30">
        <v>0</v>
      </c>
      <c r="U30">
        <v>63.2</v>
      </c>
      <c r="V30" s="5">
        <f t="shared" si="3"/>
        <v>63.19592999999999</v>
      </c>
      <c r="W30" s="5">
        <f t="shared" si="0"/>
        <v>4.0700000000128966E-3</v>
      </c>
      <c r="X30">
        <v>0</v>
      </c>
      <c r="Y30">
        <v>21.85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266.13000000000005</v>
      </c>
      <c r="AH30">
        <v>402.60999999999996</v>
      </c>
      <c r="AI30">
        <v>55.73</v>
      </c>
      <c r="AJ30">
        <v>33.33</v>
      </c>
      <c r="AK30" s="5">
        <f t="shared" si="4"/>
        <v>16.666666666666668</v>
      </c>
      <c r="AL30">
        <v>55.73</v>
      </c>
      <c r="AM30" s="5">
        <f t="shared" si="5"/>
        <v>81.251909999999995</v>
      </c>
      <c r="AN30" s="5">
        <v>81.243400000000008</v>
      </c>
      <c r="AO30" s="5">
        <f t="shared" si="6"/>
        <v>8.5099999999869169E-3</v>
      </c>
    </row>
    <row r="31" spans="1:41" x14ac:dyDescent="0.25">
      <c r="A31" t="s">
        <v>73</v>
      </c>
      <c r="B31" t="s">
        <v>57</v>
      </c>
      <c r="C31" t="s">
        <v>39</v>
      </c>
      <c r="D31" s="9">
        <v>677.72</v>
      </c>
      <c r="E31" s="10">
        <f t="shared" si="1"/>
        <v>0</v>
      </c>
      <c r="F31" s="3">
        <f t="shared" si="2"/>
        <v>677.72</v>
      </c>
      <c r="G31">
        <v>400</v>
      </c>
      <c r="I31">
        <v>0</v>
      </c>
      <c r="J31">
        <v>0</v>
      </c>
      <c r="K31">
        <v>0</v>
      </c>
      <c r="L31">
        <v>277.72000000000003</v>
      </c>
      <c r="M31">
        <v>0</v>
      </c>
      <c r="N31">
        <v>0</v>
      </c>
      <c r="O31">
        <v>677.72</v>
      </c>
      <c r="P31">
        <v>181.08</v>
      </c>
      <c r="Q31">
        <v>0</v>
      </c>
      <c r="R31">
        <v>0</v>
      </c>
      <c r="S31">
        <v>0</v>
      </c>
      <c r="T31">
        <v>0</v>
      </c>
      <c r="U31">
        <v>64.05</v>
      </c>
      <c r="V31" s="5">
        <f t="shared" si="3"/>
        <v>64.044539999999998</v>
      </c>
      <c r="W31" s="5">
        <f t="shared" si="0"/>
        <v>5.4599999999993543E-3</v>
      </c>
      <c r="X31">
        <v>0</v>
      </c>
      <c r="Y31">
        <v>19.55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125.12</v>
      </c>
      <c r="AF31">
        <v>0</v>
      </c>
      <c r="AG31">
        <v>389.8</v>
      </c>
      <c r="AH31">
        <v>287.92</v>
      </c>
      <c r="AI31">
        <v>56.48</v>
      </c>
      <c r="AJ31">
        <v>33.33</v>
      </c>
      <c r="AK31" s="5">
        <f t="shared" si="4"/>
        <v>16.666666666666668</v>
      </c>
      <c r="AL31">
        <v>56.48</v>
      </c>
      <c r="AM31" s="5">
        <f t="shared" si="5"/>
        <v>82.342979999999997</v>
      </c>
      <c r="AN31" s="5">
        <v>82.346900000000005</v>
      </c>
      <c r="AO31" s="5">
        <f t="shared" si="6"/>
        <v>-3.9200000000079172E-3</v>
      </c>
    </row>
    <row r="32" spans="1:41" x14ac:dyDescent="0.25">
      <c r="A32" t="s">
        <v>74</v>
      </c>
      <c r="B32" t="s">
        <v>75</v>
      </c>
      <c r="C32" t="s">
        <v>39</v>
      </c>
      <c r="D32" s="9">
        <v>645.28</v>
      </c>
      <c r="E32" s="10">
        <f t="shared" si="1"/>
        <v>0</v>
      </c>
      <c r="F32" s="3">
        <f t="shared" si="2"/>
        <v>645.28</v>
      </c>
      <c r="G32">
        <v>400</v>
      </c>
      <c r="I32">
        <v>0</v>
      </c>
      <c r="J32">
        <v>0</v>
      </c>
      <c r="K32">
        <v>53.77</v>
      </c>
      <c r="L32">
        <v>245.28</v>
      </c>
      <c r="M32">
        <v>0</v>
      </c>
      <c r="N32">
        <v>0</v>
      </c>
      <c r="O32">
        <v>699.05</v>
      </c>
      <c r="P32">
        <v>181.08</v>
      </c>
      <c r="Q32">
        <v>0</v>
      </c>
      <c r="R32">
        <v>0</v>
      </c>
      <c r="S32">
        <v>0</v>
      </c>
      <c r="T32">
        <v>0</v>
      </c>
      <c r="U32">
        <v>60.98</v>
      </c>
      <c r="V32" s="5">
        <f t="shared" si="3"/>
        <v>60.978959999999987</v>
      </c>
      <c r="W32" s="5">
        <f t="shared" si="0"/>
        <v>1.040000000010366E-3</v>
      </c>
      <c r="X32">
        <v>0</v>
      </c>
      <c r="Y32">
        <v>18.399999999999999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67.540000000000006</v>
      </c>
      <c r="AF32">
        <v>0</v>
      </c>
      <c r="AG32">
        <v>328</v>
      </c>
      <c r="AH32">
        <v>371.04999999999995</v>
      </c>
      <c r="AI32">
        <v>53.77</v>
      </c>
      <c r="AJ32">
        <v>33.33</v>
      </c>
      <c r="AK32" s="5">
        <f t="shared" si="4"/>
        <v>16.666666666666668</v>
      </c>
      <c r="AL32">
        <v>53.77</v>
      </c>
      <c r="AM32" s="5">
        <f t="shared" si="5"/>
        <v>78.401519999999991</v>
      </c>
      <c r="AN32" s="5">
        <v>78.408699999999996</v>
      </c>
      <c r="AO32" s="5">
        <f t="shared" si="6"/>
        <v>-7.1800000000052933E-3</v>
      </c>
    </row>
    <row r="33" spans="1:41" x14ac:dyDescent="0.25">
      <c r="A33" t="s">
        <v>76</v>
      </c>
      <c r="B33" t="s">
        <v>44</v>
      </c>
      <c r="C33" t="s">
        <v>39</v>
      </c>
      <c r="D33" s="9">
        <v>981.17</v>
      </c>
      <c r="E33" s="10">
        <f t="shared" si="1"/>
        <v>0</v>
      </c>
      <c r="F33" s="3">
        <f t="shared" si="2"/>
        <v>981.17000000000007</v>
      </c>
      <c r="G33">
        <v>520</v>
      </c>
      <c r="I33">
        <v>0</v>
      </c>
      <c r="J33">
        <v>0</v>
      </c>
      <c r="K33">
        <v>81.760000000000005</v>
      </c>
      <c r="L33">
        <v>461.17</v>
      </c>
      <c r="M33">
        <v>0</v>
      </c>
      <c r="N33">
        <v>0</v>
      </c>
      <c r="O33">
        <v>1062.93</v>
      </c>
      <c r="P33">
        <v>185.4</v>
      </c>
      <c r="Q33">
        <v>0</v>
      </c>
      <c r="R33">
        <v>0</v>
      </c>
      <c r="S33">
        <v>0</v>
      </c>
      <c r="T33">
        <v>0</v>
      </c>
      <c r="U33">
        <v>92.72</v>
      </c>
      <c r="V33" s="5">
        <f t="shared" si="3"/>
        <v>92.720564999999993</v>
      </c>
      <c r="W33" s="5">
        <f t="shared" si="0"/>
        <v>-5.649999999945976E-4</v>
      </c>
      <c r="X33">
        <v>0</v>
      </c>
      <c r="Y33">
        <v>6.9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94.67</v>
      </c>
      <c r="AF33">
        <v>50</v>
      </c>
      <c r="AG33">
        <v>429.69</v>
      </c>
      <c r="AH33">
        <v>633.24</v>
      </c>
      <c r="AI33">
        <v>81.760000000000005</v>
      </c>
      <c r="AJ33">
        <v>33.33</v>
      </c>
      <c r="AK33" s="5">
        <f t="shared" si="4"/>
        <v>21.666666666666668</v>
      </c>
      <c r="AL33">
        <v>81.760000000000005</v>
      </c>
      <c r="AM33" s="5">
        <f t="shared" si="5"/>
        <v>119.21215500000001</v>
      </c>
      <c r="AN33" s="5">
        <v>119.22049999999999</v>
      </c>
      <c r="AO33" s="5">
        <f t="shared" si="6"/>
        <v>-8.3449999999771762E-3</v>
      </c>
    </row>
    <row r="34" spans="1:41" x14ac:dyDescent="0.25">
      <c r="A34" t="s">
        <v>77</v>
      </c>
      <c r="B34" t="s">
        <v>78</v>
      </c>
      <c r="C34" t="s">
        <v>48</v>
      </c>
      <c r="D34" s="9">
        <v>903.1</v>
      </c>
      <c r="E34" s="10">
        <f t="shared" si="1"/>
        <v>0</v>
      </c>
      <c r="F34" s="3">
        <f t="shared" si="2"/>
        <v>903.1</v>
      </c>
      <c r="G34">
        <v>850</v>
      </c>
      <c r="I34">
        <v>0</v>
      </c>
      <c r="J34">
        <v>0</v>
      </c>
      <c r="K34">
        <v>0</v>
      </c>
      <c r="L34">
        <v>53.1</v>
      </c>
      <c r="M34">
        <v>0</v>
      </c>
      <c r="N34">
        <v>0</v>
      </c>
      <c r="O34">
        <v>903.1</v>
      </c>
      <c r="P34">
        <v>384.8</v>
      </c>
      <c r="Q34">
        <v>0</v>
      </c>
      <c r="R34">
        <v>0</v>
      </c>
      <c r="S34">
        <v>0</v>
      </c>
      <c r="T34">
        <v>0</v>
      </c>
      <c r="U34">
        <v>85.34</v>
      </c>
      <c r="V34" s="5">
        <f t="shared" si="3"/>
        <v>85.342949999999988</v>
      </c>
      <c r="W34" s="5">
        <f t="shared" si="0"/>
        <v>-2.949999999984243E-3</v>
      </c>
      <c r="X34">
        <v>0</v>
      </c>
      <c r="Y34">
        <v>20.7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490.84</v>
      </c>
      <c r="AH34">
        <v>412.26000000000005</v>
      </c>
      <c r="AI34">
        <v>75.260000000000005</v>
      </c>
      <c r="AJ34">
        <v>33.33</v>
      </c>
      <c r="AK34" s="5">
        <f t="shared" si="4"/>
        <v>35.416666666666664</v>
      </c>
      <c r="AL34">
        <v>75.260000000000005</v>
      </c>
      <c r="AM34" s="5">
        <f t="shared" si="5"/>
        <v>109.72665000000001</v>
      </c>
      <c r="AN34" s="5">
        <v>109.73570000000001</v>
      </c>
      <c r="AO34" s="5">
        <f t="shared" si="6"/>
        <v>-9.0500000000020009E-3</v>
      </c>
    </row>
    <row r="35" spans="1:41" x14ac:dyDescent="0.25">
      <c r="A35" t="s">
        <v>79</v>
      </c>
      <c r="B35" t="s">
        <v>47</v>
      </c>
      <c r="C35" t="s">
        <v>48</v>
      </c>
      <c r="D35" s="9">
        <v>560</v>
      </c>
      <c r="E35" s="10">
        <f t="shared" si="1"/>
        <v>0</v>
      </c>
      <c r="F35" s="3">
        <f t="shared" si="2"/>
        <v>560</v>
      </c>
      <c r="G35">
        <v>560</v>
      </c>
      <c r="I35">
        <v>0</v>
      </c>
      <c r="J35">
        <v>0</v>
      </c>
      <c r="K35">
        <v>46.66</v>
      </c>
      <c r="L35">
        <v>0</v>
      </c>
      <c r="M35">
        <v>0</v>
      </c>
      <c r="N35">
        <v>0</v>
      </c>
      <c r="O35">
        <v>606.66</v>
      </c>
      <c r="P35">
        <v>253.51</v>
      </c>
      <c r="Q35">
        <v>0</v>
      </c>
      <c r="R35">
        <v>0</v>
      </c>
      <c r="S35">
        <v>0</v>
      </c>
      <c r="T35">
        <v>0</v>
      </c>
      <c r="U35">
        <v>52.92</v>
      </c>
      <c r="V35" s="5">
        <f t="shared" si="3"/>
        <v>52.919999999999995</v>
      </c>
      <c r="W35" s="5">
        <f t="shared" si="0"/>
        <v>0</v>
      </c>
      <c r="X35">
        <v>0</v>
      </c>
      <c r="Y35">
        <v>23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19.27</v>
      </c>
      <c r="AF35">
        <v>0</v>
      </c>
      <c r="AG35">
        <v>348.7</v>
      </c>
      <c r="AH35">
        <v>257.95999999999998</v>
      </c>
      <c r="AI35">
        <v>46.67</v>
      </c>
      <c r="AJ35">
        <v>33.33</v>
      </c>
      <c r="AK35" s="5">
        <f t="shared" si="4"/>
        <v>23.333333333333332</v>
      </c>
      <c r="AL35">
        <v>46.67</v>
      </c>
      <c r="AM35" s="5">
        <f t="shared" si="5"/>
        <v>68.039999999999992</v>
      </c>
      <c r="AN35" s="5">
        <v>68.039999999999992</v>
      </c>
      <c r="AO35" s="5">
        <f t="shared" si="6"/>
        <v>0</v>
      </c>
    </row>
    <row r="36" spans="1:41" x14ac:dyDescent="0.25">
      <c r="A36" t="s">
        <v>80</v>
      </c>
      <c r="B36" t="s">
        <v>70</v>
      </c>
      <c r="C36" t="s">
        <v>39</v>
      </c>
      <c r="D36" s="9">
        <v>978.02</v>
      </c>
      <c r="E36" s="10">
        <f t="shared" si="1"/>
        <v>0</v>
      </c>
      <c r="F36" s="3">
        <f t="shared" si="2"/>
        <v>978.02</v>
      </c>
      <c r="G36">
        <v>575</v>
      </c>
      <c r="I36">
        <v>0</v>
      </c>
      <c r="J36">
        <v>0</v>
      </c>
      <c r="K36">
        <v>0</v>
      </c>
      <c r="L36">
        <v>403.02</v>
      </c>
      <c r="M36">
        <v>0</v>
      </c>
      <c r="N36">
        <v>0</v>
      </c>
      <c r="O36">
        <v>978.02</v>
      </c>
      <c r="P36">
        <v>260.3</v>
      </c>
      <c r="Q36">
        <v>0</v>
      </c>
      <c r="R36">
        <v>0</v>
      </c>
      <c r="S36">
        <v>0</v>
      </c>
      <c r="T36">
        <v>0</v>
      </c>
      <c r="U36">
        <v>92.42</v>
      </c>
      <c r="V36" s="5">
        <f t="shared" si="3"/>
        <v>92.422889999999981</v>
      </c>
      <c r="W36" s="5">
        <f t="shared" si="0"/>
        <v>-2.889999999979409E-3</v>
      </c>
      <c r="X36">
        <v>0</v>
      </c>
      <c r="Y36">
        <v>24.15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299.32</v>
      </c>
      <c r="AF36">
        <v>60</v>
      </c>
      <c r="AG36">
        <v>736.19</v>
      </c>
      <c r="AH36">
        <v>241.82999999999993</v>
      </c>
      <c r="AI36">
        <v>81.5</v>
      </c>
      <c r="AJ36">
        <v>33.33</v>
      </c>
      <c r="AK36" s="5">
        <f t="shared" si="4"/>
        <v>23.958333333333332</v>
      </c>
      <c r="AL36">
        <v>81.5</v>
      </c>
      <c r="AM36" s="5">
        <f t="shared" si="5"/>
        <v>118.82942999999999</v>
      </c>
      <c r="AN36" s="5">
        <v>118.8292</v>
      </c>
      <c r="AO36" s="5">
        <f t="shared" si="6"/>
        <v>2.2999999998774001E-4</v>
      </c>
    </row>
    <row r="37" spans="1:41" x14ac:dyDescent="0.25">
      <c r="A37" t="s">
        <v>81</v>
      </c>
      <c r="B37" t="s">
        <v>44</v>
      </c>
      <c r="C37" t="s">
        <v>39</v>
      </c>
      <c r="D37" s="9">
        <v>705.48</v>
      </c>
      <c r="E37" s="10">
        <f t="shared" si="1"/>
        <v>0</v>
      </c>
      <c r="F37" s="3">
        <f t="shared" si="2"/>
        <v>705.48</v>
      </c>
      <c r="G37">
        <v>400</v>
      </c>
      <c r="I37">
        <v>0</v>
      </c>
      <c r="J37">
        <v>0</v>
      </c>
      <c r="K37">
        <v>0</v>
      </c>
      <c r="L37">
        <v>305.48</v>
      </c>
      <c r="M37">
        <v>0</v>
      </c>
      <c r="N37">
        <v>0</v>
      </c>
      <c r="O37">
        <v>705.48</v>
      </c>
      <c r="P37">
        <v>181.08</v>
      </c>
      <c r="Q37">
        <v>0</v>
      </c>
      <c r="R37">
        <v>0</v>
      </c>
      <c r="S37">
        <v>0</v>
      </c>
      <c r="T37">
        <v>0</v>
      </c>
      <c r="U37">
        <v>66.67</v>
      </c>
      <c r="V37" s="5">
        <f t="shared" si="3"/>
        <v>66.66785999999999</v>
      </c>
      <c r="W37" s="5">
        <f t="shared" si="0"/>
        <v>2.140000000011355E-3</v>
      </c>
      <c r="X37">
        <v>0</v>
      </c>
      <c r="Y37">
        <v>11.5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38.659999999999997</v>
      </c>
      <c r="AF37">
        <v>0</v>
      </c>
      <c r="AG37">
        <v>297.90999999999997</v>
      </c>
      <c r="AH37">
        <v>407.57000000000005</v>
      </c>
      <c r="AI37">
        <v>58.79</v>
      </c>
      <c r="AJ37">
        <v>33.33</v>
      </c>
      <c r="AK37" s="5">
        <f t="shared" si="4"/>
        <v>16.666666666666668</v>
      </c>
      <c r="AL37">
        <v>58.79</v>
      </c>
      <c r="AM37" s="5">
        <f t="shared" si="5"/>
        <v>85.715819999999994</v>
      </c>
      <c r="AN37" s="5">
        <v>85.721000000000004</v>
      </c>
      <c r="AO37" s="5">
        <f t="shared" si="6"/>
        <v>-5.1800000000099544E-3</v>
      </c>
    </row>
    <row r="38" spans="1:41" x14ac:dyDescent="0.25">
      <c r="A38" t="s">
        <v>82</v>
      </c>
      <c r="B38" t="s">
        <v>83</v>
      </c>
      <c r="C38" t="s">
        <v>39</v>
      </c>
      <c r="D38" s="9">
        <v>741.26</v>
      </c>
      <c r="E38" s="10">
        <f t="shared" si="1"/>
        <v>0</v>
      </c>
      <c r="F38" s="3">
        <f t="shared" si="2"/>
        <v>741.26</v>
      </c>
      <c r="G38">
        <v>400</v>
      </c>
      <c r="I38">
        <v>0</v>
      </c>
      <c r="J38">
        <v>0</v>
      </c>
      <c r="K38">
        <v>0</v>
      </c>
      <c r="L38">
        <v>341.26</v>
      </c>
      <c r="M38">
        <v>0</v>
      </c>
      <c r="N38">
        <v>0</v>
      </c>
      <c r="O38">
        <v>741.26</v>
      </c>
      <c r="P38">
        <v>181.08</v>
      </c>
      <c r="Q38">
        <v>0</v>
      </c>
      <c r="R38">
        <v>0</v>
      </c>
      <c r="S38">
        <v>0</v>
      </c>
      <c r="T38">
        <v>0</v>
      </c>
      <c r="U38">
        <v>70.05</v>
      </c>
      <c r="V38" s="5">
        <f t="shared" si="3"/>
        <v>70.049069999999986</v>
      </c>
      <c r="W38" s="5">
        <f t="shared" si="0"/>
        <v>9.300000000109776E-4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251.13</v>
      </c>
      <c r="AH38">
        <v>490.13</v>
      </c>
      <c r="AI38">
        <v>61.77</v>
      </c>
      <c r="AJ38">
        <v>33.33</v>
      </c>
      <c r="AK38" s="5">
        <f t="shared" si="4"/>
        <v>16.666666666666668</v>
      </c>
      <c r="AL38">
        <v>0</v>
      </c>
      <c r="AM38" s="5">
        <f t="shared" si="5"/>
        <v>90.063090000000003</v>
      </c>
      <c r="AN38" s="5">
        <v>90.070499999999996</v>
      </c>
      <c r="AO38" s="5">
        <f t="shared" si="6"/>
        <v>-7.4099999999930333E-3</v>
      </c>
    </row>
    <row r="39" spans="1:41" x14ac:dyDescent="0.25">
      <c r="A39" t="s">
        <v>84</v>
      </c>
      <c r="B39" t="s">
        <v>50</v>
      </c>
      <c r="C39" t="s">
        <v>39</v>
      </c>
      <c r="D39" s="9">
        <v>1457.35</v>
      </c>
      <c r="E39" s="10">
        <f t="shared" si="1"/>
        <v>0</v>
      </c>
      <c r="F39" s="3">
        <f t="shared" si="2"/>
        <v>1457.35</v>
      </c>
      <c r="G39">
        <v>700</v>
      </c>
      <c r="I39">
        <v>0</v>
      </c>
      <c r="J39">
        <v>0</v>
      </c>
      <c r="K39">
        <v>0</v>
      </c>
      <c r="L39">
        <v>757.35</v>
      </c>
      <c r="M39">
        <v>0</v>
      </c>
      <c r="N39">
        <v>0</v>
      </c>
      <c r="O39">
        <v>1457.35</v>
      </c>
      <c r="P39">
        <v>316.89</v>
      </c>
      <c r="Q39">
        <v>0</v>
      </c>
      <c r="R39">
        <v>0</v>
      </c>
      <c r="S39">
        <v>0</v>
      </c>
      <c r="T39">
        <v>0</v>
      </c>
      <c r="U39">
        <v>137.72</v>
      </c>
      <c r="V39" s="5">
        <f t="shared" si="3"/>
        <v>137.71957499999996</v>
      </c>
      <c r="W39" s="5">
        <f t="shared" si="0"/>
        <v>4.2500000003542482E-4</v>
      </c>
      <c r="X39">
        <v>0</v>
      </c>
      <c r="Y39">
        <v>21.85</v>
      </c>
      <c r="Z39">
        <v>0</v>
      </c>
      <c r="AA39">
        <v>0</v>
      </c>
      <c r="AB39">
        <v>0</v>
      </c>
      <c r="AC39">
        <v>45</v>
      </c>
      <c r="AD39">
        <v>0</v>
      </c>
      <c r="AE39">
        <v>0</v>
      </c>
      <c r="AF39">
        <v>0</v>
      </c>
      <c r="AG39">
        <v>521.46</v>
      </c>
      <c r="AH39">
        <v>935.88999999999987</v>
      </c>
      <c r="AI39">
        <v>121.45</v>
      </c>
      <c r="AJ39">
        <v>33.33</v>
      </c>
      <c r="AK39" s="5">
        <f t="shared" si="4"/>
        <v>29.166666666666668</v>
      </c>
      <c r="AL39">
        <v>0</v>
      </c>
      <c r="AM39" s="5">
        <f t="shared" si="5"/>
        <v>177.06802499999998</v>
      </c>
      <c r="AN39" s="5">
        <v>177.07340000000002</v>
      </c>
      <c r="AO39" s="5">
        <f t="shared" si="6"/>
        <v>-5.3750000000434284E-3</v>
      </c>
    </row>
    <row r="40" spans="1:41" x14ac:dyDescent="0.25">
      <c r="A40" t="s">
        <v>85</v>
      </c>
      <c r="B40" t="s">
        <v>41</v>
      </c>
      <c r="C40" t="s">
        <v>39</v>
      </c>
      <c r="D40" s="9">
        <v>587.21</v>
      </c>
      <c r="E40" s="10">
        <f t="shared" si="1"/>
        <v>0</v>
      </c>
      <c r="F40" s="3">
        <f t="shared" si="2"/>
        <v>587.21</v>
      </c>
      <c r="G40">
        <v>400</v>
      </c>
      <c r="I40">
        <v>0</v>
      </c>
      <c r="J40">
        <v>0</v>
      </c>
      <c r="K40">
        <v>0</v>
      </c>
      <c r="L40">
        <v>187.21</v>
      </c>
      <c r="M40">
        <v>0</v>
      </c>
      <c r="N40">
        <v>0</v>
      </c>
      <c r="O40">
        <v>587.21</v>
      </c>
      <c r="P40">
        <v>189</v>
      </c>
      <c r="Q40">
        <v>0</v>
      </c>
      <c r="R40">
        <v>0</v>
      </c>
      <c r="S40">
        <v>0</v>
      </c>
      <c r="T40">
        <v>0</v>
      </c>
      <c r="U40">
        <v>55.49</v>
      </c>
      <c r="V40" s="5">
        <f t="shared" si="3"/>
        <v>55.491344999999995</v>
      </c>
      <c r="W40" s="5">
        <f t="shared" si="0"/>
        <v>-1.3449999999934903E-3</v>
      </c>
      <c r="X40">
        <v>0</v>
      </c>
      <c r="Y40">
        <v>21.85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266.34000000000003</v>
      </c>
      <c r="AH40">
        <v>320.87</v>
      </c>
      <c r="AI40">
        <v>48.93</v>
      </c>
      <c r="AJ40">
        <v>33.33</v>
      </c>
      <c r="AK40" s="5">
        <f t="shared" si="4"/>
        <v>16.666666666666668</v>
      </c>
      <c r="AL40">
        <v>0</v>
      </c>
      <c r="AM40" s="5">
        <f t="shared" si="5"/>
        <v>71.346015000000008</v>
      </c>
      <c r="AN40" s="5">
        <v>71.353899999999996</v>
      </c>
      <c r="AO40" s="5">
        <f t="shared" si="6"/>
        <v>-7.8849999999874854E-3</v>
      </c>
    </row>
    <row r="41" spans="1:41" x14ac:dyDescent="0.25">
      <c r="A41" t="s">
        <v>86</v>
      </c>
      <c r="B41" t="s">
        <v>47</v>
      </c>
      <c r="C41" t="s">
        <v>48</v>
      </c>
      <c r="D41" s="9">
        <v>2000</v>
      </c>
      <c r="E41" s="10">
        <f t="shared" si="1"/>
        <v>0</v>
      </c>
      <c r="F41" s="3">
        <f t="shared" si="2"/>
        <v>2000</v>
      </c>
      <c r="G41">
        <v>2000</v>
      </c>
      <c r="I41">
        <v>0</v>
      </c>
      <c r="J41">
        <v>0</v>
      </c>
      <c r="K41">
        <v>166.66</v>
      </c>
      <c r="L41">
        <v>0</v>
      </c>
      <c r="M41">
        <v>0</v>
      </c>
      <c r="N41">
        <v>0</v>
      </c>
      <c r="O41">
        <v>2166.66</v>
      </c>
      <c r="P41">
        <v>905.4</v>
      </c>
      <c r="Q41">
        <v>0</v>
      </c>
      <c r="R41">
        <v>0</v>
      </c>
      <c r="S41">
        <v>0</v>
      </c>
      <c r="T41">
        <v>0</v>
      </c>
      <c r="U41">
        <v>189</v>
      </c>
      <c r="V41" s="5">
        <f t="shared" si="3"/>
        <v>188.99999999999997</v>
      </c>
      <c r="W41" s="5">
        <f t="shared" si="0"/>
        <v>0</v>
      </c>
      <c r="X41">
        <v>0</v>
      </c>
      <c r="Y41">
        <v>18.399999999999999</v>
      </c>
      <c r="Z41">
        <v>0</v>
      </c>
      <c r="AA41">
        <v>0</v>
      </c>
      <c r="AB41">
        <v>0</v>
      </c>
      <c r="AC41">
        <v>0</v>
      </c>
      <c r="AD41">
        <v>272.99</v>
      </c>
      <c r="AE41">
        <v>0</v>
      </c>
      <c r="AF41">
        <v>0</v>
      </c>
      <c r="AG41">
        <v>1385.7900000000002</v>
      </c>
      <c r="AH41">
        <v>780.86999999999966</v>
      </c>
      <c r="AI41">
        <v>166.67</v>
      </c>
      <c r="AJ41">
        <v>33.33</v>
      </c>
      <c r="AK41" s="5">
        <f t="shared" si="4"/>
        <v>83.333333333333329</v>
      </c>
      <c r="AL41">
        <v>166.67</v>
      </c>
      <c r="AM41" s="5">
        <f t="shared" si="5"/>
        <v>243</v>
      </c>
      <c r="AN41" s="5">
        <v>243</v>
      </c>
      <c r="AO41" s="5">
        <f t="shared" si="6"/>
        <v>0</v>
      </c>
    </row>
    <row r="42" spans="1:41" x14ac:dyDescent="0.25">
      <c r="A42" t="s">
        <v>87</v>
      </c>
      <c r="B42" t="s">
        <v>41</v>
      </c>
      <c r="C42" t="s">
        <v>39</v>
      </c>
      <c r="D42" s="9">
        <v>420</v>
      </c>
      <c r="E42" s="10">
        <f t="shared" si="1"/>
        <v>-420</v>
      </c>
      <c r="F42" s="3">
        <f t="shared" si="2"/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5">
        <f t="shared" si="3"/>
        <v>0</v>
      </c>
      <c r="W42" s="5">
        <f t="shared" si="0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33.33</v>
      </c>
      <c r="AK42" s="5">
        <f t="shared" si="4"/>
        <v>0</v>
      </c>
      <c r="AL42">
        <v>0</v>
      </c>
      <c r="AM42" s="5">
        <f t="shared" si="5"/>
        <v>0</v>
      </c>
      <c r="AN42" s="5">
        <v>0</v>
      </c>
      <c r="AO42" s="5">
        <f t="shared" si="6"/>
        <v>0</v>
      </c>
    </row>
    <row r="43" spans="1:41" x14ac:dyDescent="0.25">
      <c r="A43" t="s">
        <v>88</v>
      </c>
      <c r="B43" t="s">
        <v>44</v>
      </c>
      <c r="C43" t="s">
        <v>39</v>
      </c>
      <c r="D43" s="9">
        <v>769.68</v>
      </c>
      <c r="E43" s="10">
        <f t="shared" si="1"/>
        <v>0</v>
      </c>
      <c r="F43" s="3">
        <f t="shared" si="2"/>
        <v>769.68000000000006</v>
      </c>
      <c r="G43">
        <v>400</v>
      </c>
      <c r="I43">
        <v>0</v>
      </c>
      <c r="J43">
        <v>0</v>
      </c>
      <c r="K43">
        <v>64.14</v>
      </c>
      <c r="L43">
        <v>369.68</v>
      </c>
      <c r="M43">
        <v>0</v>
      </c>
      <c r="N43">
        <v>0</v>
      </c>
      <c r="O43">
        <v>833.81999999999994</v>
      </c>
      <c r="P43">
        <v>181.08</v>
      </c>
      <c r="Q43">
        <v>0</v>
      </c>
      <c r="R43">
        <v>0</v>
      </c>
      <c r="S43">
        <v>0</v>
      </c>
      <c r="T43">
        <v>0</v>
      </c>
      <c r="U43">
        <v>72.73</v>
      </c>
      <c r="V43" s="5">
        <f t="shared" si="3"/>
        <v>72.734759999999994</v>
      </c>
      <c r="W43" s="5">
        <f t="shared" si="0"/>
        <v>-4.7599999999903275E-3</v>
      </c>
      <c r="X43">
        <v>0</v>
      </c>
      <c r="Y43">
        <v>13.8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63.01</v>
      </c>
      <c r="AF43">
        <v>0</v>
      </c>
      <c r="AG43">
        <v>330.62</v>
      </c>
      <c r="AH43">
        <v>503.19999999999993</v>
      </c>
      <c r="AI43">
        <v>64.14</v>
      </c>
      <c r="AJ43">
        <v>33.33</v>
      </c>
      <c r="AK43" s="5">
        <f t="shared" si="4"/>
        <v>16.666666666666668</v>
      </c>
      <c r="AL43">
        <v>64.14</v>
      </c>
      <c r="AM43" s="5">
        <f t="shared" si="5"/>
        <v>93.516120000000001</v>
      </c>
      <c r="AN43" s="5">
        <v>93.519300000000001</v>
      </c>
      <c r="AO43" s="5">
        <f t="shared" si="6"/>
        <v>-3.1800000000004047E-3</v>
      </c>
    </row>
    <row r="44" spans="1:41" x14ac:dyDescent="0.25">
      <c r="A44" t="s">
        <v>89</v>
      </c>
      <c r="B44" t="s">
        <v>70</v>
      </c>
      <c r="C44" t="s">
        <v>39</v>
      </c>
      <c r="D44" s="9">
        <v>746.29</v>
      </c>
      <c r="E44" s="10">
        <f t="shared" si="1"/>
        <v>0</v>
      </c>
      <c r="F44" s="3">
        <f t="shared" si="2"/>
        <v>746.29</v>
      </c>
      <c r="G44">
        <v>400</v>
      </c>
      <c r="I44">
        <v>0</v>
      </c>
      <c r="J44">
        <v>0</v>
      </c>
      <c r="K44">
        <v>0</v>
      </c>
      <c r="L44">
        <v>346.29</v>
      </c>
      <c r="M44">
        <v>0</v>
      </c>
      <c r="N44">
        <v>0</v>
      </c>
      <c r="O44">
        <v>746.29</v>
      </c>
      <c r="P44">
        <v>181.08</v>
      </c>
      <c r="Q44">
        <v>0</v>
      </c>
      <c r="R44">
        <v>0</v>
      </c>
      <c r="S44">
        <v>0</v>
      </c>
      <c r="T44">
        <v>25.45</v>
      </c>
      <c r="U44">
        <v>70.52</v>
      </c>
      <c r="V44" s="5">
        <f t="shared" si="3"/>
        <v>70.524404999999987</v>
      </c>
      <c r="W44" s="5">
        <f t="shared" si="0"/>
        <v>-4.4049999999913325E-3</v>
      </c>
      <c r="X44">
        <v>0</v>
      </c>
      <c r="Y44">
        <v>14.95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292</v>
      </c>
      <c r="AH44">
        <v>454.28999999999996</v>
      </c>
      <c r="AI44">
        <v>62.19</v>
      </c>
      <c r="AJ44">
        <v>33.33</v>
      </c>
      <c r="AK44" s="5">
        <f t="shared" si="4"/>
        <v>16.666666666666668</v>
      </c>
      <c r="AL44">
        <v>0</v>
      </c>
      <c r="AM44" s="5">
        <f t="shared" si="5"/>
        <v>90.674234999999996</v>
      </c>
      <c r="AN44" s="5">
        <v>90.671299999999988</v>
      </c>
      <c r="AO44" s="5">
        <f t="shared" si="6"/>
        <v>2.9350000000079035E-3</v>
      </c>
    </row>
    <row r="45" spans="1:41" x14ac:dyDescent="0.25">
      <c r="A45" t="s">
        <v>90</v>
      </c>
      <c r="B45" t="s">
        <v>44</v>
      </c>
      <c r="C45" t="s">
        <v>39</v>
      </c>
      <c r="D45" s="9">
        <v>890.04</v>
      </c>
      <c r="E45" s="10">
        <f t="shared" si="1"/>
        <v>0</v>
      </c>
      <c r="F45" s="3">
        <f t="shared" si="2"/>
        <v>890.04</v>
      </c>
      <c r="G45">
        <v>480</v>
      </c>
      <c r="I45">
        <v>0</v>
      </c>
      <c r="J45">
        <v>0</v>
      </c>
      <c r="K45">
        <v>74.17</v>
      </c>
      <c r="L45">
        <v>410.04</v>
      </c>
      <c r="M45">
        <v>0</v>
      </c>
      <c r="N45">
        <v>0</v>
      </c>
      <c r="O45">
        <v>964.21</v>
      </c>
      <c r="P45">
        <v>217.54</v>
      </c>
      <c r="Q45">
        <v>0</v>
      </c>
      <c r="R45">
        <v>0</v>
      </c>
      <c r="S45">
        <v>0</v>
      </c>
      <c r="T45">
        <v>30.35</v>
      </c>
      <c r="U45">
        <v>84.11</v>
      </c>
      <c r="V45" s="5">
        <f t="shared" si="3"/>
        <v>84.108779999999982</v>
      </c>
      <c r="W45" s="5">
        <f t="shared" si="0"/>
        <v>1.2200000000177624E-3</v>
      </c>
      <c r="X45">
        <v>0</v>
      </c>
      <c r="Y45">
        <v>16.100000000000001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65.52</v>
      </c>
      <c r="AF45">
        <v>0</v>
      </c>
      <c r="AG45">
        <v>413.62</v>
      </c>
      <c r="AH45">
        <v>550.59</v>
      </c>
      <c r="AI45">
        <v>74.17</v>
      </c>
      <c r="AJ45">
        <v>33.33</v>
      </c>
      <c r="AK45" s="5">
        <f t="shared" si="4"/>
        <v>20</v>
      </c>
      <c r="AL45">
        <v>74.17</v>
      </c>
      <c r="AM45" s="5">
        <f t="shared" si="5"/>
        <v>108.13986</v>
      </c>
      <c r="AN45" s="5">
        <v>108.13950000000001</v>
      </c>
      <c r="AO45" s="5">
        <f t="shared" si="6"/>
        <v>3.5999999998637122E-4</v>
      </c>
    </row>
    <row r="46" spans="1:41" x14ac:dyDescent="0.25">
      <c r="A46" t="s">
        <v>91</v>
      </c>
      <c r="B46" t="s">
        <v>70</v>
      </c>
      <c r="C46" t="s">
        <v>39</v>
      </c>
      <c r="D46" s="9">
        <v>734.01</v>
      </c>
      <c r="E46" s="10">
        <f t="shared" si="1"/>
        <v>0</v>
      </c>
      <c r="F46" s="3">
        <f t="shared" si="2"/>
        <v>734.01</v>
      </c>
      <c r="G46">
        <v>450</v>
      </c>
      <c r="I46">
        <v>0</v>
      </c>
      <c r="J46">
        <v>0</v>
      </c>
      <c r="K46">
        <v>61.17</v>
      </c>
      <c r="L46">
        <v>284.01</v>
      </c>
      <c r="M46">
        <v>0</v>
      </c>
      <c r="N46">
        <v>0</v>
      </c>
      <c r="O46">
        <v>795.18000000000006</v>
      </c>
      <c r="P46">
        <v>203.72</v>
      </c>
      <c r="Q46">
        <v>0</v>
      </c>
      <c r="R46">
        <v>0</v>
      </c>
      <c r="S46">
        <v>0</v>
      </c>
      <c r="T46">
        <v>0</v>
      </c>
      <c r="U46">
        <v>69.36</v>
      </c>
      <c r="V46" s="5">
        <f t="shared" si="3"/>
        <v>69.363944999999987</v>
      </c>
      <c r="W46" s="5">
        <f t="shared" si="0"/>
        <v>-3.9449999999874308E-3</v>
      </c>
      <c r="X46">
        <v>0</v>
      </c>
      <c r="Y46">
        <v>9.1999999999999993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59.27</v>
      </c>
      <c r="AF46">
        <v>60</v>
      </c>
      <c r="AG46">
        <v>401.54999999999995</v>
      </c>
      <c r="AH46">
        <v>393.63000000000011</v>
      </c>
      <c r="AI46">
        <v>61.17</v>
      </c>
      <c r="AJ46">
        <v>33.33</v>
      </c>
      <c r="AK46" s="5">
        <f t="shared" si="4"/>
        <v>18.75</v>
      </c>
      <c r="AL46">
        <v>61.17</v>
      </c>
      <c r="AM46" s="5">
        <f t="shared" si="5"/>
        <v>89.182214999999999</v>
      </c>
      <c r="AN46" s="5">
        <v>89.182100000000005</v>
      </c>
      <c r="AO46" s="5">
        <f t="shared" si="6"/>
        <v>1.1499999999387001E-4</v>
      </c>
    </row>
    <row r="47" spans="1:41" x14ac:dyDescent="0.25">
      <c r="A47" t="s">
        <v>92</v>
      </c>
      <c r="B47" t="s">
        <v>38</v>
      </c>
      <c r="C47" t="s">
        <v>39</v>
      </c>
      <c r="D47" s="9">
        <v>708.21</v>
      </c>
      <c r="E47" s="10">
        <f t="shared" si="1"/>
        <v>0</v>
      </c>
      <c r="F47" s="3">
        <f t="shared" si="2"/>
        <v>708.21</v>
      </c>
      <c r="G47">
        <v>400</v>
      </c>
      <c r="I47">
        <v>0</v>
      </c>
      <c r="J47">
        <v>0</v>
      </c>
      <c r="K47">
        <v>59.02</v>
      </c>
      <c r="L47">
        <v>308.20999999999998</v>
      </c>
      <c r="M47">
        <v>0</v>
      </c>
      <c r="N47">
        <v>0</v>
      </c>
      <c r="O47">
        <v>767.23</v>
      </c>
      <c r="P47">
        <v>181.08</v>
      </c>
      <c r="Q47">
        <v>0</v>
      </c>
      <c r="R47">
        <v>0</v>
      </c>
      <c r="S47">
        <v>0</v>
      </c>
      <c r="T47">
        <v>24.15</v>
      </c>
      <c r="U47">
        <v>66.930000000000007</v>
      </c>
      <c r="V47" s="5">
        <f t="shared" si="3"/>
        <v>66.925844999999995</v>
      </c>
      <c r="W47" s="5">
        <f t="shared" si="0"/>
        <v>4.1550000000114551E-3</v>
      </c>
      <c r="X47">
        <v>0</v>
      </c>
      <c r="Y47">
        <v>23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34.5</v>
      </c>
      <c r="AF47">
        <v>0</v>
      </c>
      <c r="AG47">
        <v>329.66</v>
      </c>
      <c r="AH47">
        <v>437.57</v>
      </c>
      <c r="AI47">
        <v>59.02</v>
      </c>
      <c r="AJ47">
        <v>33.33</v>
      </c>
      <c r="AK47" s="5">
        <f t="shared" si="4"/>
        <v>16.666666666666668</v>
      </c>
      <c r="AL47">
        <v>59.02</v>
      </c>
      <c r="AM47" s="5">
        <f t="shared" si="5"/>
        <v>86.047515000000004</v>
      </c>
      <c r="AN47" s="5">
        <v>86.045400000000001</v>
      </c>
      <c r="AO47" s="5">
        <f t="shared" si="6"/>
        <v>2.1150000000034197E-3</v>
      </c>
    </row>
    <row r="48" spans="1:41" x14ac:dyDescent="0.25">
      <c r="A48" t="s">
        <v>93</v>
      </c>
      <c r="B48" t="s">
        <v>50</v>
      </c>
      <c r="C48" t="s">
        <v>39</v>
      </c>
      <c r="D48" s="9">
        <v>619.63</v>
      </c>
      <c r="E48" s="10">
        <f t="shared" si="1"/>
        <v>0</v>
      </c>
      <c r="F48" s="3">
        <f t="shared" si="2"/>
        <v>619.63</v>
      </c>
      <c r="G48">
        <v>400</v>
      </c>
      <c r="I48">
        <v>0</v>
      </c>
      <c r="J48">
        <v>0</v>
      </c>
      <c r="K48">
        <v>0</v>
      </c>
      <c r="L48">
        <v>219.63</v>
      </c>
      <c r="M48">
        <v>0</v>
      </c>
      <c r="N48">
        <v>0</v>
      </c>
      <c r="O48">
        <v>619.63</v>
      </c>
      <c r="P48">
        <v>181.08</v>
      </c>
      <c r="Q48">
        <v>0</v>
      </c>
      <c r="R48">
        <v>0</v>
      </c>
      <c r="S48">
        <v>0</v>
      </c>
      <c r="T48">
        <v>0</v>
      </c>
      <c r="U48">
        <v>58.56</v>
      </c>
      <c r="V48" s="5">
        <f t="shared" si="3"/>
        <v>58.55503499999999</v>
      </c>
      <c r="W48" s="5">
        <f t="shared" si="0"/>
        <v>4.9650000000127648E-3</v>
      </c>
      <c r="X48">
        <v>0</v>
      </c>
      <c r="Y48">
        <v>19.55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60.98</v>
      </c>
      <c r="AF48">
        <v>50</v>
      </c>
      <c r="AG48">
        <v>370.17</v>
      </c>
      <c r="AH48">
        <v>249.45999999999998</v>
      </c>
      <c r="AI48">
        <v>51.64</v>
      </c>
      <c r="AJ48">
        <v>33.33</v>
      </c>
      <c r="AK48" s="5">
        <f t="shared" si="4"/>
        <v>16.666666666666668</v>
      </c>
      <c r="AL48">
        <v>51.64</v>
      </c>
      <c r="AM48" s="5">
        <f t="shared" si="5"/>
        <v>75.285044999999997</v>
      </c>
      <c r="AN48" s="5">
        <v>75.288700000000006</v>
      </c>
      <c r="AO48" s="5">
        <f t="shared" si="6"/>
        <v>-3.6550000000090677E-3</v>
      </c>
    </row>
    <row r="49" spans="1:41" x14ac:dyDescent="0.25">
      <c r="A49" t="s">
        <v>94</v>
      </c>
      <c r="B49" t="s">
        <v>41</v>
      </c>
      <c r="C49" t="s">
        <v>39</v>
      </c>
      <c r="D49" s="9">
        <v>571.30999999999995</v>
      </c>
      <c r="E49" s="10">
        <f t="shared" si="1"/>
        <v>0</v>
      </c>
      <c r="F49" s="3">
        <f t="shared" si="2"/>
        <v>571.30999999999995</v>
      </c>
      <c r="G49">
        <v>400</v>
      </c>
      <c r="I49">
        <v>0</v>
      </c>
      <c r="J49">
        <v>0</v>
      </c>
      <c r="K49">
        <v>47.61</v>
      </c>
      <c r="L49">
        <v>171.31</v>
      </c>
      <c r="M49">
        <v>0</v>
      </c>
      <c r="N49">
        <v>0</v>
      </c>
      <c r="O49">
        <v>618.92000000000007</v>
      </c>
      <c r="P49">
        <v>181.08</v>
      </c>
      <c r="Q49">
        <v>0</v>
      </c>
      <c r="R49">
        <v>0</v>
      </c>
      <c r="S49">
        <v>0</v>
      </c>
      <c r="T49">
        <v>0</v>
      </c>
      <c r="U49">
        <v>53.99</v>
      </c>
      <c r="V49" s="5">
        <f t="shared" si="3"/>
        <v>53.988794999999989</v>
      </c>
      <c r="W49" s="5">
        <f t="shared" si="0"/>
        <v>1.2050000000130012E-3</v>
      </c>
      <c r="X49">
        <v>0</v>
      </c>
      <c r="Y49">
        <v>20.7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84.7</v>
      </c>
      <c r="AF49">
        <v>0</v>
      </c>
      <c r="AG49">
        <v>340.47</v>
      </c>
      <c r="AH49">
        <v>278.45000000000005</v>
      </c>
      <c r="AI49">
        <v>47.61</v>
      </c>
      <c r="AJ49">
        <v>33.33</v>
      </c>
      <c r="AK49" s="5">
        <f t="shared" si="4"/>
        <v>16.666666666666668</v>
      </c>
      <c r="AL49">
        <v>47.61</v>
      </c>
      <c r="AM49" s="5">
        <f t="shared" si="5"/>
        <v>69.414164999999997</v>
      </c>
      <c r="AN49" s="5">
        <v>69.421099999999996</v>
      </c>
      <c r="AO49" s="5">
        <f t="shared" si="6"/>
        <v>-6.9349999999985812E-3</v>
      </c>
    </row>
    <row r="50" spans="1:41" x14ac:dyDescent="0.25">
      <c r="A50" t="s">
        <v>95</v>
      </c>
      <c r="B50" t="s">
        <v>96</v>
      </c>
      <c r="C50" t="s">
        <v>39</v>
      </c>
      <c r="D50" s="9">
        <v>688.46</v>
      </c>
      <c r="E50" s="10">
        <f t="shared" si="1"/>
        <v>0</v>
      </c>
      <c r="F50" s="3">
        <f t="shared" si="2"/>
        <v>688.46</v>
      </c>
      <c r="G50">
        <v>400</v>
      </c>
      <c r="I50">
        <v>0</v>
      </c>
      <c r="J50">
        <v>0</v>
      </c>
      <c r="K50">
        <v>0</v>
      </c>
      <c r="L50">
        <v>288.45999999999998</v>
      </c>
      <c r="M50">
        <v>0</v>
      </c>
      <c r="N50">
        <v>0</v>
      </c>
      <c r="O50">
        <v>688.46</v>
      </c>
      <c r="P50">
        <v>181.08</v>
      </c>
      <c r="Q50">
        <v>0</v>
      </c>
      <c r="R50">
        <v>0</v>
      </c>
      <c r="S50">
        <v>0</v>
      </c>
      <c r="T50">
        <v>0</v>
      </c>
      <c r="U50">
        <v>65.06</v>
      </c>
      <c r="V50" s="5">
        <f t="shared" si="3"/>
        <v>65.05946999999999</v>
      </c>
      <c r="W50" s="5">
        <f t="shared" si="0"/>
        <v>5.3000000001190983E-4</v>
      </c>
      <c r="X50">
        <v>0</v>
      </c>
      <c r="Y50">
        <v>14.95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100</v>
      </c>
      <c r="AG50">
        <v>361.09000000000003</v>
      </c>
      <c r="AH50">
        <v>327.37</v>
      </c>
      <c r="AI50">
        <v>57.37</v>
      </c>
      <c r="AJ50">
        <v>33.33</v>
      </c>
      <c r="AK50" s="5">
        <f t="shared" si="4"/>
        <v>16.666666666666668</v>
      </c>
      <c r="AL50">
        <v>57.37</v>
      </c>
      <c r="AM50" s="5">
        <f t="shared" si="5"/>
        <v>83.647890000000004</v>
      </c>
      <c r="AN50" s="5">
        <v>83.643299999999996</v>
      </c>
      <c r="AO50" s="5">
        <f t="shared" si="6"/>
        <v>4.5900000000074215E-3</v>
      </c>
    </row>
    <row r="51" spans="1:41" x14ac:dyDescent="0.25">
      <c r="A51" t="s">
        <v>97</v>
      </c>
      <c r="B51" t="s">
        <v>47</v>
      </c>
      <c r="C51" t="s">
        <v>48</v>
      </c>
      <c r="D51" s="9">
        <v>588.63</v>
      </c>
      <c r="E51" s="10">
        <f t="shared" si="1"/>
        <v>0</v>
      </c>
      <c r="F51" s="3">
        <f t="shared" si="2"/>
        <v>588.63</v>
      </c>
      <c r="G51">
        <v>408</v>
      </c>
      <c r="I51">
        <v>0</v>
      </c>
      <c r="J51">
        <v>0</v>
      </c>
      <c r="K51">
        <v>0</v>
      </c>
      <c r="L51">
        <v>180.63</v>
      </c>
      <c r="M51">
        <v>0</v>
      </c>
      <c r="N51">
        <v>0</v>
      </c>
      <c r="O51">
        <v>588.63</v>
      </c>
      <c r="P51">
        <v>184.7</v>
      </c>
      <c r="Q51">
        <v>0</v>
      </c>
      <c r="R51">
        <v>0</v>
      </c>
      <c r="S51">
        <v>0</v>
      </c>
      <c r="T51">
        <v>0</v>
      </c>
      <c r="U51">
        <v>55.63</v>
      </c>
      <c r="V51" s="5">
        <f t="shared" si="3"/>
        <v>55.625534999999992</v>
      </c>
      <c r="W51" s="5">
        <f t="shared" si="0"/>
        <v>4.4650000000103773E-3</v>
      </c>
      <c r="X51">
        <v>0</v>
      </c>
      <c r="Y51">
        <v>23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263.33</v>
      </c>
      <c r="AH51">
        <v>325.3</v>
      </c>
      <c r="AI51">
        <v>49.05</v>
      </c>
      <c r="AJ51">
        <v>33.33</v>
      </c>
      <c r="AK51" s="5">
        <f t="shared" si="4"/>
        <v>17</v>
      </c>
      <c r="AL51">
        <v>0</v>
      </c>
      <c r="AM51" s="5">
        <f t="shared" si="5"/>
        <v>71.518545000000003</v>
      </c>
      <c r="AN51" s="5">
        <v>71.512199999999993</v>
      </c>
      <c r="AO51" s="5">
        <f t="shared" si="6"/>
        <v>6.3450000000102591E-3</v>
      </c>
    </row>
    <row r="52" spans="1:41" x14ac:dyDescent="0.25">
      <c r="A52" t="s">
        <v>98</v>
      </c>
      <c r="B52" t="s">
        <v>57</v>
      </c>
      <c r="C52" t="s">
        <v>39</v>
      </c>
      <c r="D52" s="9">
        <v>555.92999999999995</v>
      </c>
      <c r="E52" s="10">
        <f t="shared" si="1"/>
        <v>0</v>
      </c>
      <c r="F52" s="3">
        <f t="shared" si="2"/>
        <v>555.93000000000006</v>
      </c>
      <c r="G52">
        <v>400</v>
      </c>
      <c r="I52">
        <v>0</v>
      </c>
      <c r="J52">
        <v>0</v>
      </c>
      <c r="K52">
        <v>0</v>
      </c>
      <c r="L52">
        <v>155.93</v>
      </c>
      <c r="M52">
        <v>0</v>
      </c>
      <c r="N52">
        <v>0</v>
      </c>
      <c r="O52">
        <v>555.93000000000006</v>
      </c>
      <c r="P52">
        <v>181.08</v>
      </c>
      <c r="Q52">
        <v>0</v>
      </c>
      <c r="R52">
        <v>0</v>
      </c>
      <c r="S52">
        <v>0</v>
      </c>
      <c r="T52">
        <v>0</v>
      </c>
      <c r="U52">
        <v>52.54</v>
      </c>
      <c r="V52" s="5">
        <f t="shared" si="3"/>
        <v>52.535384999999998</v>
      </c>
      <c r="W52" s="5">
        <f t="shared" si="0"/>
        <v>4.615000000001146E-3</v>
      </c>
      <c r="X52">
        <v>0</v>
      </c>
      <c r="Y52">
        <v>24.15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85.12</v>
      </c>
      <c r="AF52">
        <v>0</v>
      </c>
      <c r="AG52">
        <v>342.89</v>
      </c>
      <c r="AH52">
        <v>213.04000000000008</v>
      </c>
      <c r="AI52">
        <v>46.33</v>
      </c>
      <c r="AJ52">
        <v>33.33</v>
      </c>
      <c r="AK52" s="5">
        <f t="shared" si="4"/>
        <v>16.666666666666668</v>
      </c>
      <c r="AL52">
        <v>46.33</v>
      </c>
      <c r="AM52" s="5">
        <f t="shared" si="5"/>
        <v>67.545495000000003</v>
      </c>
      <c r="AN52" s="5">
        <v>67.546199999999999</v>
      </c>
      <c r="AO52" s="5">
        <f t="shared" si="6"/>
        <v>-7.0499999999640295E-4</v>
      </c>
    </row>
    <row r="53" spans="1:41" x14ac:dyDescent="0.25">
      <c r="A53" t="s">
        <v>99</v>
      </c>
      <c r="B53" t="s">
        <v>57</v>
      </c>
      <c r="C53" t="s">
        <v>39</v>
      </c>
      <c r="D53" s="9">
        <v>657.41</v>
      </c>
      <c r="E53" s="10">
        <f t="shared" si="1"/>
        <v>0</v>
      </c>
      <c r="F53" s="3">
        <f t="shared" si="2"/>
        <v>657.41000000000008</v>
      </c>
      <c r="G53">
        <v>400</v>
      </c>
      <c r="I53">
        <v>0</v>
      </c>
      <c r="J53">
        <v>0</v>
      </c>
      <c r="K53">
        <v>0</v>
      </c>
      <c r="L53">
        <v>257.41000000000003</v>
      </c>
      <c r="M53">
        <v>0</v>
      </c>
      <c r="N53">
        <v>0</v>
      </c>
      <c r="O53">
        <v>657.41000000000008</v>
      </c>
      <c r="P53">
        <v>181.08</v>
      </c>
      <c r="Q53">
        <v>0</v>
      </c>
      <c r="R53">
        <v>0</v>
      </c>
      <c r="S53">
        <v>0</v>
      </c>
      <c r="T53">
        <v>0</v>
      </c>
      <c r="U53">
        <v>62.12</v>
      </c>
      <c r="V53" s="5">
        <f t="shared" si="3"/>
        <v>62.125245</v>
      </c>
      <c r="W53" s="5">
        <f t="shared" si="0"/>
        <v>-5.2450000000021646E-3</v>
      </c>
      <c r="X53">
        <v>0</v>
      </c>
      <c r="Y53">
        <v>24.15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267.35000000000002</v>
      </c>
      <c r="AH53">
        <v>390.06000000000006</v>
      </c>
      <c r="AI53">
        <v>54.78</v>
      </c>
      <c r="AJ53">
        <v>33.33</v>
      </c>
      <c r="AK53" s="5">
        <f t="shared" si="4"/>
        <v>16.666666666666668</v>
      </c>
      <c r="AL53">
        <v>0</v>
      </c>
      <c r="AM53" s="5">
        <f t="shared" si="5"/>
        <v>79.875315000000015</v>
      </c>
      <c r="AN53" s="5">
        <v>79.880099999999999</v>
      </c>
      <c r="AO53" s="5">
        <f t="shared" si="6"/>
        <v>-4.784999999984052E-3</v>
      </c>
    </row>
    <row r="54" spans="1:41" x14ac:dyDescent="0.25">
      <c r="A54" t="s">
        <v>100</v>
      </c>
      <c r="B54" t="s">
        <v>50</v>
      </c>
      <c r="C54" t="s">
        <v>39</v>
      </c>
      <c r="D54" s="9">
        <v>725.22</v>
      </c>
      <c r="E54" s="10">
        <f t="shared" si="1"/>
        <v>0</v>
      </c>
      <c r="F54" s="3">
        <f t="shared" si="2"/>
        <v>725.22</v>
      </c>
      <c r="G54">
        <v>400</v>
      </c>
      <c r="I54">
        <v>0</v>
      </c>
      <c r="J54">
        <v>0</v>
      </c>
      <c r="K54">
        <v>60.43</v>
      </c>
      <c r="L54">
        <v>325.22000000000003</v>
      </c>
      <c r="M54">
        <v>0</v>
      </c>
      <c r="N54">
        <v>0</v>
      </c>
      <c r="O54">
        <v>785.65000000000009</v>
      </c>
      <c r="P54">
        <v>181.08</v>
      </c>
      <c r="Q54">
        <v>0</v>
      </c>
      <c r="R54">
        <v>0</v>
      </c>
      <c r="S54">
        <v>0</v>
      </c>
      <c r="T54">
        <v>0</v>
      </c>
      <c r="U54">
        <v>68.53</v>
      </c>
      <c r="V54" s="5">
        <f t="shared" si="3"/>
        <v>68.533289999999994</v>
      </c>
      <c r="W54" s="5">
        <f t="shared" si="0"/>
        <v>-3.2899999999926877E-3</v>
      </c>
      <c r="X54">
        <v>0</v>
      </c>
      <c r="Y54">
        <v>16.100000000000001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265.71000000000004</v>
      </c>
      <c r="AH54">
        <v>519.94000000000005</v>
      </c>
      <c r="AI54">
        <v>60.44</v>
      </c>
      <c r="AJ54">
        <v>33.33</v>
      </c>
      <c r="AK54" s="5">
        <f t="shared" si="4"/>
        <v>16.666666666666668</v>
      </c>
      <c r="AL54">
        <v>60.44</v>
      </c>
      <c r="AM54" s="5">
        <f t="shared" si="5"/>
        <v>88.114230000000006</v>
      </c>
      <c r="AN54" s="5">
        <v>88.123100000000008</v>
      </c>
      <c r="AO54" s="5">
        <f t="shared" si="6"/>
        <v>-8.8700000000017099E-3</v>
      </c>
    </row>
    <row r="55" spans="1:41" x14ac:dyDescent="0.25">
      <c r="A55" t="s">
        <v>101</v>
      </c>
      <c r="B55" t="s">
        <v>57</v>
      </c>
      <c r="C55" t="s">
        <v>39</v>
      </c>
      <c r="D55" s="9">
        <v>617.94000000000005</v>
      </c>
      <c r="E55" s="10">
        <f t="shared" si="1"/>
        <v>0</v>
      </c>
      <c r="F55" s="3">
        <f t="shared" si="2"/>
        <v>617.94000000000005</v>
      </c>
      <c r="G55">
        <v>400</v>
      </c>
      <c r="I55">
        <v>0</v>
      </c>
      <c r="J55">
        <v>0</v>
      </c>
      <c r="K55">
        <v>51.49</v>
      </c>
      <c r="L55">
        <v>217.94</v>
      </c>
      <c r="M55">
        <v>0</v>
      </c>
      <c r="N55">
        <v>0</v>
      </c>
      <c r="O55">
        <v>669.43000000000006</v>
      </c>
      <c r="P55">
        <v>181.08</v>
      </c>
      <c r="Q55">
        <v>0</v>
      </c>
      <c r="R55">
        <v>0</v>
      </c>
      <c r="S55">
        <v>0</v>
      </c>
      <c r="T55">
        <v>0</v>
      </c>
      <c r="U55">
        <v>58.4</v>
      </c>
      <c r="V55" s="5">
        <f t="shared" si="3"/>
        <v>58.395329999999994</v>
      </c>
      <c r="W55" s="5">
        <f t="shared" si="0"/>
        <v>4.6700000000043929E-3</v>
      </c>
      <c r="X55">
        <v>0</v>
      </c>
      <c r="Y55">
        <v>19.55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50.74</v>
      </c>
      <c r="AF55">
        <v>0</v>
      </c>
      <c r="AG55">
        <v>309.77000000000004</v>
      </c>
      <c r="AH55">
        <v>359.66</v>
      </c>
      <c r="AI55">
        <v>51.5</v>
      </c>
      <c r="AJ55">
        <v>33.33</v>
      </c>
      <c r="AK55" s="5">
        <f t="shared" si="4"/>
        <v>16.666666666666668</v>
      </c>
      <c r="AL55">
        <v>51.5</v>
      </c>
      <c r="AM55" s="5">
        <f t="shared" si="5"/>
        <v>75.079710000000006</v>
      </c>
      <c r="AN55" s="5">
        <v>75.080299999999994</v>
      </c>
      <c r="AO55" s="5">
        <f t="shared" si="6"/>
        <v>-5.8999999998832209E-4</v>
      </c>
    </row>
    <row r="56" spans="1:41" x14ac:dyDescent="0.25">
      <c r="A56" t="s">
        <v>102</v>
      </c>
      <c r="B56" t="s">
        <v>55</v>
      </c>
      <c r="C56" t="s">
        <v>39</v>
      </c>
      <c r="D56" s="9">
        <v>650.70000000000005</v>
      </c>
      <c r="E56" s="10">
        <f t="shared" si="1"/>
        <v>0</v>
      </c>
      <c r="F56" s="3">
        <f t="shared" si="2"/>
        <v>650.70000000000005</v>
      </c>
      <c r="G56">
        <v>400</v>
      </c>
      <c r="I56">
        <v>0</v>
      </c>
      <c r="J56">
        <v>0</v>
      </c>
      <c r="K56">
        <v>0</v>
      </c>
      <c r="L56">
        <v>250.7</v>
      </c>
      <c r="M56">
        <v>0</v>
      </c>
      <c r="N56">
        <v>0</v>
      </c>
      <c r="O56">
        <v>650.70000000000005</v>
      </c>
      <c r="P56">
        <v>181.08</v>
      </c>
      <c r="Q56">
        <v>0</v>
      </c>
      <c r="R56">
        <v>0</v>
      </c>
      <c r="S56">
        <v>0</v>
      </c>
      <c r="T56">
        <v>22.19</v>
      </c>
      <c r="U56">
        <v>61.49</v>
      </c>
      <c r="V56" s="5">
        <f t="shared" si="3"/>
        <v>61.491149999999998</v>
      </c>
      <c r="W56" s="5">
        <f t="shared" si="0"/>
        <v>-1.1499999999955435E-3</v>
      </c>
      <c r="X56">
        <v>0</v>
      </c>
      <c r="Y56">
        <v>23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287.76</v>
      </c>
      <c r="AH56">
        <v>362.94000000000005</v>
      </c>
      <c r="AI56">
        <v>54.23</v>
      </c>
      <c r="AJ56">
        <v>33.33</v>
      </c>
      <c r="AK56" s="5">
        <f t="shared" si="4"/>
        <v>16.666666666666668</v>
      </c>
      <c r="AL56">
        <v>54.23</v>
      </c>
      <c r="AM56" s="5">
        <f t="shared" si="5"/>
        <v>79.060050000000004</v>
      </c>
      <c r="AN56" s="5">
        <v>79.054199999999994</v>
      </c>
      <c r="AO56" s="5">
        <f t="shared" si="6"/>
        <v>5.8500000000094587E-3</v>
      </c>
    </row>
    <row r="57" spans="1:41" x14ac:dyDescent="0.25">
      <c r="A57" t="s">
        <v>103</v>
      </c>
      <c r="B57" t="s">
        <v>41</v>
      </c>
      <c r="C57" t="s">
        <v>39</v>
      </c>
      <c r="D57" s="9">
        <v>638.29999999999995</v>
      </c>
      <c r="E57" s="10">
        <f t="shared" si="1"/>
        <v>0</v>
      </c>
      <c r="F57" s="3">
        <f t="shared" si="2"/>
        <v>638.29999999999995</v>
      </c>
      <c r="G57">
        <v>400</v>
      </c>
      <c r="I57">
        <v>0</v>
      </c>
      <c r="J57">
        <v>0</v>
      </c>
      <c r="K57">
        <v>0</v>
      </c>
      <c r="L57">
        <v>238.3</v>
      </c>
      <c r="M57">
        <v>0</v>
      </c>
      <c r="N57">
        <v>0</v>
      </c>
      <c r="O57">
        <v>638.29999999999995</v>
      </c>
      <c r="P57">
        <v>181.08</v>
      </c>
      <c r="Q57">
        <v>0</v>
      </c>
      <c r="R57">
        <v>0</v>
      </c>
      <c r="S57">
        <v>0</v>
      </c>
      <c r="T57">
        <v>0</v>
      </c>
      <c r="U57">
        <v>60.32</v>
      </c>
      <c r="V57" s="5">
        <f t="shared" si="3"/>
        <v>60.319349999999986</v>
      </c>
      <c r="W57" s="5">
        <f t="shared" si="0"/>
        <v>6.5000000001447233E-4</v>
      </c>
      <c r="X57">
        <v>0</v>
      </c>
      <c r="Y57">
        <v>20.7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262.10000000000002</v>
      </c>
      <c r="AH57">
        <v>376.19999999999993</v>
      </c>
      <c r="AI57">
        <v>53.19</v>
      </c>
      <c r="AJ57">
        <v>33.33</v>
      </c>
      <c r="AK57" s="5">
        <f t="shared" si="4"/>
        <v>16.666666666666668</v>
      </c>
      <c r="AL57">
        <v>0</v>
      </c>
      <c r="AM57" s="5">
        <f t="shared" si="5"/>
        <v>77.553449999999998</v>
      </c>
      <c r="AN57" s="5">
        <v>77.5505</v>
      </c>
      <c r="AO57" s="5">
        <f t="shared" si="6"/>
        <v>2.9499999999984539E-3</v>
      </c>
    </row>
    <row r="58" spans="1:41" x14ac:dyDescent="0.25">
      <c r="A58" t="s">
        <v>104</v>
      </c>
      <c r="B58" t="s">
        <v>105</v>
      </c>
      <c r="C58" t="s">
        <v>105</v>
      </c>
      <c r="D58" s="9">
        <v>500</v>
      </c>
      <c r="E58" s="10">
        <f t="shared" si="1"/>
        <v>0</v>
      </c>
      <c r="F58" s="3">
        <f t="shared" si="2"/>
        <v>500</v>
      </c>
      <c r="G58">
        <v>500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500</v>
      </c>
      <c r="P58">
        <v>226.35</v>
      </c>
      <c r="Q58">
        <v>0</v>
      </c>
      <c r="R58">
        <v>0</v>
      </c>
      <c r="S58">
        <v>6.25</v>
      </c>
      <c r="T58">
        <v>0</v>
      </c>
      <c r="U58">
        <v>47.25</v>
      </c>
      <c r="V58" s="5">
        <f t="shared" si="3"/>
        <v>47.249999999999993</v>
      </c>
      <c r="W58" s="5">
        <f t="shared" si="0"/>
        <v>0</v>
      </c>
      <c r="X58">
        <v>0</v>
      </c>
      <c r="Y58">
        <v>32.200000000000003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103.05</v>
      </c>
      <c r="AF58">
        <v>0</v>
      </c>
      <c r="AG58">
        <v>415.1</v>
      </c>
      <c r="AH58">
        <v>84.899999999999977</v>
      </c>
      <c r="AI58">
        <v>41.67</v>
      </c>
      <c r="AJ58">
        <v>33.33</v>
      </c>
      <c r="AK58" s="5">
        <f t="shared" si="4"/>
        <v>20.833333333333332</v>
      </c>
      <c r="AL58">
        <v>0</v>
      </c>
      <c r="AM58" s="5">
        <f t="shared" si="5"/>
        <v>60.75</v>
      </c>
      <c r="AN58" s="5">
        <v>60.75</v>
      </c>
      <c r="AO58" s="5">
        <f t="shared" si="6"/>
        <v>0</v>
      </c>
    </row>
    <row r="59" spans="1:41" x14ac:dyDescent="0.25">
      <c r="A59" t="s">
        <v>106</v>
      </c>
      <c r="B59" t="s">
        <v>41</v>
      </c>
      <c r="C59" t="s">
        <v>39</v>
      </c>
      <c r="D59" s="9">
        <v>661.71</v>
      </c>
      <c r="E59" s="10">
        <f t="shared" si="1"/>
        <v>0</v>
      </c>
      <c r="F59" s="3">
        <f t="shared" si="2"/>
        <v>661.71</v>
      </c>
      <c r="G59">
        <v>400</v>
      </c>
      <c r="I59">
        <v>0</v>
      </c>
      <c r="J59">
        <v>0</v>
      </c>
      <c r="K59">
        <v>0</v>
      </c>
      <c r="L59">
        <v>261.70999999999998</v>
      </c>
      <c r="M59">
        <v>0</v>
      </c>
      <c r="N59">
        <v>0</v>
      </c>
      <c r="O59">
        <v>661.71</v>
      </c>
      <c r="P59">
        <v>181.08</v>
      </c>
      <c r="Q59">
        <v>0</v>
      </c>
      <c r="R59">
        <v>0</v>
      </c>
      <c r="S59">
        <v>0</v>
      </c>
      <c r="T59">
        <v>0</v>
      </c>
      <c r="U59">
        <v>62.53</v>
      </c>
      <c r="V59" s="5">
        <f t="shared" si="3"/>
        <v>62.531594999999996</v>
      </c>
      <c r="W59" s="5">
        <f t="shared" si="0"/>
        <v>-1.594999999994684E-3</v>
      </c>
      <c r="X59">
        <v>0</v>
      </c>
      <c r="Y59">
        <v>23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266.61</v>
      </c>
      <c r="AH59">
        <v>395.1</v>
      </c>
      <c r="AI59">
        <v>55.14</v>
      </c>
      <c r="AJ59">
        <v>33.33</v>
      </c>
      <c r="AK59" s="5">
        <f t="shared" si="4"/>
        <v>16.666666666666668</v>
      </c>
      <c r="AL59">
        <v>0</v>
      </c>
      <c r="AM59" s="5">
        <f t="shared" si="5"/>
        <v>80.397765000000007</v>
      </c>
      <c r="AN59" s="5">
        <v>80.401800000000009</v>
      </c>
      <c r="AO59" s="5">
        <f t="shared" si="6"/>
        <v>-4.0350000000017872E-3</v>
      </c>
    </row>
    <row r="60" spans="1:41" x14ac:dyDescent="0.25">
      <c r="A60" s="4" t="s">
        <v>107</v>
      </c>
      <c r="B60" t="s">
        <v>78</v>
      </c>
      <c r="C60" t="s">
        <v>48</v>
      </c>
      <c r="D60" s="9">
        <v>606.66999999999996</v>
      </c>
      <c r="E60" s="10">
        <f t="shared" si="1"/>
        <v>0</v>
      </c>
      <c r="F60" s="3">
        <f t="shared" si="2"/>
        <v>606.66999999999996</v>
      </c>
      <c r="G60">
        <v>606.66999999999996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606.66999999999996</v>
      </c>
      <c r="P60">
        <v>255.02</v>
      </c>
      <c r="Q60">
        <v>0</v>
      </c>
      <c r="R60">
        <v>0</v>
      </c>
      <c r="S60">
        <v>0</v>
      </c>
      <c r="T60">
        <v>0</v>
      </c>
      <c r="U60">
        <v>57.33</v>
      </c>
      <c r="V60" s="5">
        <f t="shared" si="3"/>
        <v>57.330314999999985</v>
      </c>
      <c r="W60" s="5">
        <f t="shared" si="0"/>
        <v>-3.1499999998629846E-4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18.04</v>
      </c>
      <c r="AF60">
        <v>0</v>
      </c>
      <c r="AG60">
        <v>330.39000000000004</v>
      </c>
      <c r="AH60">
        <v>276.27999999999992</v>
      </c>
      <c r="AI60">
        <v>50.56</v>
      </c>
      <c r="AJ60">
        <v>31.11</v>
      </c>
      <c r="AK60" s="5">
        <f t="shared" si="4"/>
        <v>25.277916666666666</v>
      </c>
      <c r="AL60">
        <v>0</v>
      </c>
      <c r="AM60" s="5">
        <f t="shared" si="5"/>
        <v>73.710404999999994</v>
      </c>
      <c r="AN60" s="5">
        <v>73.703699999999998</v>
      </c>
      <c r="AO60" s="5">
        <f t="shared" si="6"/>
        <v>6.7049999999966303E-3</v>
      </c>
    </row>
    <row r="61" spans="1:41" x14ac:dyDescent="0.25">
      <c r="A61" t="s">
        <v>108</v>
      </c>
      <c r="B61" t="s">
        <v>44</v>
      </c>
      <c r="C61" t="s">
        <v>39</v>
      </c>
      <c r="D61" s="9">
        <v>714.54</v>
      </c>
      <c r="E61" s="10">
        <f t="shared" si="1"/>
        <v>-212</v>
      </c>
      <c r="F61" s="3">
        <f t="shared" si="2"/>
        <v>502.53999999999996</v>
      </c>
      <c r="G61">
        <v>318</v>
      </c>
      <c r="I61">
        <v>0</v>
      </c>
      <c r="J61">
        <v>0</v>
      </c>
      <c r="K61">
        <v>0</v>
      </c>
      <c r="L61">
        <v>184.54</v>
      </c>
      <c r="M61">
        <v>0</v>
      </c>
      <c r="N61">
        <v>0</v>
      </c>
      <c r="O61">
        <v>502.53999999999996</v>
      </c>
      <c r="P61">
        <v>238.72</v>
      </c>
      <c r="Q61">
        <v>0</v>
      </c>
      <c r="R61">
        <v>0</v>
      </c>
      <c r="S61">
        <v>0</v>
      </c>
      <c r="T61">
        <v>18.350000000000001</v>
      </c>
      <c r="U61">
        <v>47.49</v>
      </c>
      <c r="V61" s="5">
        <f t="shared" si="3"/>
        <v>47.49002999999999</v>
      </c>
      <c r="W61" s="5">
        <f t="shared" si="0"/>
        <v>-2.9999999988206127E-5</v>
      </c>
      <c r="X61">
        <v>0</v>
      </c>
      <c r="Y61">
        <v>8.0500000000000007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51.76</v>
      </c>
      <c r="AF61">
        <v>0</v>
      </c>
      <c r="AG61">
        <v>364.37</v>
      </c>
      <c r="AH61">
        <v>138.16999999999996</v>
      </c>
      <c r="AI61">
        <v>41.88</v>
      </c>
      <c r="AJ61">
        <v>33.33</v>
      </c>
      <c r="AK61" s="5">
        <f t="shared" si="4"/>
        <v>13.25</v>
      </c>
      <c r="AL61">
        <v>41.88</v>
      </c>
      <c r="AM61" s="5">
        <f t="shared" si="5"/>
        <v>61.058609999999994</v>
      </c>
      <c r="AN61" s="5">
        <v>61.053200000000004</v>
      </c>
      <c r="AO61" s="5">
        <f t="shared" si="6"/>
        <v>5.409999999990589E-3</v>
      </c>
    </row>
    <row r="62" spans="1:41" x14ac:dyDescent="0.25">
      <c r="A62" t="s">
        <v>109</v>
      </c>
      <c r="B62" t="s">
        <v>105</v>
      </c>
      <c r="C62" t="s">
        <v>105</v>
      </c>
      <c r="D62" s="9">
        <v>500</v>
      </c>
      <c r="E62" s="10">
        <f t="shared" si="1"/>
        <v>0</v>
      </c>
      <c r="F62" s="3">
        <f t="shared" si="2"/>
        <v>500</v>
      </c>
      <c r="G62">
        <v>500</v>
      </c>
      <c r="I62">
        <v>0</v>
      </c>
      <c r="J62">
        <v>0</v>
      </c>
      <c r="K62">
        <v>41.67</v>
      </c>
      <c r="L62">
        <v>0</v>
      </c>
      <c r="M62">
        <v>0</v>
      </c>
      <c r="N62">
        <v>0</v>
      </c>
      <c r="O62">
        <v>541.66999999999996</v>
      </c>
      <c r="P62">
        <v>76.349999999999994</v>
      </c>
      <c r="Q62">
        <v>0</v>
      </c>
      <c r="R62">
        <v>0</v>
      </c>
      <c r="S62">
        <v>0</v>
      </c>
      <c r="T62">
        <v>0</v>
      </c>
      <c r="U62">
        <v>47.25</v>
      </c>
      <c r="V62" s="5">
        <f t="shared" si="3"/>
        <v>47.249999999999993</v>
      </c>
      <c r="W62" s="5">
        <f t="shared" si="0"/>
        <v>0</v>
      </c>
      <c r="X62">
        <v>0</v>
      </c>
      <c r="Y62">
        <v>24.15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150</v>
      </c>
      <c r="AG62">
        <v>297.75</v>
      </c>
      <c r="AH62">
        <v>243.91999999999996</v>
      </c>
      <c r="AI62">
        <v>41.67</v>
      </c>
      <c r="AJ62">
        <v>33.33</v>
      </c>
      <c r="AK62" s="5">
        <f t="shared" si="4"/>
        <v>20.833333333333332</v>
      </c>
      <c r="AL62">
        <v>41.67</v>
      </c>
      <c r="AM62" s="5">
        <f t="shared" si="5"/>
        <v>60.75</v>
      </c>
      <c r="AN62" s="5">
        <v>60.75</v>
      </c>
      <c r="AO62" s="5">
        <f t="shared" si="6"/>
        <v>0</v>
      </c>
    </row>
    <row r="63" spans="1:41" x14ac:dyDescent="0.25">
      <c r="A63" t="s">
        <v>110</v>
      </c>
      <c r="B63" t="s">
        <v>50</v>
      </c>
      <c r="C63" t="s">
        <v>39</v>
      </c>
      <c r="D63" s="9">
        <v>1459.69</v>
      </c>
      <c r="E63" s="10">
        <f t="shared" si="1"/>
        <v>0</v>
      </c>
      <c r="F63" s="3">
        <f t="shared" si="2"/>
        <v>1459.69</v>
      </c>
      <c r="G63">
        <v>650</v>
      </c>
      <c r="I63">
        <v>0</v>
      </c>
      <c r="J63">
        <v>0</v>
      </c>
      <c r="K63">
        <v>0</v>
      </c>
      <c r="L63">
        <v>809.69</v>
      </c>
      <c r="M63">
        <v>0</v>
      </c>
      <c r="N63">
        <v>0</v>
      </c>
      <c r="O63">
        <v>1459.69</v>
      </c>
      <c r="P63">
        <v>294.26</v>
      </c>
      <c r="Q63">
        <v>0</v>
      </c>
      <c r="R63">
        <v>0</v>
      </c>
      <c r="S63">
        <v>0</v>
      </c>
      <c r="T63">
        <v>0</v>
      </c>
      <c r="U63">
        <v>137.94</v>
      </c>
      <c r="V63" s="5">
        <f t="shared" si="3"/>
        <v>137.94070499999998</v>
      </c>
      <c r="W63" s="5">
        <f t="shared" si="0"/>
        <v>-7.0499999998219209E-4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432.2</v>
      </c>
      <c r="AH63">
        <v>1027.49</v>
      </c>
      <c r="AI63">
        <v>121.64</v>
      </c>
      <c r="AJ63">
        <v>33.33</v>
      </c>
      <c r="AK63" s="5">
        <f t="shared" si="4"/>
        <v>27.083333333333332</v>
      </c>
      <c r="AL63">
        <v>121.64</v>
      </c>
      <c r="AM63" s="5">
        <f t="shared" si="5"/>
        <v>177.35233500000001</v>
      </c>
      <c r="AN63" s="5">
        <v>177.3554</v>
      </c>
      <c r="AO63" s="5">
        <f t="shared" si="6"/>
        <v>-3.0649999999923239E-3</v>
      </c>
    </row>
    <row r="64" spans="1:41" x14ac:dyDescent="0.25">
      <c r="A64" t="s">
        <v>111</v>
      </c>
      <c r="B64" t="s">
        <v>78</v>
      </c>
      <c r="C64" t="s">
        <v>48</v>
      </c>
      <c r="D64" s="9">
        <v>751.25</v>
      </c>
      <c r="E64" s="10">
        <f t="shared" si="1"/>
        <v>0</v>
      </c>
      <c r="F64" s="3">
        <f t="shared" si="2"/>
        <v>751.25</v>
      </c>
      <c r="G64">
        <v>600</v>
      </c>
      <c r="I64">
        <v>0</v>
      </c>
      <c r="J64">
        <v>0</v>
      </c>
      <c r="K64">
        <v>62.6</v>
      </c>
      <c r="L64">
        <v>151.25</v>
      </c>
      <c r="M64">
        <v>0</v>
      </c>
      <c r="N64">
        <v>0</v>
      </c>
      <c r="O64">
        <v>813.85</v>
      </c>
      <c r="P64">
        <v>271.62</v>
      </c>
      <c r="Q64">
        <v>0</v>
      </c>
      <c r="R64">
        <v>0</v>
      </c>
      <c r="S64">
        <v>0</v>
      </c>
      <c r="T64">
        <v>0</v>
      </c>
      <c r="U64">
        <v>70.989999999999995</v>
      </c>
      <c r="V64" s="5">
        <f t="shared" si="3"/>
        <v>70.993124999999992</v>
      </c>
      <c r="W64" s="5">
        <f t="shared" si="0"/>
        <v>-3.1249999999971578E-3</v>
      </c>
      <c r="X64">
        <v>0</v>
      </c>
      <c r="Y64">
        <v>3.45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130.49</v>
      </c>
      <c r="AF64">
        <v>45</v>
      </c>
      <c r="AG64">
        <v>521.54999999999995</v>
      </c>
      <c r="AH64">
        <v>292.30000000000007</v>
      </c>
      <c r="AI64">
        <v>62.6</v>
      </c>
      <c r="AJ64">
        <v>33.33</v>
      </c>
      <c r="AK64" s="5">
        <f t="shared" si="4"/>
        <v>25</v>
      </c>
      <c r="AL64">
        <v>62.6</v>
      </c>
      <c r="AM64" s="5">
        <f t="shared" si="5"/>
        <v>91.276875000000004</v>
      </c>
      <c r="AN64" s="5">
        <v>91.284399999999991</v>
      </c>
      <c r="AO64" s="5">
        <f t="shared" si="6"/>
        <v>-7.5249999999869033E-3</v>
      </c>
    </row>
    <row r="65" spans="1:41" x14ac:dyDescent="0.25">
      <c r="A65" t="s">
        <v>112</v>
      </c>
      <c r="B65" t="s">
        <v>44</v>
      </c>
      <c r="C65" t="s">
        <v>39</v>
      </c>
      <c r="D65" s="9">
        <v>764.52</v>
      </c>
      <c r="E65" s="10">
        <f t="shared" si="1"/>
        <v>0</v>
      </c>
      <c r="F65" s="3">
        <f t="shared" si="2"/>
        <v>764.52</v>
      </c>
      <c r="G65">
        <v>400</v>
      </c>
      <c r="I65">
        <v>0</v>
      </c>
      <c r="J65">
        <v>0</v>
      </c>
      <c r="K65">
        <v>63.71</v>
      </c>
      <c r="L65">
        <v>364.52</v>
      </c>
      <c r="M65">
        <v>0</v>
      </c>
      <c r="N65">
        <v>0</v>
      </c>
      <c r="O65">
        <v>828.23</v>
      </c>
      <c r="P65">
        <v>181.08</v>
      </c>
      <c r="Q65">
        <v>0</v>
      </c>
      <c r="R65">
        <v>0</v>
      </c>
      <c r="S65">
        <v>0</v>
      </c>
      <c r="T65">
        <v>0</v>
      </c>
      <c r="U65">
        <v>72.25</v>
      </c>
      <c r="V65" s="5">
        <f t="shared" si="3"/>
        <v>72.247139999999987</v>
      </c>
      <c r="W65" s="5">
        <f t="shared" si="0"/>
        <v>2.8600000000125192E-3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253.33</v>
      </c>
      <c r="AH65">
        <v>574.9</v>
      </c>
      <c r="AI65">
        <v>63.71</v>
      </c>
      <c r="AJ65">
        <v>33.33</v>
      </c>
      <c r="AK65" s="5">
        <f t="shared" si="4"/>
        <v>16.666666666666668</v>
      </c>
      <c r="AL65">
        <v>63.71</v>
      </c>
      <c r="AM65" s="5">
        <f t="shared" si="5"/>
        <v>92.889179999999996</v>
      </c>
      <c r="AN65" s="5">
        <v>92.884</v>
      </c>
      <c r="AO65" s="5">
        <f t="shared" si="6"/>
        <v>5.1799999999957436E-3</v>
      </c>
    </row>
    <row r="66" spans="1:41" x14ac:dyDescent="0.25">
      <c r="A66" t="s">
        <v>113</v>
      </c>
      <c r="B66" t="s">
        <v>47</v>
      </c>
      <c r="C66" t="s">
        <v>48</v>
      </c>
      <c r="D66" s="9">
        <v>800</v>
      </c>
      <c r="E66" s="10">
        <f t="shared" si="1"/>
        <v>0</v>
      </c>
      <c r="F66" s="3">
        <f t="shared" si="2"/>
        <v>800</v>
      </c>
      <c r="G66">
        <v>800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800</v>
      </c>
      <c r="P66">
        <v>362.16</v>
      </c>
      <c r="Q66">
        <v>0</v>
      </c>
      <c r="R66">
        <v>0</v>
      </c>
      <c r="S66">
        <v>0</v>
      </c>
      <c r="T66">
        <v>0</v>
      </c>
      <c r="U66">
        <v>75.599999999999994</v>
      </c>
      <c r="V66" s="5">
        <f t="shared" si="3"/>
        <v>75.599999999999994</v>
      </c>
      <c r="W66" s="5">
        <f t="shared" si="0"/>
        <v>0</v>
      </c>
      <c r="X66">
        <v>0</v>
      </c>
      <c r="Y66">
        <v>9.1999999999999993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446.96</v>
      </c>
      <c r="AH66">
        <v>353.04</v>
      </c>
      <c r="AI66">
        <v>66.67</v>
      </c>
      <c r="AJ66">
        <v>33.33</v>
      </c>
      <c r="AK66" s="5">
        <f t="shared" si="4"/>
        <v>33.333333333333336</v>
      </c>
      <c r="AL66">
        <v>0</v>
      </c>
      <c r="AM66" s="5">
        <f t="shared" si="5"/>
        <v>97.2</v>
      </c>
      <c r="AN66" s="5">
        <v>97.2</v>
      </c>
      <c r="AO66" s="5">
        <f t="shared" si="6"/>
        <v>0</v>
      </c>
    </row>
    <row r="67" spans="1:41" x14ac:dyDescent="0.25">
      <c r="A67" t="s">
        <v>114</v>
      </c>
      <c r="B67" t="s">
        <v>44</v>
      </c>
      <c r="C67" t="s">
        <v>39</v>
      </c>
      <c r="D67" s="9">
        <v>740.52</v>
      </c>
      <c r="E67" s="10">
        <f t="shared" si="1"/>
        <v>0</v>
      </c>
      <c r="F67" s="3">
        <f t="shared" si="2"/>
        <v>740.52</v>
      </c>
      <c r="G67">
        <v>400</v>
      </c>
      <c r="I67">
        <v>0</v>
      </c>
      <c r="J67">
        <v>0</v>
      </c>
      <c r="K67">
        <v>0</v>
      </c>
      <c r="L67">
        <v>340.52</v>
      </c>
      <c r="M67">
        <v>0</v>
      </c>
      <c r="N67">
        <v>0</v>
      </c>
      <c r="O67">
        <v>740.52</v>
      </c>
      <c r="P67">
        <v>181.08</v>
      </c>
      <c r="Q67">
        <v>0</v>
      </c>
      <c r="R67">
        <v>0</v>
      </c>
      <c r="S67">
        <v>0</v>
      </c>
      <c r="T67">
        <v>0</v>
      </c>
      <c r="U67">
        <v>69.98</v>
      </c>
      <c r="V67" s="5">
        <f t="shared" si="3"/>
        <v>69.979139999999987</v>
      </c>
      <c r="W67" s="5">
        <f t="shared" si="0"/>
        <v>8.6000000001718035E-4</v>
      </c>
      <c r="X67">
        <v>0</v>
      </c>
      <c r="Y67">
        <v>16.100000000000001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89.13</v>
      </c>
      <c r="AF67">
        <v>0</v>
      </c>
      <c r="AG67">
        <v>356.29</v>
      </c>
      <c r="AH67">
        <v>384.22999999999996</v>
      </c>
      <c r="AI67">
        <v>61.71</v>
      </c>
      <c r="AJ67">
        <v>33.33</v>
      </c>
      <c r="AK67" s="5">
        <f t="shared" si="4"/>
        <v>16.666666666666668</v>
      </c>
      <c r="AL67">
        <v>61.71</v>
      </c>
      <c r="AM67" s="5">
        <f t="shared" si="5"/>
        <v>89.973179999999999</v>
      </c>
      <c r="AN67" s="5">
        <v>89.968000000000004</v>
      </c>
      <c r="AO67" s="5">
        <f t="shared" si="6"/>
        <v>5.1799999999957436E-3</v>
      </c>
    </row>
    <row r="68" spans="1:41" x14ac:dyDescent="0.25">
      <c r="A68" t="s">
        <v>115</v>
      </c>
      <c r="B68" t="s">
        <v>41</v>
      </c>
      <c r="C68" t="s">
        <v>39</v>
      </c>
      <c r="D68" s="9">
        <v>714.26</v>
      </c>
      <c r="E68" s="10">
        <f t="shared" si="1"/>
        <v>0</v>
      </c>
      <c r="F68" s="3">
        <f t="shared" si="2"/>
        <v>714.26</v>
      </c>
      <c r="G68">
        <v>400</v>
      </c>
      <c r="I68">
        <v>0</v>
      </c>
      <c r="J68">
        <v>0</v>
      </c>
      <c r="K68">
        <v>59.52</v>
      </c>
      <c r="L68">
        <v>314.26</v>
      </c>
      <c r="M68">
        <v>0</v>
      </c>
      <c r="N68">
        <v>0</v>
      </c>
      <c r="O68">
        <v>773.78</v>
      </c>
      <c r="P68">
        <v>181.08</v>
      </c>
      <c r="Q68">
        <v>0</v>
      </c>
      <c r="R68">
        <v>0</v>
      </c>
      <c r="S68">
        <v>0</v>
      </c>
      <c r="T68">
        <v>0</v>
      </c>
      <c r="U68">
        <v>67.5</v>
      </c>
      <c r="V68" s="5">
        <f t="shared" si="3"/>
        <v>67.497569999999996</v>
      </c>
      <c r="W68" s="5">
        <f t="shared" si="0"/>
        <v>2.430000000003929E-3</v>
      </c>
      <c r="X68">
        <v>0</v>
      </c>
      <c r="Y68">
        <v>24.15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272.73</v>
      </c>
      <c r="AH68">
        <v>501.04999999999995</v>
      </c>
      <c r="AI68">
        <v>59.52</v>
      </c>
      <c r="AJ68">
        <v>33.33</v>
      </c>
      <c r="AK68" s="5">
        <f t="shared" si="4"/>
        <v>16.666666666666668</v>
      </c>
      <c r="AL68">
        <v>59.52</v>
      </c>
      <c r="AM68" s="5">
        <f t="shared" si="5"/>
        <v>86.782589999999999</v>
      </c>
      <c r="AN68" s="5">
        <v>86.78</v>
      </c>
      <c r="AO68" s="5">
        <f t="shared" si="6"/>
        <v>2.5899999999978718E-3</v>
      </c>
    </row>
    <row r="69" spans="1:41" x14ac:dyDescent="0.25">
      <c r="A69" t="s">
        <v>116</v>
      </c>
      <c r="B69" t="s">
        <v>50</v>
      </c>
      <c r="C69" t="s">
        <v>39</v>
      </c>
      <c r="D69" s="9">
        <v>1153.9000000000001</v>
      </c>
      <c r="E69" s="10">
        <v>35</v>
      </c>
      <c r="F69" s="3">
        <f t="shared" si="2"/>
        <v>1188.9000000000001</v>
      </c>
      <c r="G69">
        <v>550</v>
      </c>
      <c r="I69">
        <v>0</v>
      </c>
      <c r="J69">
        <v>35</v>
      </c>
      <c r="K69">
        <v>99.07</v>
      </c>
      <c r="L69">
        <v>603.9</v>
      </c>
      <c r="M69">
        <v>0</v>
      </c>
      <c r="N69">
        <v>0</v>
      </c>
      <c r="O69">
        <v>1287.97</v>
      </c>
      <c r="P69">
        <v>248.99</v>
      </c>
      <c r="Q69">
        <v>0</v>
      </c>
      <c r="R69">
        <v>0</v>
      </c>
      <c r="S69">
        <v>0</v>
      </c>
      <c r="T69">
        <v>0</v>
      </c>
      <c r="U69">
        <v>112.35</v>
      </c>
      <c r="V69" s="5">
        <f t="shared" si="3"/>
        <v>112.35104999999999</v>
      </c>
      <c r="W69" s="5">
        <f t="shared" si="0"/>
        <v>-1.0499999999922238E-3</v>
      </c>
      <c r="X69">
        <v>0</v>
      </c>
      <c r="Y69">
        <v>20.7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382.04</v>
      </c>
      <c r="AH69">
        <v>905.93000000000006</v>
      </c>
      <c r="AI69">
        <v>99.08</v>
      </c>
      <c r="AJ69">
        <v>33.33</v>
      </c>
      <c r="AK69" s="5">
        <f t="shared" si="4"/>
        <v>22.916666666666668</v>
      </c>
      <c r="AL69">
        <v>96.16</v>
      </c>
      <c r="AM69" s="5">
        <f t="shared" si="5"/>
        <v>144.45135000000002</v>
      </c>
      <c r="AN69" s="5">
        <v>144.44120000000001</v>
      </c>
      <c r="AO69" s="5">
        <f t="shared" si="6"/>
        <v>1.0150000000010095E-2</v>
      </c>
    </row>
    <row r="70" spans="1:41" x14ac:dyDescent="0.25">
      <c r="A70" t="s">
        <v>117</v>
      </c>
      <c r="B70" t="s">
        <v>47</v>
      </c>
      <c r="C70" t="s">
        <v>48</v>
      </c>
      <c r="D70" s="9">
        <v>320</v>
      </c>
      <c r="E70" s="10">
        <f t="shared" si="1"/>
        <v>0</v>
      </c>
      <c r="F70" s="3">
        <f t="shared" si="2"/>
        <v>320</v>
      </c>
      <c r="G70">
        <v>320</v>
      </c>
      <c r="H70">
        <v>30.24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350.24</v>
      </c>
      <c r="P70">
        <v>231.26</v>
      </c>
      <c r="Q70">
        <v>0</v>
      </c>
      <c r="R70">
        <v>30.24</v>
      </c>
      <c r="S70">
        <v>0</v>
      </c>
      <c r="T70">
        <v>0</v>
      </c>
      <c r="U70">
        <v>30.24</v>
      </c>
      <c r="V70" s="5">
        <f t="shared" si="3"/>
        <v>30.239999999999995</v>
      </c>
      <c r="W70" s="5">
        <f t="shared" ref="W70:W84" si="7">+U70-V70</f>
        <v>0</v>
      </c>
      <c r="X70">
        <v>0</v>
      </c>
      <c r="Y70">
        <v>8.5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50</v>
      </c>
      <c r="AG70">
        <v>350.24</v>
      </c>
      <c r="AH70">
        <v>0</v>
      </c>
      <c r="AI70">
        <v>26.67</v>
      </c>
      <c r="AJ70">
        <v>13.33</v>
      </c>
      <c r="AK70" s="5">
        <f t="shared" si="4"/>
        <v>13.333333333333334</v>
      </c>
      <c r="AL70">
        <v>0</v>
      </c>
      <c r="AM70" s="5">
        <f t="shared" si="5"/>
        <v>38.879999999999995</v>
      </c>
      <c r="AN70" s="5">
        <v>38.880000000000003</v>
      </c>
      <c r="AO70" s="5">
        <f t="shared" si="6"/>
        <v>0</v>
      </c>
    </row>
    <row r="71" spans="1:41" x14ac:dyDescent="0.25">
      <c r="A71" t="s">
        <v>118</v>
      </c>
      <c r="B71" t="s">
        <v>70</v>
      </c>
      <c r="C71" t="s">
        <v>39</v>
      </c>
      <c r="D71" s="9">
        <v>896.34</v>
      </c>
      <c r="E71" s="10">
        <f t="shared" ref="E71:E134" si="8">+F71-D71</f>
        <v>0</v>
      </c>
      <c r="F71" s="3">
        <f t="shared" ref="F71:F134" si="9">+G71+I71+J71+L71+N71</f>
        <v>896.33999999999992</v>
      </c>
      <c r="G71">
        <v>450</v>
      </c>
      <c r="I71">
        <v>0</v>
      </c>
      <c r="J71">
        <v>0</v>
      </c>
      <c r="K71">
        <v>0</v>
      </c>
      <c r="L71">
        <v>446.34</v>
      </c>
      <c r="M71">
        <v>0</v>
      </c>
      <c r="N71">
        <v>0</v>
      </c>
      <c r="O71">
        <v>896.33999999999992</v>
      </c>
      <c r="P71">
        <v>197.23</v>
      </c>
      <c r="Q71">
        <v>0</v>
      </c>
      <c r="R71">
        <v>0</v>
      </c>
      <c r="S71">
        <v>0</v>
      </c>
      <c r="T71">
        <v>37.06</v>
      </c>
      <c r="U71">
        <v>84.7</v>
      </c>
      <c r="V71" s="5">
        <f t="shared" ref="V71:V134" si="10">+F71*9.45%</f>
        <v>84.704129999999978</v>
      </c>
      <c r="W71" s="5">
        <f t="shared" si="7"/>
        <v>-4.129999999975098E-3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318.99</v>
      </c>
      <c r="AH71">
        <v>577.34999999999991</v>
      </c>
      <c r="AI71">
        <v>74.7</v>
      </c>
      <c r="AJ71">
        <v>33.33</v>
      </c>
      <c r="AK71" s="5">
        <f t="shared" ref="AK71:AK134" si="11">+G71/24</f>
        <v>18.75</v>
      </c>
      <c r="AL71">
        <v>0</v>
      </c>
      <c r="AM71" s="5">
        <f t="shared" ref="AM71:AM134" si="12">+F71*12.15%</f>
        <v>108.90530999999999</v>
      </c>
      <c r="AN71" s="5">
        <v>108.90190000000001</v>
      </c>
      <c r="AO71" s="5">
        <f t="shared" ref="AO71:AO134" si="13">+AM71-AN71</f>
        <v>3.4099999999739339E-3</v>
      </c>
    </row>
    <row r="72" spans="1:41" x14ac:dyDescent="0.25">
      <c r="A72" t="s">
        <v>119</v>
      </c>
      <c r="B72" t="s">
        <v>50</v>
      </c>
      <c r="C72" t="s">
        <v>39</v>
      </c>
      <c r="D72" s="9">
        <v>573.4</v>
      </c>
      <c r="E72" s="10">
        <f t="shared" si="8"/>
        <v>0</v>
      </c>
      <c r="F72" s="3">
        <f t="shared" si="9"/>
        <v>573.4</v>
      </c>
      <c r="G72">
        <v>400</v>
      </c>
      <c r="I72">
        <v>0</v>
      </c>
      <c r="J72">
        <v>0</v>
      </c>
      <c r="K72">
        <v>47.78</v>
      </c>
      <c r="L72">
        <v>173.4</v>
      </c>
      <c r="M72">
        <v>0</v>
      </c>
      <c r="N72">
        <v>0</v>
      </c>
      <c r="O72">
        <v>621.18000000000006</v>
      </c>
      <c r="P72">
        <v>181.08</v>
      </c>
      <c r="Q72">
        <v>0</v>
      </c>
      <c r="R72">
        <v>0</v>
      </c>
      <c r="S72">
        <v>0</v>
      </c>
      <c r="T72">
        <v>19.55</v>
      </c>
      <c r="U72">
        <v>54.19</v>
      </c>
      <c r="V72" s="5">
        <f t="shared" si="10"/>
        <v>54.186299999999989</v>
      </c>
      <c r="W72" s="5">
        <f t="shared" si="7"/>
        <v>3.7000000000091404E-3</v>
      </c>
      <c r="X72">
        <v>0</v>
      </c>
      <c r="Y72">
        <v>20.7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93.39</v>
      </c>
      <c r="AF72">
        <v>0</v>
      </c>
      <c r="AG72">
        <v>368.91</v>
      </c>
      <c r="AH72">
        <v>252.27000000000004</v>
      </c>
      <c r="AI72">
        <v>47.78</v>
      </c>
      <c r="AJ72">
        <v>33.33</v>
      </c>
      <c r="AK72" s="5">
        <f t="shared" si="11"/>
        <v>16.666666666666668</v>
      </c>
      <c r="AL72">
        <v>47.78</v>
      </c>
      <c r="AM72" s="5">
        <f t="shared" si="12"/>
        <v>69.668099999999995</v>
      </c>
      <c r="AN72" s="5">
        <v>69.674099999999996</v>
      </c>
      <c r="AO72" s="5">
        <f t="shared" si="13"/>
        <v>-6.0000000000002274E-3</v>
      </c>
    </row>
    <row r="73" spans="1:41" x14ac:dyDescent="0.25">
      <c r="A73" t="s">
        <v>120</v>
      </c>
      <c r="B73" t="s">
        <v>41</v>
      </c>
      <c r="C73" t="s">
        <v>39</v>
      </c>
      <c r="D73" s="9">
        <v>599.94000000000005</v>
      </c>
      <c r="E73" s="10">
        <f t="shared" si="8"/>
        <v>0</v>
      </c>
      <c r="F73" s="3">
        <f t="shared" si="9"/>
        <v>599.94000000000005</v>
      </c>
      <c r="G73">
        <v>408</v>
      </c>
      <c r="I73">
        <v>0</v>
      </c>
      <c r="J73">
        <v>0</v>
      </c>
      <c r="K73">
        <v>49.99</v>
      </c>
      <c r="L73">
        <v>191.94</v>
      </c>
      <c r="M73">
        <v>0</v>
      </c>
      <c r="N73">
        <v>0</v>
      </c>
      <c r="O73">
        <v>649.93000000000006</v>
      </c>
      <c r="P73">
        <v>184.7</v>
      </c>
      <c r="Q73">
        <v>0</v>
      </c>
      <c r="R73">
        <v>0</v>
      </c>
      <c r="S73">
        <v>0</v>
      </c>
      <c r="T73">
        <v>0</v>
      </c>
      <c r="U73">
        <v>56.69</v>
      </c>
      <c r="V73" s="5">
        <f t="shared" si="10"/>
        <v>56.694330000000001</v>
      </c>
      <c r="W73" s="5">
        <f t="shared" si="7"/>
        <v>-4.3300000000030536E-3</v>
      </c>
      <c r="X73">
        <v>0</v>
      </c>
      <c r="Y73">
        <v>21.85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263.24</v>
      </c>
      <c r="AH73">
        <v>386.69000000000005</v>
      </c>
      <c r="AI73">
        <v>50</v>
      </c>
      <c r="AJ73">
        <v>33.33</v>
      </c>
      <c r="AK73" s="5">
        <f t="shared" si="11"/>
        <v>17</v>
      </c>
      <c r="AL73">
        <v>50</v>
      </c>
      <c r="AM73" s="5">
        <f t="shared" si="12"/>
        <v>72.892710000000008</v>
      </c>
      <c r="AN73" s="5">
        <v>72.893299999999996</v>
      </c>
      <c r="AO73" s="5">
        <f t="shared" si="13"/>
        <v>-5.8999999998832209E-4</v>
      </c>
    </row>
    <row r="74" spans="1:41" x14ac:dyDescent="0.25">
      <c r="A74" t="s">
        <v>121</v>
      </c>
      <c r="B74" t="s">
        <v>122</v>
      </c>
      <c r="C74" t="s">
        <v>39</v>
      </c>
      <c r="D74" s="9">
        <v>653.61</v>
      </c>
      <c r="E74" s="10">
        <f t="shared" si="8"/>
        <v>0</v>
      </c>
      <c r="F74" s="3">
        <f t="shared" si="9"/>
        <v>653.61</v>
      </c>
      <c r="G74">
        <v>400</v>
      </c>
      <c r="I74">
        <v>0</v>
      </c>
      <c r="J74">
        <v>0</v>
      </c>
      <c r="K74">
        <v>0</v>
      </c>
      <c r="L74">
        <v>253.61</v>
      </c>
      <c r="M74">
        <v>0</v>
      </c>
      <c r="N74">
        <v>0</v>
      </c>
      <c r="O74">
        <v>653.61</v>
      </c>
      <c r="P74">
        <v>181.08</v>
      </c>
      <c r="Q74">
        <v>0</v>
      </c>
      <c r="R74">
        <v>0</v>
      </c>
      <c r="S74">
        <v>0</v>
      </c>
      <c r="T74">
        <v>0</v>
      </c>
      <c r="U74">
        <v>61.77</v>
      </c>
      <c r="V74" s="5">
        <f t="shared" si="10"/>
        <v>61.766144999999995</v>
      </c>
      <c r="W74" s="5">
        <f t="shared" si="7"/>
        <v>3.8550000000086015E-3</v>
      </c>
      <c r="X74">
        <v>0</v>
      </c>
      <c r="Y74">
        <v>19.55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262.40000000000003</v>
      </c>
      <c r="AH74">
        <v>391.21</v>
      </c>
      <c r="AI74">
        <v>54.47</v>
      </c>
      <c r="AJ74">
        <v>33.33</v>
      </c>
      <c r="AK74" s="5">
        <f t="shared" si="11"/>
        <v>16.666666666666668</v>
      </c>
      <c r="AL74">
        <v>0</v>
      </c>
      <c r="AM74" s="5">
        <f t="shared" si="12"/>
        <v>79.413614999999993</v>
      </c>
      <c r="AN74" s="5">
        <v>79.418600000000012</v>
      </c>
      <c r="AO74" s="5">
        <f t="shared" si="13"/>
        <v>-4.985000000019113E-3</v>
      </c>
    </row>
    <row r="75" spans="1:41" x14ac:dyDescent="0.25">
      <c r="A75" t="s">
        <v>123</v>
      </c>
      <c r="B75" t="s">
        <v>124</v>
      </c>
      <c r="C75" t="s">
        <v>105</v>
      </c>
      <c r="D75" s="9">
        <v>916.28</v>
      </c>
      <c r="E75" s="10">
        <f t="shared" si="8"/>
        <v>0</v>
      </c>
      <c r="F75" s="3">
        <f t="shared" si="9"/>
        <v>916.28</v>
      </c>
      <c r="G75">
        <v>700</v>
      </c>
      <c r="I75">
        <v>0</v>
      </c>
      <c r="J75">
        <v>0</v>
      </c>
      <c r="K75">
        <v>76.349999999999994</v>
      </c>
      <c r="L75">
        <v>216.28</v>
      </c>
      <c r="M75">
        <v>0</v>
      </c>
      <c r="N75">
        <v>0</v>
      </c>
      <c r="O75">
        <v>992.63</v>
      </c>
      <c r="P75">
        <v>316.89</v>
      </c>
      <c r="Q75">
        <v>0</v>
      </c>
      <c r="R75">
        <v>0</v>
      </c>
      <c r="S75">
        <v>0</v>
      </c>
      <c r="T75">
        <v>0</v>
      </c>
      <c r="U75">
        <v>86.59</v>
      </c>
      <c r="V75" s="5">
        <f t="shared" si="10"/>
        <v>86.588459999999984</v>
      </c>
      <c r="W75" s="5">
        <f t="shared" si="7"/>
        <v>1.5400000000198588E-3</v>
      </c>
      <c r="X75">
        <v>0</v>
      </c>
      <c r="Y75">
        <v>24.15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45.49</v>
      </c>
      <c r="AF75">
        <v>0</v>
      </c>
      <c r="AG75">
        <v>473.12</v>
      </c>
      <c r="AH75">
        <v>519.51</v>
      </c>
      <c r="AI75">
        <v>76.36</v>
      </c>
      <c r="AJ75">
        <v>33.33</v>
      </c>
      <c r="AK75" s="5">
        <f t="shared" si="11"/>
        <v>29.166666666666668</v>
      </c>
      <c r="AL75">
        <v>76.36</v>
      </c>
      <c r="AM75" s="5">
        <f t="shared" si="12"/>
        <v>111.32802</v>
      </c>
      <c r="AN75" s="5">
        <v>111.3252</v>
      </c>
      <c r="AO75" s="5">
        <f t="shared" si="13"/>
        <v>2.8199999999998226E-3</v>
      </c>
    </row>
    <row r="76" spans="1:41" x14ac:dyDescent="0.25">
      <c r="A76" t="s">
        <v>125</v>
      </c>
      <c r="B76" t="s">
        <v>50</v>
      </c>
      <c r="C76" t="s">
        <v>39</v>
      </c>
      <c r="D76" s="9">
        <v>644.1</v>
      </c>
      <c r="E76" s="10">
        <f t="shared" si="8"/>
        <v>0</v>
      </c>
      <c r="F76" s="3">
        <f t="shared" si="9"/>
        <v>644.1</v>
      </c>
      <c r="G76">
        <v>400</v>
      </c>
      <c r="I76">
        <v>0</v>
      </c>
      <c r="J76">
        <v>0</v>
      </c>
      <c r="K76">
        <v>53.67</v>
      </c>
      <c r="L76">
        <v>244.1</v>
      </c>
      <c r="M76">
        <v>0</v>
      </c>
      <c r="N76">
        <v>0</v>
      </c>
      <c r="O76">
        <v>697.77</v>
      </c>
      <c r="P76">
        <v>181.08</v>
      </c>
      <c r="Q76">
        <v>0</v>
      </c>
      <c r="R76">
        <v>0</v>
      </c>
      <c r="S76">
        <v>0</v>
      </c>
      <c r="T76">
        <v>0</v>
      </c>
      <c r="U76">
        <v>60.87</v>
      </c>
      <c r="V76" s="5">
        <f t="shared" si="10"/>
        <v>60.867449999999991</v>
      </c>
      <c r="W76" s="5">
        <f t="shared" si="7"/>
        <v>2.5500000000064915E-3</v>
      </c>
      <c r="X76">
        <v>0</v>
      </c>
      <c r="Y76">
        <v>24.15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214.19</v>
      </c>
      <c r="AF76">
        <v>0</v>
      </c>
      <c r="AG76">
        <v>480.29</v>
      </c>
      <c r="AH76">
        <v>217.47999999999996</v>
      </c>
      <c r="AI76">
        <v>53.68</v>
      </c>
      <c r="AJ76">
        <v>33.33</v>
      </c>
      <c r="AK76" s="5">
        <f t="shared" si="11"/>
        <v>16.666666666666668</v>
      </c>
      <c r="AL76">
        <v>53.68</v>
      </c>
      <c r="AM76" s="5">
        <f t="shared" si="12"/>
        <v>78.258150000000001</v>
      </c>
      <c r="AN76" s="5">
        <v>78.257199999999997</v>
      </c>
      <c r="AO76" s="5">
        <f t="shared" si="13"/>
        <v>9.5000000000311502E-4</v>
      </c>
    </row>
    <row r="77" spans="1:41" x14ac:dyDescent="0.25">
      <c r="A77" t="s">
        <v>126</v>
      </c>
      <c r="B77" t="s">
        <v>44</v>
      </c>
      <c r="C77" t="s">
        <v>39</v>
      </c>
      <c r="D77" s="9">
        <v>741.52</v>
      </c>
      <c r="E77" s="10">
        <f t="shared" si="8"/>
        <v>0</v>
      </c>
      <c r="F77" s="3">
        <f t="shared" si="9"/>
        <v>741.52</v>
      </c>
      <c r="G77">
        <v>400</v>
      </c>
      <c r="I77">
        <v>0</v>
      </c>
      <c r="J77">
        <v>0</v>
      </c>
      <c r="K77">
        <v>0</v>
      </c>
      <c r="L77">
        <v>341.52</v>
      </c>
      <c r="M77">
        <v>0</v>
      </c>
      <c r="N77">
        <v>0</v>
      </c>
      <c r="O77">
        <v>741.52</v>
      </c>
      <c r="P77">
        <v>181.08</v>
      </c>
      <c r="Q77">
        <v>0</v>
      </c>
      <c r="R77">
        <v>0</v>
      </c>
      <c r="S77">
        <v>0</v>
      </c>
      <c r="T77">
        <v>0</v>
      </c>
      <c r="U77">
        <v>70.069999999999993</v>
      </c>
      <c r="V77" s="5">
        <f t="shared" si="10"/>
        <v>70.073639999999983</v>
      </c>
      <c r="W77" s="5">
        <f t="shared" si="7"/>
        <v>-3.6399999999900956E-3</v>
      </c>
      <c r="X77">
        <v>0</v>
      </c>
      <c r="Y77">
        <v>8.0500000000000007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85.47</v>
      </c>
      <c r="AF77">
        <v>0</v>
      </c>
      <c r="AG77">
        <v>344.66999999999996</v>
      </c>
      <c r="AH77">
        <v>396.85</v>
      </c>
      <c r="AI77">
        <v>61.79</v>
      </c>
      <c r="AJ77">
        <v>33.33</v>
      </c>
      <c r="AK77" s="5">
        <f t="shared" si="11"/>
        <v>16.666666666666668</v>
      </c>
      <c r="AL77">
        <v>61.79</v>
      </c>
      <c r="AM77" s="5">
        <f t="shared" si="12"/>
        <v>90.094679999999997</v>
      </c>
      <c r="AN77" s="5">
        <v>90.099500000000006</v>
      </c>
      <c r="AO77" s="5">
        <f t="shared" si="13"/>
        <v>-4.8200000000093723E-3</v>
      </c>
    </row>
    <row r="78" spans="1:41" x14ac:dyDescent="0.25">
      <c r="A78" t="s">
        <v>127</v>
      </c>
      <c r="B78" t="s">
        <v>47</v>
      </c>
      <c r="C78" t="s">
        <v>48</v>
      </c>
      <c r="D78" s="9">
        <v>448.56</v>
      </c>
      <c r="E78" s="10">
        <f t="shared" si="8"/>
        <v>0</v>
      </c>
      <c r="F78" s="3">
        <f t="shared" si="9"/>
        <v>448.56</v>
      </c>
      <c r="G78">
        <v>407.76</v>
      </c>
      <c r="I78">
        <v>0</v>
      </c>
      <c r="J78">
        <v>0</v>
      </c>
      <c r="K78">
        <v>0</v>
      </c>
      <c r="L78">
        <v>40.799999999999997</v>
      </c>
      <c r="M78">
        <v>0</v>
      </c>
      <c r="N78">
        <v>0</v>
      </c>
      <c r="O78">
        <v>448.56</v>
      </c>
      <c r="P78">
        <v>184.59</v>
      </c>
      <c r="Q78">
        <v>0</v>
      </c>
      <c r="R78">
        <v>0</v>
      </c>
      <c r="S78">
        <v>0</v>
      </c>
      <c r="T78">
        <v>0</v>
      </c>
      <c r="U78">
        <v>42.39</v>
      </c>
      <c r="V78" s="5">
        <f t="shared" si="10"/>
        <v>42.388919999999992</v>
      </c>
      <c r="W78" s="5">
        <f t="shared" si="7"/>
        <v>1.0800000000088517E-3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66.05</v>
      </c>
      <c r="AF78">
        <v>0</v>
      </c>
      <c r="AG78">
        <v>293.03000000000003</v>
      </c>
      <c r="AH78">
        <v>155.52999999999997</v>
      </c>
      <c r="AI78">
        <v>37.380000000000003</v>
      </c>
      <c r="AJ78">
        <v>33.33</v>
      </c>
      <c r="AK78" s="5">
        <f t="shared" si="11"/>
        <v>16.989999999999998</v>
      </c>
      <c r="AL78">
        <v>37.380000000000003</v>
      </c>
      <c r="AM78" s="5">
        <f t="shared" si="12"/>
        <v>54.500039999999998</v>
      </c>
      <c r="AN78" s="5">
        <v>54.494399999999999</v>
      </c>
      <c r="AO78" s="5">
        <f t="shared" si="13"/>
        <v>5.6399999999996453E-3</v>
      </c>
    </row>
    <row r="79" spans="1:41" x14ac:dyDescent="0.25">
      <c r="A79" t="s">
        <v>128</v>
      </c>
      <c r="B79" t="s">
        <v>47</v>
      </c>
      <c r="C79" t="s">
        <v>48</v>
      </c>
      <c r="D79" s="9">
        <v>1300</v>
      </c>
      <c r="E79" s="10">
        <f t="shared" si="8"/>
        <v>0</v>
      </c>
      <c r="F79" s="3">
        <f t="shared" si="9"/>
        <v>1300</v>
      </c>
      <c r="G79">
        <v>1300</v>
      </c>
      <c r="I79">
        <v>0</v>
      </c>
      <c r="J79">
        <v>0</v>
      </c>
      <c r="K79">
        <v>108.33</v>
      </c>
      <c r="L79">
        <v>0</v>
      </c>
      <c r="M79">
        <v>0</v>
      </c>
      <c r="N79">
        <v>0</v>
      </c>
      <c r="O79">
        <v>1408.33</v>
      </c>
      <c r="P79">
        <v>588.51</v>
      </c>
      <c r="Q79">
        <v>0</v>
      </c>
      <c r="R79">
        <v>0</v>
      </c>
      <c r="S79">
        <v>0</v>
      </c>
      <c r="T79">
        <v>0</v>
      </c>
      <c r="U79">
        <v>122.85</v>
      </c>
      <c r="V79" s="5">
        <f t="shared" si="10"/>
        <v>122.84999999999998</v>
      </c>
      <c r="W79" s="5">
        <f t="shared" si="7"/>
        <v>0</v>
      </c>
      <c r="X79">
        <v>0</v>
      </c>
      <c r="Y79">
        <v>19.55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730.91</v>
      </c>
      <c r="AH79">
        <v>677.42</v>
      </c>
      <c r="AI79">
        <v>108.33</v>
      </c>
      <c r="AJ79">
        <v>33.33</v>
      </c>
      <c r="AK79" s="5">
        <f t="shared" si="11"/>
        <v>54.166666666666664</v>
      </c>
      <c r="AL79">
        <v>108.33</v>
      </c>
      <c r="AM79" s="5">
        <f t="shared" si="12"/>
        <v>157.94999999999999</v>
      </c>
      <c r="AN79" s="5">
        <v>157.94999999999999</v>
      </c>
      <c r="AO79" s="5">
        <f t="shared" si="13"/>
        <v>0</v>
      </c>
    </row>
    <row r="80" spans="1:41" x14ac:dyDescent="0.25">
      <c r="A80" t="s">
        <v>129</v>
      </c>
      <c r="B80" t="s">
        <v>83</v>
      </c>
      <c r="C80" t="s">
        <v>39</v>
      </c>
      <c r="D80" s="9">
        <v>2600</v>
      </c>
      <c r="E80" s="10">
        <f t="shared" si="8"/>
        <v>0</v>
      </c>
      <c r="F80" s="3">
        <f t="shared" si="9"/>
        <v>2600</v>
      </c>
      <c r="G80">
        <v>2600</v>
      </c>
      <c r="I80">
        <v>0</v>
      </c>
      <c r="J80">
        <v>0</v>
      </c>
      <c r="K80">
        <v>216.66</v>
      </c>
      <c r="L80">
        <v>0</v>
      </c>
      <c r="M80">
        <v>0</v>
      </c>
      <c r="N80">
        <v>0</v>
      </c>
      <c r="O80">
        <v>2816.66</v>
      </c>
      <c r="P80">
        <v>1160.02</v>
      </c>
      <c r="Q80">
        <v>0</v>
      </c>
      <c r="R80">
        <v>0</v>
      </c>
      <c r="S80">
        <v>0</v>
      </c>
      <c r="T80">
        <v>0</v>
      </c>
      <c r="U80">
        <v>245.7</v>
      </c>
      <c r="V80" s="5">
        <f t="shared" si="10"/>
        <v>245.69999999999996</v>
      </c>
      <c r="W80" s="5">
        <f t="shared" si="7"/>
        <v>0</v>
      </c>
      <c r="X80">
        <v>19.649999999999999</v>
      </c>
      <c r="Y80">
        <v>6.9</v>
      </c>
      <c r="Z80">
        <v>0</v>
      </c>
      <c r="AA80">
        <v>0</v>
      </c>
      <c r="AB80">
        <v>0</v>
      </c>
      <c r="AC80">
        <v>0</v>
      </c>
      <c r="AD80">
        <v>478.7</v>
      </c>
      <c r="AE80">
        <v>70.75</v>
      </c>
      <c r="AF80">
        <v>34</v>
      </c>
      <c r="AG80">
        <v>2015.7200000000003</v>
      </c>
      <c r="AH80">
        <v>800.9399999999996</v>
      </c>
      <c r="AI80">
        <v>216.67</v>
      </c>
      <c r="AJ80">
        <v>33.33</v>
      </c>
      <c r="AK80" s="5">
        <f t="shared" si="11"/>
        <v>108.33333333333333</v>
      </c>
      <c r="AL80">
        <v>216.67</v>
      </c>
      <c r="AM80" s="5">
        <f t="shared" si="12"/>
        <v>315.89999999999998</v>
      </c>
      <c r="AN80" s="5">
        <v>315.89999999999998</v>
      </c>
      <c r="AO80" s="5">
        <f t="shared" si="13"/>
        <v>0</v>
      </c>
    </row>
    <row r="81" spans="1:41" x14ac:dyDescent="0.25">
      <c r="A81" t="s">
        <v>130</v>
      </c>
      <c r="B81" t="s">
        <v>47</v>
      </c>
      <c r="C81" t="s">
        <v>48</v>
      </c>
      <c r="D81" s="9">
        <v>400</v>
      </c>
      <c r="E81" s="10">
        <f t="shared" si="8"/>
        <v>0</v>
      </c>
      <c r="F81" s="3">
        <f t="shared" si="9"/>
        <v>400</v>
      </c>
      <c r="G81">
        <v>400</v>
      </c>
      <c r="I81">
        <v>0</v>
      </c>
      <c r="J81">
        <v>0</v>
      </c>
      <c r="K81">
        <v>33.33</v>
      </c>
      <c r="L81">
        <v>0</v>
      </c>
      <c r="M81">
        <v>0</v>
      </c>
      <c r="N81">
        <v>0</v>
      </c>
      <c r="O81">
        <v>433.33</v>
      </c>
      <c r="P81">
        <v>181.08</v>
      </c>
      <c r="Q81">
        <v>0</v>
      </c>
      <c r="R81">
        <v>0</v>
      </c>
      <c r="S81">
        <v>0</v>
      </c>
      <c r="T81">
        <v>0</v>
      </c>
      <c r="U81">
        <v>37.799999999999997</v>
      </c>
      <c r="V81" s="5">
        <f t="shared" si="10"/>
        <v>37.799999999999997</v>
      </c>
      <c r="W81" s="5">
        <f t="shared" si="7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23.57</v>
      </c>
      <c r="AF81">
        <v>0</v>
      </c>
      <c r="AG81">
        <v>242.45</v>
      </c>
      <c r="AH81">
        <v>190.88</v>
      </c>
      <c r="AI81">
        <v>33.33</v>
      </c>
      <c r="AJ81">
        <v>33.33</v>
      </c>
      <c r="AK81" s="5">
        <f t="shared" si="11"/>
        <v>16.666666666666668</v>
      </c>
      <c r="AL81">
        <v>33.33</v>
      </c>
      <c r="AM81" s="5">
        <f t="shared" si="12"/>
        <v>48.6</v>
      </c>
      <c r="AN81" s="5">
        <v>48.6</v>
      </c>
      <c r="AO81" s="5">
        <f t="shared" si="13"/>
        <v>0</v>
      </c>
    </row>
    <row r="82" spans="1:41" x14ac:dyDescent="0.25">
      <c r="A82" t="s">
        <v>131</v>
      </c>
      <c r="B82" t="s">
        <v>41</v>
      </c>
      <c r="C82" t="s">
        <v>39</v>
      </c>
      <c r="D82" s="9">
        <v>633.38</v>
      </c>
      <c r="E82" s="10">
        <f t="shared" si="8"/>
        <v>0</v>
      </c>
      <c r="F82" s="3">
        <f t="shared" si="9"/>
        <v>633.38</v>
      </c>
      <c r="G82">
        <v>400</v>
      </c>
      <c r="I82">
        <v>0</v>
      </c>
      <c r="J82">
        <v>0</v>
      </c>
      <c r="K82">
        <v>52.78</v>
      </c>
      <c r="L82">
        <v>233.38</v>
      </c>
      <c r="M82">
        <v>0</v>
      </c>
      <c r="N82">
        <v>0</v>
      </c>
      <c r="O82">
        <v>686.16</v>
      </c>
      <c r="P82">
        <v>181.08</v>
      </c>
      <c r="Q82">
        <v>0</v>
      </c>
      <c r="R82">
        <v>0</v>
      </c>
      <c r="S82">
        <v>0</v>
      </c>
      <c r="T82">
        <v>0</v>
      </c>
      <c r="U82">
        <v>59.86</v>
      </c>
      <c r="V82" s="5">
        <f t="shared" si="10"/>
        <v>59.854409999999994</v>
      </c>
      <c r="W82" s="5">
        <f t="shared" si="7"/>
        <v>5.5900000000050909E-3</v>
      </c>
      <c r="X82">
        <v>0</v>
      </c>
      <c r="Y82">
        <v>24.15</v>
      </c>
      <c r="Z82">
        <v>0</v>
      </c>
      <c r="AA82">
        <v>0</v>
      </c>
      <c r="AB82">
        <v>0</v>
      </c>
      <c r="AC82">
        <v>0</v>
      </c>
      <c r="AD82">
        <v>193.89</v>
      </c>
      <c r="AE82">
        <v>21.52</v>
      </c>
      <c r="AF82">
        <v>0</v>
      </c>
      <c r="AG82">
        <v>480.49999999999994</v>
      </c>
      <c r="AH82">
        <v>205.66000000000003</v>
      </c>
      <c r="AI82">
        <v>52.78</v>
      </c>
      <c r="AJ82">
        <v>33.33</v>
      </c>
      <c r="AK82" s="5">
        <f t="shared" si="11"/>
        <v>16.666666666666668</v>
      </c>
      <c r="AL82">
        <v>52.78</v>
      </c>
      <c r="AM82" s="5">
        <f t="shared" si="12"/>
        <v>76.955669999999998</v>
      </c>
      <c r="AN82" s="5">
        <v>76.963000000000008</v>
      </c>
      <c r="AO82" s="5">
        <f t="shared" si="13"/>
        <v>-7.3300000000102727E-3</v>
      </c>
    </row>
    <row r="83" spans="1:41" x14ac:dyDescent="0.25">
      <c r="A83" t="s">
        <v>132</v>
      </c>
      <c r="B83" t="s">
        <v>44</v>
      </c>
      <c r="C83" t="s">
        <v>39</v>
      </c>
      <c r="D83" s="9">
        <v>923.2</v>
      </c>
      <c r="E83" s="10">
        <f t="shared" si="8"/>
        <v>0</v>
      </c>
      <c r="F83" s="3">
        <f t="shared" si="9"/>
        <v>923.2</v>
      </c>
      <c r="G83">
        <v>480</v>
      </c>
      <c r="I83">
        <v>0</v>
      </c>
      <c r="J83">
        <v>0</v>
      </c>
      <c r="K83">
        <v>76.930000000000007</v>
      </c>
      <c r="L83">
        <v>443.2</v>
      </c>
      <c r="M83">
        <v>0</v>
      </c>
      <c r="N83">
        <v>0</v>
      </c>
      <c r="O83">
        <v>1000.13</v>
      </c>
      <c r="P83">
        <v>217.3</v>
      </c>
      <c r="Q83">
        <v>0</v>
      </c>
      <c r="R83">
        <v>0</v>
      </c>
      <c r="S83">
        <v>0</v>
      </c>
      <c r="T83">
        <v>0</v>
      </c>
      <c r="U83">
        <v>87.24</v>
      </c>
      <c r="V83" s="5">
        <f t="shared" si="10"/>
        <v>87.242399999999989</v>
      </c>
      <c r="W83" s="5">
        <f t="shared" si="7"/>
        <v>-2.3999999999944066E-3</v>
      </c>
      <c r="X83">
        <v>0</v>
      </c>
      <c r="Y83">
        <v>8.0500000000000007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68.64</v>
      </c>
      <c r="AF83">
        <v>0</v>
      </c>
      <c r="AG83">
        <v>381.23</v>
      </c>
      <c r="AH83">
        <v>618.9</v>
      </c>
      <c r="AI83">
        <v>76.930000000000007</v>
      </c>
      <c r="AJ83">
        <v>33.33</v>
      </c>
      <c r="AK83" s="5">
        <f t="shared" si="11"/>
        <v>20</v>
      </c>
      <c r="AL83">
        <v>76.930000000000007</v>
      </c>
      <c r="AM83" s="5">
        <f t="shared" si="12"/>
        <v>112.1688</v>
      </c>
      <c r="AN83" s="5">
        <v>112.1768</v>
      </c>
      <c r="AO83" s="5">
        <f t="shared" si="13"/>
        <v>-7.9999999999955662E-3</v>
      </c>
    </row>
    <row r="84" spans="1:41" x14ac:dyDescent="0.25">
      <c r="A84" t="s">
        <v>133</v>
      </c>
      <c r="B84" t="s">
        <v>70</v>
      </c>
      <c r="C84" t="s">
        <v>39</v>
      </c>
      <c r="D84" s="9">
        <v>621.76</v>
      </c>
      <c r="E84" s="10">
        <f t="shared" si="8"/>
        <v>-183.32999999999998</v>
      </c>
      <c r="F84" s="3">
        <f t="shared" si="9"/>
        <v>438.43</v>
      </c>
      <c r="G84">
        <v>316.67</v>
      </c>
      <c r="I84">
        <v>0</v>
      </c>
      <c r="J84">
        <v>0</v>
      </c>
      <c r="K84">
        <v>51.81</v>
      </c>
      <c r="L84">
        <v>121.76</v>
      </c>
      <c r="M84">
        <v>0</v>
      </c>
      <c r="N84">
        <v>0</v>
      </c>
      <c r="O84">
        <v>490.24</v>
      </c>
      <c r="P84">
        <v>60.36</v>
      </c>
      <c r="Q84">
        <v>0</v>
      </c>
      <c r="R84">
        <v>0</v>
      </c>
      <c r="S84">
        <v>0</v>
      </c>
      <c r="T84">
        <v>0</v>
      </c>
      <c r="U84">
        <v>41.43</v>
      </c>
      <c r="V84" s="5">
        <f t="shared" si="10"/>
        <v>41.431634999999993</v>
      </c>
      <c r="W84" s="5">
        <f t="shared" si="7"/>
        <v>-1.6349999999931697E-3</v>
      </c>
      <c r="X84">
        <v>0</v>
      </c>
      <c r="Y84">
        <v>4.5999999999999996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39.64</v>
      </c>
      <c r="AF84">
        <v>0</v>
      </c>
      <c r="AG84">
        <v>146.02999999999997</v>
      </c>
      <c r="AH84">
        <v>344.21000000000004</v>
      </c>
      <c r="AI84">
        <v>36.54</v>
      </c>
      <c r="AJ84">
        <v>33.33</v>
      </c>
      <c r="AK84" s="5">
        <f t="shared" si="11"/>
        <v>13.194583333333334</v>
      </c>
      <c r="AL84">
        <v>36.54</v>
      </c>
      <c r="AM84" s="5">
        <f t="shared" si="12"/>
        <v>53.269244999999998</v>
      </c>
      <c r="AN84" s="5">
        <v>53.264900000000004</v>
      </c>
      <c r="AO84" s="5">
        <f t="shared" si="13"/>
        <v>4.344999999993604E-3</v>
      </c>
    </row>
    <row r="85" spans="1:41" x14ac:dyDescent="0.25">
      <c r="A85" t="s">
        <v>134</v>
      </c>
      <c r="B85" t="s">
        <v>55</v>
      </c>
      <c r="C85" t="s">
        <v>39</v>
      </c>
      <c r="D85" s="9">
        <v>133</v>
      </c>
      <c r="E85" s="10">
        <f t="shared" si="8"/>
        <v>0</v>
      </c>
      <c r="F85" s="3">
        <f t="shared" si="9"/>
        <v>133</v>
      </c>
      <c r="G85">
        <v>133</v>
      </c>
      <c r="I85">
        <v>0</v>
      </c>
      <c r="J85">
        <v>0</v>
      </c>
      <c r="K85">
        <v>11.08</v>
      </c>
      <c r="L85">
        <v>0</v>
      </c>
      <c r="M85">
        <v>0</v>
      </c>
      <c r="N85">
        <v>0</v>
      </c>
      <c r="O85">
        <v>144.08000000000001</v>
      </c>
      <c r="P85">
        <v>60.21</v>
      </c>
      <c r="Q85">
        <v>0</v>
      </c>
      <c r="R85">
        <v>0</v>
      </c>
      <c r="S85">
        <v>0</v>
      </c>
      <c r="T85">
        <v>0</v>
      </c>
      <c r="U85">
        <v>12.57</v>
      </c>
      <c r="V85" s="5">
        <f t="shared" si="10"/>
        <v>12.568499999999998</v>
      </c>
      <c r="W85" s="5">
        <f>+U85-V85</f>
        <v>1.5000000000018332E-3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72.78</v>
      </c>
      <c r="AH85">
        <v>71.300000000000011</v>
      </c>
      <c r="AI85">
        <v>11.08</v>
      </c>
      <c r="AJ85">
        <v>33.33</v>
      </c>
      <c r="AK85" s="5">
        <f t="shared" si="11"/>
        <v>5.541666666666667</v>
      </c>
      <c r="AL85">
        <v>11.08</v>
      </c>
      <c r="AM85" s="5">
        <f t="shared" si="12"/>
        <v>16.159500000000001</v>
      </c>
      <c r="AN85" s="5">
        <v>16.169499999999999</v>
      </c>
      <c r="AO85" s="5">
        <f t="shared" si="13"/>
        <v>-9.9999999999980105E-3</v>
      </c>
    </row>
    <row r="86" spans="1:41" x14ac:dyDescent="0.25">
      <c r="A86" t="s">
        <v>135</v>
      </c>
      <c r="B86" t="s">
        <v>41</v>
      </c>
      <c r="C86" t="s">
        <v>39</v>
      </c>
      <c r="D86" s="9">
        <v>518.74</v>
      </c>
      <c r="E86" s="10">
        <f t="shared" si="8"/>
        <v>0</v>
      </c>
      <c r="F86" s="3">
        <f t="shared" si="9"/>
        <v>518.74</v>
      </c>
      <c r="G86">
        <v>450</v>
      </c>
      <c r="I86">
        <v>0</v>
      </c>
      <c r="J86">
        <v>0</v>
      </c>
      <c r="K86">
        <v>0</v>
      </c>
      <c r="L86">
        <v>68.739999999999995</v>
      </c>
      <c r="M86">
        <v>0</v>
      </c>
      <c r="N86">
        <v>0</v>
      </c>
      <c r="O86">
        <v>518.74</v>
      </c>
      <c r="P86">
        <v>203.72</v>
      </c>
      <c r="Q86">
        <v>0</v>
      </c>
      <c r="R86">
        <v>0</v>
      </c>
      <c r="S86">
        <v>0</v>
      </c>
      <c r="T86">
        <v>0</v>
      </c>
      <c r="U86">
        <v>49.02</v>
      </c>
      <c r="V86" s="5">
        <f t="shared" si="10"/>
        <v>49.020929999999993</v>
      </c>
      <c r="W86" s="5">
        <f t="shared" ref="W86:W149" si="14">+U86-V86</f>
        <v>-9.2999999998966132E-4</v>
      </c>
      <c r="X86">
        <v>0</v>
      </c>
      <c r="Y86">
        <v>20.7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273.44</v>
      </c>
      <c r="AH86">
        <v>245.3</v>
      </c>
      <c r="AI86">
        <v>43.23</v>
      </c>
      <c r="AJ86">
        <v>33.33</v>
      </c>
      <c r="AK86" s="5">
        <f t="shared" si="11"/>
        <v>18.75</v>
      </c>
      <c r="AL86">
        <v>43.23</v>
      </c>
      <c r="AM86" s="5">
        <f t="shared" si="12"/>
        <v>63.026910000000001</v>
      </c>
      <c r="AN86" s="5">
        <v>63.019500000000001</v>
      </c>
      <c r="AO86" s="5">
        <f t="shared" si="13"/>
        <v>7.4100000000001387E-3</v>
      </c>
    </row>
    <row r="87" spans="1:41" x14ac:dyDescent="0.25">
      <c r="A87" t="s">
        <v>136</v>
      </c>
      <c r="B87" t="s">
        <v>55</v>
      </c>
      <c r="C87" t="s">
        <v>39</v>
      </c>
      <c r="D87" s="9">
        <v>1000</v>
      </c>
      <c r="E87" s="10">
        <f t="shared" si="8"/>
        <v>0</v>
      </c>
      <c r="F87" s="3">
        <f t="shared" si="9"/>
        <v>1000</v>
      </c>
      <c r="G87">
        <v>1000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1000</v>
      </c>
      <c r="P87">
        <v>452.7</v>
      </c>
      <c r="Q87">
        <v>0</v>
      </c>
      <c r="R87">
        <v>0</v>
      </c>
      <c r="S87">
        <v>0</v>
      </c>
      <c r="T87">
        <v>0</v>
      </c>
      <c r="U87">
        <v>94.5</v>
      </c>
      <c r="V87" s="5">
        <f t="shared" si="10"/>
        <v>94.499999999999986</v>
      </c>
      <c r="W87" s="5">
        <f t="shared" si="14"/>
        <v>0</v>
      </c>
      <c r="X87">
        <v>0</v>
      </c>
      <c r="Y87">
        <v>23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30.81</v>
      </c>
      <c r="AF87">
        <v>0</v>
      </c>
      <c r="AG87">
        <v>601.01</v>
      </c>
      <c r="AH87">
        <v>398.99</v>
      </c>
      <c r="AI87">
        <v>83.33</v>
      </c>
      <c r="AJ87">
        <v>33.33</v>
      </c>
      <c r="AK87" s="5">
        <f t="shared" si="11"/>
        <v>41.666666666666664</v>
      </c>
      <c r="AL87">
        <v>0</v>
      </c>
      <c r="AM87" s="5">
        <f t="shared" si="12"/>
        <v>121.5</v>
      </c>
      <c r="AN87" s="5">
        <v>121.5</v>
      </c>
      <c r="AO87" s="5">
        <f t="shared" si="13"/>
        <v>0</v>
      </c>
    </row>
    <row r="88" spans="1:41" x14ac:dyDescent="0.25">
      <c r="A88" t="s">
        <v>137</v>
      </c>
      <c r="B88" t="s">
        <v>47</v>
      </c>
      <c r="C88" t="s">
        <v>48</v>
      </c>
      <c r="D88" s="9">
        <v>700</v>
      </c>
      <c r="E88" s="10">
        <f t="shared" si="8"/>
        <v>0</v>
      </c>
      <c r="F88" s="3">
        <f t="shared" si="9"/>
        <v>700</v>
      </c>
      <c r="G88">
        <v>700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700</v>
      </c>
      <c r="P88">
        <v>316.89</v>
      </c>
      <c r="Q88">
        <v>0</v>
      </c>
      <c r="R88">
        <v>0</v>
      </c>
      <c r="S88">
        <v>0</v>
      </c>
      <c r="T88">
        <v>0</v>
      </c>
      <c r="U88">
        <v>66.150000000000006</v>
      </c>
      <c r="V88" s="5">
        <f t="shared" si="10"/>
        <v>66.149999999999991</v>
      </c>
      <c r="W88" s="5">
        <f t="shared" si="14"/>
        <v>0</v>
      </c>
      <c r="X88">
        <v>0</v>
      </c>
      <c r="Y88">
        <v>3.45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122.27</v>
      </c>
      <c r="AF88">
        <v>45</v>
      </c>
      <c r="AG88">
        <v>553.76</v>
      </c>
      <c r="AH88">
        <v>146.24</v>
      </c>
      <c r="AI88">
        <v>58.33</v>
      </c>
      <c r="AJ88">
        <v>33.33</v>
      </c>
      <c r="AK88" s="5">
        <f t="shared" si="11"/>
        <v>29.166666666666668</v>
      </c>
      <c r="AL88">
        <v>58.33</v>
      </c>
      <c r="AM88" s="5">
        <f t="shared" si="12"/>
        <v>85.05</v>
      </c>
      <c r="AN88" s="5">
        <v>85.05</v>
      </c>
      <c r="AO88" s="5">
        <f t="shared" si="13"/>
        <v>0</v>
      </c>
    </row>
    <row r="89" spans="1:41" x14ac:dyDescent="0.25">
      <c r="A89" t="s">
        <v>138</v>
      </c>
      <c r="B89" t="s">
        <v>55</v>
      </c>
      <c r="C89" t="s">
        <v>39</v>
      </c>
      <c r="D89" s="9">
        <v>1045.6300000000001</v>
      </c>
      <c r="E89" s="10">
        <f t="shared" si="8"/>
        <v>0</v>
      </c>
      <c r="F89" s="3">
        <f t="shared" si="9"/>
        <v>1045.6300000000001</v>
      </c>
      <c r="G89">
        <v>700</v>
      </c>
      <c r="I89">
        <v>0</v>
      </c>
      <c r="J89">
        <v>0</v>
      </c>
      <c r="K89">
        <v>87.13</v>
      </c>
      <c r="L89">
        <v>345.63</v>
      </c>
      <c r="M89">
        <v>0</v>
      </c>
      <c r="N89">
        <v>0</v>
      </c>
      <c r="O89">
        <v>1132.76</v>
      </c>
      <c r="P89">
        <v>316.89</v>
      </c>
      <c r="Q89">
        <v>0</v>
      </c>
      <c r="R89">
        <v>0</v>
      </c>
      <c r="S89">
        <v>0</v>
      </c>
      <c r="T89">
        <v>35.659999999999997</v>
      </c>
      <c r="U89">
        <v>98.81</v>
      </c>
      <c r="V89" s="5">
        <f t="shared" si="10"/>
        <v>98.812034999999995</v>
      </c>
      <c r="W89" s="5">
        <f t="shared" si="14"/>
        <v>-2.0349999999922375E-3</v>
      </c>
      <c r="X89">
        <v>0</v>
      </c>
      <c r="Y89">
        <v>23</v>
      </c>
      <c r="Z89">
        <v>20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100</v>
      </c>
      <c r="AG89">
        <v>594.3599999999999</v>
      </c>
      <c r="AH89">
        <v>538.40000000000009</v>
      </c>
      <c r="AI89">
        <v>87.14</v>
      </c>
      <c r="AJ89">
        <v>33.33</v>
      </c>
      <c r="AK89" s="5">
        <f t="shared" si="11"/>
        <v>29.166666666666668</v>
      </c>
      <c r="AL89">
        <v>87.14</v>
      </c>
      <c r="AM89" s="5">
        <f t="shared" si="12"/>
        <v>127.04404500000001</v>
      </c>
      <c r="AN89" s="5">
        <v>127.04660000000001</v>
      </c>
      <c r="AO89" s="5">
        <f t="shared" si="13"/>
        <v>-2.5550000000009732E-3</v>
      </c>
    </row>
    <row r="90" spans="1:41" x14ac:dyDescent="0.25">
      <c r="A90" t="s">
        <v>139</v>
      </c>
      <c r="B90" t="s">
        <v>124</v>
      </c>
      <c r="C90" t="s">
        <v>105</v>
      </c>
      <c r="D90" s="9">
        <v>601.44000000000005</v>
      </c>
      <c r="E90" s="10">
        <f t="shared" si="8"/>
        <v>0</v>
      </c>
      <c r="F90" s="3">
        <f t="shared" si="9"/>
        <v>601.44000000000005</v>
      </c>
      <c r="G90">
        <v>400</v>
      </c>
      <c r="I90">
        <v>0</v>
      </c>
      <c r="J90">
        <v>0</v>
      </c>
      <c r="K90">
        <v>0</v>
      </c>
      <c r="L90">
        <v>201.44</v>
      </c>
      <c r="M90">
        <v>0</v>
      </c>
      <c r="N90">
        <v>0</v>
      </c>
      <c r="O90">
        <v>601.44000000000005</v>
      </c>
      <c r="P90">
        <v>181.08</v>
      </c>
      <c r="Q90">
        <v>0</v>
      </c>
      <c r="R90">
        <v>0</v>
      </c>
      <c r="S90">
        <v>0</v>
      </c>
      <c r="T90">
        <v>0</v>
      </c>
      <c r="U90">
        <v>56.84</v>
      </c>
      <c r="V90" s="5">
        <f t="shared" si="10"/>
        <v>56.836079999999995</v>
      </c>
      <c r="W90" s="5">
        <f t="shared" si="14"/>
        <v>3.9200000000079172E-3</v>
      </c>
      <c r="X90">
        <v>0</v>
      </c>
      <c r="Y90">
        <v>12.65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250.57000000000002</v>
      </c>
      <c r="AH90">
        <v>350.87</v>
      </c>
      <c r="AI90">
        <v>50.12</v>
      </c>
      <c r="AJ90">
        <v>33.33</v>
      </c>
      <c r="AK90" s="5">
        <f t="shared" si="11"/>
        <v>16.666666666666668</v>
      </c>
      <c r="AL90">
        <v>0</v>
      </c>
      <c r="AM90" s="5">
        <f t="shared" si="12"/>
        <v>73.074960000000004</v>
      </c>
      <c r="AN90" s="5">
        <v>73.079399999999993</v>
      </c>
      <c r="AO90" s="5">
        <f t="shared" si="13"/>
        <v>-4.4399999999882311E-3</v>
      </c>
    </row>
    <row r="91" spans="1:41" x14ac:dyDescent="0.25">
      <c r="A91" t="s">
        <v>140</v>
      </c>
      <c r="B91" t="s">
        <v>70</v>
      </c>
      <c r="C91" t="s">
        <v>39</v>
      </c>
      <c r="D91" s="9">
        <v>777.34</v>
      </c>
      <c r="E91" s="10">
        <f t="shared" si="8"/>
        <v>0</v>
      </c>
      <c r="F91" s="3">
        <f t="shared" si="9"/>
        <v>777.33999999999992</v>
      </c>
      <c r="G91">
        <v>450</v>
      </c>
      <c r="I91">
        <v>0</v>
      </c>
      <c r="J91">
        <v>0</v>
      </c>
      <c r="K91">
        <v>0</v>
      </c>
      <c r="L91">
        <v>327.33999999999997</v>
      </c>
      <c r="M91">
        <v>0</v>
      </c>
      <c r="N91">
        <v>0</v>
      </c>
      <c r="O91">
        <v>777.33999999999992</v>
      </c>
      <c r="P91">
        <v>203.72</v>
      </c>
      <c r="Q91">
        <v>0</v>
      </c>
      <c r="R91">
        <v>0</v>
      </c>
      <c r="S91">
        <v>0</v>
      </c>
      <c r="T91">
        <v>0</v>
      </c>
      <c r="U91">
        <v>73.459999999999994</v>
      </c>
      <c r="V91" s="5">
        <f t="shared" si="10"/>
        <v>73.458629999999985</v>
      </c>
      <c r="W91" s="5">
        <f t="shared" si="14"/>
        <v>1.3700000000085311E-3</v>
      </c>
      <c r="X91">
        <v>0</v>
      </c>
      <c r="Y91">
        <v>16.100000000000001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258.32</v>
      </c>
      <c r="AF91">
        <v>0</v>
      </c>
      <c r="AG91">
        <v>551.6</v>
      </c>
      <c r="AH91">
        <v>225.7399999999999</v>
      </c>
      <c r="AI91">
        <v>64.78</v>
      </c>
      <c r="AJ91">
        <v>33.33</v>
      </c>
      <c r="AK91" s="5">
        <f t="shared" si="11"/>
        <v>18.75</v>
      </c>
      <c r="AL91">
        <v>64.78</v>
      </c>
      <c r="AM91" s="5">
        <f t="shared" si="12"/>
        <v>94.446809999999985</v>
      </c>
      <c r="AN91" s="5">
        <v>94.453400000000002</v>
      </c>
      <c r="AO91" s="5">
        <f t="shared" si="13"/>
        <v>-6.5900000000169712E-3</v>
      </c>
    </row>
    <row r="92" spans="1:41" x14ac:dyDescent="0.25">
      <c r="A92" t="s">
        <v>141</v>
      </c>
      <c r="B92" t="s">
        <v>41</v>
      </c>
      <c r="C92" t="s">
        <v>39</v>
      </c>
      <c r="D92" s="9">
        <v>777.16</v>
      </c>
      <c r="E92" s="10">
        <f t="shared" si="8"/>
        <v>0</v>
      </c>
      <c r="F92" s="3">
        <f t="shared" si="9"/>
        <v>777.16000000000008</v>
      </c>
      <c r="G92">
        <v>450</v>
      </c>
      <c r="I92">
        <v>0</v>
      </c>
      <c r="J92">
        <v>0</v>
      </c>
      <c r="K92">
        <v>0</v>
      </c>
      <c r="L92">
        <v>327.16000000000003</v>
      </c>
      <c r="M92">
        <v>0</v>
      </c>
      <c r="N92">
        <v>0</v>
      </c>
      <c r="O92">
        <v>777.16000000000008</v>
      </c>
      <c r="P92">
        <v>203.72</v>
      </c>
      <c r="Q92">
        <v>0</v>
      </c>
      <c r="R92">
        <v>0</v>
      </c>
      <c r="S92">
        <v>0</v>
      </c>
      <c r="T92">
        <v>0</v>
      </c>
      <c r="U92">
        <v>73.44</v>
      </c>
      <c r="V92" s="5">
        <f t="shared" si="10"/>
        <v>73.44162</v>
      </c>
      <c r="W92" s="5">
        <f t="shared" si="14"/>
        <v>-1.6200000000026193E-3</v>
      </c>
      <c r="X92">
        <v>0</v>
      </c>
      <c r="Y92">
        <v>23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183.19</v>
      </c>
      <c r="AF92">
        <v>0</v>
      </c>
      <c r="AG92">
        <v>483.34999999999997</v>
      </c>
      <c r="AH92">
        <v>293.81000000000012</v>
      </c>
      <c r="AI92">
        <v>64.760000000000005</v>
      </c>
      <c r="AJ92">
        <v>33.33</v>
      </c>
      <c r="AK92" s="5">
        <f t="shared" si="11"/>
        <v>18.75</v>
      </c>
      <c r="AL92">
        <v>64.760000000000005</v>
      </c>
      <c r="AM92" s="5">
        <f t="shared" si="12"/>
        <v>94.424940000000007</v>
      </c>
      <c r="AN92" s="5">
        <v>94.433300000000003</v>
      </c>
      <c r="AO92" s="5">
        <f t="shared" si="13"/>
        <v>-8.3599999999961483E-3</v>
      </c>
    </row>
    <row r="93" spans="1:41" x14ac:dyDescent="0.25">
      <c r="A93" t="s">
        <v>142</v>
      </c>
      <c r="B93" t="s">
        <v>67</v>
      </c>
      <c r="C93" t="s">
        <v>39</v>
      </c>
      <c r="D93" s="9">
        <v>704.43</v>
      </c>
      <c r="E93" s="10">
        <f t="shared" si="8"/>
        <v>0</v>
      </c>
      <c r="F93" s="3">
        <f t="shared" si="9"/>
        <v>704.43000000000006</v>
      </c>
      <c r="G93">
        <v>400</v>
      </c>
      <c r="I93">
        <v>0</v>
      </c>
      <c r="J93">
        <v>0</v>
      </c>
      <c r="K93">
        <v>58.7</v>
      </c>
      <c r="L93">
        <v>304.43</v>
      </c>
      <c r="M93">
        <v>0</v>
      </c>
      <c r="N93">
        <v>0</v>
      </c>
      <c r="O93">
        <v>763.13</v>
      </c>
      <c r="P93">
        <v>181.08</v>
      </c>
      <c r="Q93">
        <v>0</v>
      </c>
      <c r="R93">
        <v>0</v>
      </c>
      <c r="S93">
        <v>0</v>
      </c>
      <c r="T93">
        <v>0</v>
      </c>
      <c r="U93">
        <v>66.569999999999993</v>
      </c>
      <c r="V93" s="5">
        <f t="shared" si="10"/>
        <v>66.568635</v>
      </c>
      <c r="W93" s="5">
        <f t="shared" si="14"/>
        <v>1.3649999999927331E-3</v>
      </c>
      <c r="X93">
        <v>0</v>
      </c>
      <c r="Y93">
        <v>16.100000000000001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76.180000000000007</v>
      </c>
      <c r="AF93">
        <v>0</v>
      </c>
      <c r="AG93">
        <v>339.93</v>
      </c>
      <c r="AH93">
        <v>423.2</v>
      </c>
      <c r="AI93">
        <v>58.7</v>
      </c>
      <c r="AJ93">
        <v>33.33</v>
      </c>
      <c r="AK93" s="5">
        <f t="shared" si="11"/>
        <v>16.666666666666668</v>
      </c>
      <c r="AL93">
        <v>58.7</v>
      </c>
      <c r="AM93" s="5">
        <f t="shared" si="12"/>
        <v>85.588245000000001</v>
      </c>
      <c r="AN93" s="5">
        <v>85.5839</v>
      </c>
      <c r="AO93" s="5">
        <f t="shared" si="13"/>
        <v>4.3450000000007094E-3</v>
      </c>
    </row>
    <row r="94" spans="1:41" x14ac:dyDescent="0.25">
      <c r="A94" t="s">
        <v>143</v>
      </c>
      <c r="B94" t="s">
        <v>70</v>
      </c>
      <c r="C94" t="s">
        <v>39</v>
      </c>
      <c r="D94" s="9">
        <v>768.34</v>
      </c>
      <c r="E94" s="10">
        <f t="shared" si="8"/>
        <v>0</v>
      </c>
      <c r="F94" s="3">
        <f t="shared" si="9"/>
        <v>768.33999999999992</v>
      </c>
      <c r="G94">
        <v>400</v>
      </c>
      <c r="I94">
        <v>0</v>
      </c>
      <c r="J94">
        <v>0</v>
      </c>
      <c r="K94">
        <v>64.03</v>
      </c>
      <c r="L94">
        <v>368.34</v>
      </c>
      <c r="M94">
        <v>0</v>
      </c>
      <c r="N94">
        <v>0</v>
      </c>
      <c r="O94">
        <v>832.37</v>
      </c>
      <c r="P94">
        <v>181.08</v>
      </c>
      <c r="Q94">
        <v>0</v>
      </c>
      <c r="R94">
        <v>0</v>
      </c>
      <c r="S94">
        <v>0</v>
      </c>
      <c r="T94">
        <v>0</v>
      </c>
      <c r="U94">
        <v>72.61</v>
      </c>
      <c r="V94" s="5">
        <f t="shared" si="10"/>
        <v>72.608129999999989</v>
      </c>
      <c r="W94" s="5">
        <f t="shared" si="14"/>
        <v>1.8700000000109185E-3</v>
      </c>
      <c r="X94">
        <v>0</v>
      </c>
      <c r="Y94">
        <v>2.2999999999999998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255.99</v>
      </c>
      <c r="AH94">
        <v>576.38</v>
      </c>
      <c r="AI94">
        <v>64.03</v>
      </c>
      <c r="AJ94">
        <v>33.33</v>
      </c>
      <c r="AK94" s="5">
        <f t="shared" si="11"/>
        <v>16.666666666666668</v>
      </c>
      <c r="AL94">
        <v>64.03</v>
      </c>
      <c r="AM94" s="5">
        <f t="shared" si="12"/>
        <v>93.353309999999993</v>
      </c>
      <c r="AN94" s="5">
        <v>93.349899999999991</v>
      </c>
      <c r="AO94" s="5">
        <f t="shared" si="13"/>
        <v>3.4100000000023556E-3</v>
      </c>
    </row>
    <row r="95" spans="1:41" x14ac:dyDescent="0.25">
      <c r="A95" t="s">
        <v>144</v>
      </c>
      <c r="B95" t="s">
        <v>41</v>
      </c>
      <c r="C95" t="s">
        <v>39</v>
      </c>
      <c r="D95" s="9">
        <v>684.43</v>
      </c>
      <c r="E95" s="10">
        <f t="shared" si="8"/>
        <v>0</v>
      </c>
      <c r="F95" s="3">
        <f t="shared" si="9"/>
        <v>684.43000000000006</v>
      </c>
      <c r="G95">
        <v>450</v>
      </c>
      <c r="I95">
        <v>0</v>
      </c>
      <c r="J95">
        <v>0</v>
      </c>
      <c r="K95">
        <v>0</v>
      </c>
      <c r="L95">
        <v>234.43</v>
      </c>
      <c r="M95">
        <v>0</v>
      </c>
      <c r="N95">
        <v>0</v>
      </c>
      <c r="O95">
        <v>684.43000000000006</v>
      </c>
      <c r="P95">
        <v>203.72</v>
      </c>
      <c r="Q95">
        <v>0</v>
      </c>
      <c r="R95">
        <v>0</v>
      </c>
      <c r="S95">
        <v>0</v>
      </c>
      <c r="T95">
        <v>0</v>
      </c>
      <c r="U95">
        <v>64.680000000000007</v>
      </c>
      <c r="V95" s="5">
        <f t="shared" si="10"/>
        <v>64.678635</v>
      </c>
      <c r="W95" s="5">
        <f t="shared" si="14"/>
        <v>1.365000000006944E-3</v>
      </c>
      <c r="X95">
        <v>0</v>
      </c>
      <c r="Y95">
        <v>23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291.39999999999998</v>
      </c>
      <c r="AH95">
        <v>393.03000000000009</v>
      </c>
      <c r="AI95">
        <v>57.04</v>
      </c>
      <c r="AJ95">
        <v>33.33</v>
      </c>
      <c r="AK95" s="5">
        <f t="shared" si="11"/>
        <v>18.75</v>
      </c>
      <c r="AL95">
        <v>0</v>
      </c>
      <c r="AM95" s="5">
        <f t="shared" si="12"/>
        <v>83.158245000000008</v>
      </c>
      <c r="AN95" s="5">
        <v>83.153900000000007</v>
      </c>
      <c r="AO95" s="5">
        <f t="shared" si="13"/>
        <v>4.3450000000007094E-3</v>
      </c>
    </row>
    <row r="96" spans="1:41" x14ac:dyDescent="0.25">
      <c r="A96" t="s">
        <v>145</v>
      </c>
      <c r="B96" t="s">
        <v>50</v>
      </c>
      <c r="C96" t="s">
        <v>39</v>
      </c>
      <c r="D96" s="9">
        <v>1359.37</v>
      </c>
      <c r="E96" s="10">
        <f t="shared" si="8"/>
        <v>0</v>
      </c>
      <c r="F96" s="3">
        <f t="shared" si="9"/>
        <v>1359.37</v>
      </c>
      <c r="G96">
        <v>790</v>
      </c>
      <c r="I96">
        <v>0</v>
      </c>
      <c r="J96">
        <v>0</v>
      </c>
      <c r="K96">
        <v>0</v>
      </c>
      <c r="L96">
        <v>569.37</v>
      </c>
      <c r="M96">
        <v>0</v>
      </c>
      <c r="N96">
        <v>0</v>
      </c>
      <c r="O96">
        <v>1359.37</v>
      </c>
      <c r="P96">
        <v>357.63</v>
      </c>
      <c r="Q96">
        <v>0</v>
      </c>
      <c r="R96">
        <v>0</v>
      </c>
      <c r="S96">
        <v>0</v>
      </c>
      <c r="T96">
        <v>46.35</v>
      </c>
      <c r="U96">
        <v>128.46</v>
      </c>
      <c r="V96" s="5">
        <f t="shared" si="10"/>
        <v>128.46046499999997</v>
      </c>
      <c r="W96" s="5">
        <f t="shared" si="14"/>
        <v>-4.6499999996285624E-4</v>
      </c>
      <c r="X96">
        <v>0</v>
      </c>
      <c r="Y96">
        <v>12.65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443.83</v>
      </c>
      <c r="AF96">
        <v>0</v>
      </c>
      <c r="AG96">
        <v>988.92000000000007</v>
      </c>
      <c r="AH96">
        <v>370.44999999999982</v>
      </c>
      <c r="AI96">
        <v>113.28</v>
      </c>
      <c r="AJ96">
        <v>33.33</v>
      </c>
      <c r="AK96" s="5">
        <f t="shared" si="11"/>
        <v>32.916666666666664</v>
      </c>
      <c r="AL96">
        <v>113.28</v>
      </c>
      <c r="AM96" s="5">
        <f t="shared" si="12"/>
        <v>165.16345499999997</v>
      </c>
      <c r="AN96" s="5">
        <v>165.16979999999998</v>
      </c>
      <c r="AO96" s="5">
        <f t="shared" si="13"/>
        <v>-6.3450000000102591E-3</v>
      </c>
    </row>
    <row r="97" spans="1:41" x14ac:dyDescent="0.25">
      <c r="A97" t="s">
        <v>146</v>
      </c>
      <c r="B97" t="s">
        <v>41</v>
      </c>
      <c r="C97" t="s">
        <v>39</v>
      </c>
      <c r="D97" s="9">
        <v>651.5</v>
      </c>
      <c r="E97" s="10">
        <f t="shared" si="8"/>
        <v>0</v>
      </c>
      <c r="F97" s="3">
        <f t="shared" si="9"/>
        <v>651.5</v>
      </c>
      <c r="G97">
        <v>400</v>
      </c>
      <c r="I97">
        <v>0</v>
      </c>
      <c r="J97">
        <v>0</v>
      </c>
      <c r="K97">
        <v>54.29</v>
      </c>
      <c r="L97">
        <v>251.5</v>
      </c>
      <c r="M97">
        <v>0</v>
      </c>
      <c r="N97">
        <v>0</v>
      </c>
      <c r="O97">
        <v>705.79</v>
      </c>
      <c r="P97">
        <v>181.08</v>
      </c>
      <c r="Q97">
        <v>0</v>
      </c>
      <c r="R97">
        <v>0</v>
      </c>
      <c r="S97">
        <v>0</v>
      </c>
      <c r="T97">
        <v>0</v>
      </c>
      <c r="U97">
        <v>61.57</v>
      </c>
      <c r="V97" s="5">
        <f t="shared" si="10"/>
        <v>61.566749999999992</v>
      </c>
      <c r="W97" s="5">
        <f t="shared" si="14"/>
        <v>3.2500000000084128E-3</v>
      </c>
      <c r="X97">
        <v>0</v>
      </c>
      <c r="Y97">
        <v>16.100000000000001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49.33</v>
      </c>
      <c r="AF97">
        <v>0</v>
      </c>
      <c r="AG97">
        <v>308.08</v>
      </c>
      <c r="AH97">
        <v>397.71</v>
      </c>
      <c r="AI97">
        <v>54.29</v>
      </c>
      <c r="AJ97">
        <v>33.33</v>
      </c>
      <c r="AK97" s="5">
        <f t="shared" si="11"/>
        <v>16.666666666666668</v>
      </c>
      <c r="AL97">
        <v>54.29</v>
      </c>
      <c r="AM97" s="5">
        <f t="shared" si="12"/>
        <v>79.157250000000005</v>
      </c>
      <c r="AN97" s="5">
        <v>79.162300000000002</v>
      </c>
      <c r="AO97" s="5">
        <f t="shared" si="13"/>
        <v>-5.0499999999971124E-3</v>
      </c>
    </row>
    <row r="98" spans="1:41" x14ac:dyDescent="0.25">
      <c r="A98" t="s">
        <v>147</v>
      </c>
      <c r="B98" t="s">
        <v>55</v>
      </c>
      <c r="C98" t="s">
        <v>39</v>
      </c>
      <c r="D98" s="9">
        <v>555.33000000000004</v>
      </c>
      <c r="E98" s="10">
        <f t="shared" si="8"/>
        <v>0</v>
      </c>
      <c r="F98" s="3">
        <f t="shared" si="9"/>
        <v>555.33000000000004</v>
      </c>
      <c r="G98">
        <v>500</v>
      </c>
      <c r="I98">
        <v>0</v>
      </c>
      <c r="J98">
        <v>0</v>
      </c>
      <c r="K98">
        <v>0</v>
      </c>
      <c r="L98">
        <v>55.33</v>
      </c>
      <c r="M98">
        <v>0</v>
      </c>
      <c r="N98">
        <v>0</v>
      </c>
      <c r="O98">
        <v>555.33000000000004</v>
      </c>
      <c r="P98">
        <v>226.35</v>
      </c>
      <c r="Q98">
        <v>0</v>
      </c>
      <c r="R98">
        <v>0</v>
      </c>
      <c r="S98">
        <v>0</v>
      </c>
      <c r="T98">
        <v>0</v>
      </c>
      <c r="U98">
        <v>52.48</v>
      </c>
      <c r="V98" s="5">
        <f t="shared" si="10"/>
        <v>52.478684999999999</v>
      </c>
      <c r="W98" s="5">
        <f t="shared" si="14"/>
        <v>1.3149999999981787E-3</v>
      </c>
      <c r="X98">
        <v>0</v>
      </c>
      <c r="Y98">
        <v>12.65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291.47999999999996</v>
      </c>
      <c r="AH98">
        <v>263.85000000000008</v>
      </c>
      <c r="AI98">
        <v>46.28</v>
      </c>
      <c r="AJ98">
        <v>33.33</v>
      </c>
      <c r="AK98" s="5">
        <f t="shared" si="11"/>
        <v>20.833333333333332</v>
      </c>
      <c r="AL98">
        <v>46.28</v>
      </c>
      <c r="AM98" s="5">
        <f t="shared" si="12"/>
        <v>67.472594999999998</v>
      </c>
      <c r="AN98" s="5">
        <v>67.479299999999995</v>
      </c>
      <c r="AO98" s="5">
        <f t="shared" si="13"/>
        <v>-6.7049999999966303E-3</v>
      </c>
    </row>
    <row r="99" spans="1:41" x14ac:dyDescent="0.25">
      <c r="A99" t="s">
        <v>148</v>
      </c>
      <c r="B99" t="s">
        <v>57</v>
      </c>
      <c r="C99" t="s">
        <v>39</v>
      </c>
      <c r="D99" s="9">
        <v>660.25</v>
      </c>
      <c r="E99" s="10">
        <f t="shared" si="8"/>
        <v>0</v>
      </c>
      <c r="F99" s="3">
        <f t="shared" si="9"/>
        <v>660.25</v>
      </c>
      <c r="G99">
        <v>400</v>
      </c>
      <c r="I99">
        <v>0</v>
      </c>
      <c r="J99">
        <v>0</v>
      </c>
      <c r="K99">
        <v>0</v>
      </c>
      <c r="L99">
        <v>260.25</v>
      </c>
      <c r="M99">
        <v>0</v>
      </c>
      <c r="N99">
        <v>0</v>
      </c>
      <c r="O99">
        <v>660.25</v>
      </c>
      <c r="P99">
        <v>181.08</v>
      </c>
      <c r="Q99">
        <v>0</v>
      </c>
      <c r="R99">
        <v>0</v>
      </c>
      <c r="S99">
        <v>0</v>
      </c>
      <c r="T99">
        <v>0</v>
      </c>
      <c r="U99">
        <v>62.39</v>
      </c>
      <c r="V99" s="5">
        <f t="shared" si="10"/>
        <v>62.393624999999993</v>
      </c>
      <c r="W99" s="5">
        <f t="shared" si="14"/>
        <v>-3.6249999999924398E-3</v>
      </c>
      <c r="X99">
        <v>0</v>
      </c>
      <c r="Y99">
        <v>23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89.15</v>
      </c>
      <c r="AF99">
        <v>0</v>
      </c>
      <c r="AG99">
        <v>355.62</v>
      </c>
      <c r="AH99">
        <v>304.63</v>
      </c>
      <c r="AI99">
        <v>55.02</v>
      </c>
      <c r="AJ99">
        <v>33.33</v>
      </c>
      <c r="AK99" s="5">
        <f t="shared" si="11"/>
        <v>16.666666666666668</v>
      </c>
      <c r="AL99">
        <v>55.02</v>
      </c>
      <c r="AM99" s="5">
        <f t="shared" si="12"/>
        <v>80.220375000000004</v>
      </c>
      <c r="AN99" s="5">
        <v>80.218999999999994</v>
      </c>
      <c r="AO99" s="5">
        <f t="shared" si="13"/>
        <v>1.3750000000101181E-3</v>
      </c>
    </row>
    <row r="100" spans="1:41" x14ac:dyDescent="0.25">
      <c r="A100" t="s">
        <v>149</v>
      </c>
      <c r="B100" t="s">
        <v>124</v>
      </c>
      <c r="C100" t="s">
        <v>105</v>
      </c>
      <c r="D100" s="9">
        <v>693.73</v>
      </c>
      <c r="E100" s="10">
        <f t="shared" si="8"/>
        <v>0</v>
      </c>
      <c r="F100" s="3">
        <f t="shared" si="9"/>
        <v>693.73</v>
      </c>
      <c r="G100">
        <v>500</v>
      </c>
      <c r="I100">
        <v>0</v>
      </c>
      <c r="J100">
        <v>0</v>
      </c>
      <c r="K100">
        <v>0</v>
      </c>
      <c r="L100">
        <v>193.73</v>
      </c>
      <c r="M100">
        <v>0</v>
      </c>
      <c r="N100">
        <v>0</v>
      </c>
      <c r="O100">
        <v>693.73</v>
      </c>
      <c r="P100">
        <v>226.35</v>
      </c>
      <c r="Q100">
        <v>0</v>
      </c>
      <c r="R100">
        <v>0</v>
      </c>
      <c r="S100">
        <v>0</v>
      </c>
      <c r="T100">
        <v>0</v>
      </c>
      <c r="U100">
        <v>65.56</v>
      </c>
      <c r="V100" s="5">
        <f t="shared" si="10"/>
        <v>65.557484999999986</v>
      </c>
      <c r="W100" s="5">
        <f t="shared" si="14"/>
        <v>2.5150000000166983E-3</v>
      </c>
      <c r="X100">
        <v>0</v>
      </c>
      <c r="Y100">
        <v>8.0500000000000007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299.95999999999998</v>
      </c>
      <c r="AH100">
        <v>393.77000000000004</v>
      </c>
      <c r="AI100">
        <v>57.81</v>
      </c>
      <c r="AJ100">
        <v>33.33</v>
      </c>
      <c r="AK100" s="5">
        <f t="shared" si="11"/>
        <v>20.833333333333332</v>
      </c>
      <c r="AL100">
        <v>57.81</v>
      </c>
      <c r="AM100" s="5">
        <f t="shared" si="12"/>
        <v>84.288195000000002</v>
      </c>
      <c r="AN100" s="5">
        <v>84.290899999999993</v>
      </c>
      <c r="AO100" s="5">
        <f t="shared" si="13"/>
        <v>-2.7049999999917418E-3</v>
      </c>
    </row>
    <row r="101" spans="1:41" x14ac:dyDescent="0.25">
      <c r="A101" t="s">
        <v>150</v>
      </c>
      <c r="B101" t="s">
        <v>44</v>
      </c>
      <c r="C101" t="s">
        <v>39</v>
      </c>
      <c r="D101" s="9">
        <v>994.45</v>
      </c>
      <c r="E101" s="10">
        <f t="shared" si="8"/>
        <v>0</v>
      </c>
      <c r="F101" s="3">
        <f t="shared" si="9"/>
        <v>994.45</v>
      </c>
      <c r="G101">
        <v>520</v>
      </c>
      <c r="I101">
        <v>0</v>
      </c>
      <c r="J101">
        <v>0</v>
      </c>
      <c r="K101">
        <v>0</v>
      </c>
      <c r="L101">
        <v>474.45</v>
      </c>
      <c r="M101">
        <v>0</v>
      </c>
      <c r="N101">
        <v>0</v>
      </c>
      <c r="O101">
        <v>994.45</v>
      </c>
      <c r="P101">
        <v>235.4</v>
      </c>
      <c r="Q101">
        <v>0</v>
      </c>
      <c r="R101">
        <v>0</v>
      </c>
      <c r="S101">
        <v>0</v>
      </c>
      <c r="T101">
        <v>0</v>
      </c>
      <c r="U101">
        <v>93.98</v>
      </c>
      <c r="V101" s="5">
        <f t="shared" si="10"/>
        <v>93.97552499999999</v>
      </c>
      <c r="W101" s="5">
        <f t="shared" si="14"/>
        <v>4.4750000000135515E-3</v>
      </c>
      <c r="X101">
        <v>0</v>
      </c>
      <c r="Y101">
        <v>19.55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99.75</v>
      </c>
      <c r="AF101">
        <v>0</v>
      </c>
      <c r="AG101">
        <v>448.68</v>
      </c>
      <c r="AH101">
        <v>545.77</v>
      </c>
      <c r="AI101">
        <v>82.87</v>
      </c>
      <c r="AJ101">
        <v>33.33</v>
      </c>
      <c r="AK101" s="5">
        <f t="shared" si="11"/>
        <v>21.666666666666668</v>
      </c>
      <c r="AL101">
        <v>82.87</v>
      </c>
      <c r="AM101" s="5">
        <f t="shared" si="12"/>
        <v>120.825675</v>
      </c>
      <c r="AN101" s="5">
        <v>120.8212</v>
      </c>
      <c r="AO101" s="5">
        <f t="shared" si="13"/>
        <v>4.4749999999993406E-3</v>
      </c>
    </row>
    <row r="102" spans="1:41" x14ac:dyDescent="0.25">
      <c r="A102" t="s">
        <v>151</v>
      </c>
      <c r="B102" t="s">
        <v>67</v>
      </c>
      <c r="C102" t="s">
        <v>39</v>
      </c>
      <c r="D102" s="9">
        <v>677.6</v>
      </c>
      <c r="E102" s="10">
        <f t="shared" si="8"/>
        <v>0</v>
      </c>
      <c r="F102" s="3">
        <f t="shared" si="9"/>
        <v>677.6</v>
      </c>
      <c r="G102">
        <v>400</v>
      </c>
      <c r="I102">
        <v>0</v>
      </c>
      <c r="J102">
        <v>0</v>
      </c>
      <c r="K102">
        <v>56.46</v>
      </c>
      <c r="L102">
        <v>277.60000000000002</v>
      </c>
      <c r="M102">
        <v>0</v>
      </c>
      <c r="N102">
        <v>0</v>
      </c>
      <c r="O102">
        <v>734.06</v>
      </c>
      <c r="P102">
        <v>181.08</v>
      </c>
      <c r="Q102">
        <v>0</v>
      </c>
      <c r="R102">
        <v>0</v>
      </c>
      <c r="S102">
        <v>0</v>
      </c>
      <c r="T102">
        <v>0</v>
      </c>
      <c r="U102">
        <v>64.03</v>
      </c>
      <c r="V102" s="5">
        <f t="shared" si="10"/>
        <v>64.033199999999994</v>
      </c>
      <c r="W102" s="5">
        <f t="shared" si="14"/>
        <v>-3.1999999999925421E-3</v>
      </c>
      <c r="X102">
        <v>0</v>
      </c>
      <c r="Y102">
        <v>9.1999999999999993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44.3</v>
      </c>
      <c r="AF102">
        <v>0</v>
      </c>
      <c r="AG102">
        <v>298.61</v>
      </c>
      <c r="AH102">
        <v>435.44999999999993</v>
      </c>
      <c r="AI102">
        <v>56.47</v>
      </c>
      <c r="AJ102">
        <v>33.33</v>
      </c>
      <c r="AK102" s="5">
        <f t="shared" si="11"/>
        <v>16.666666666666668</v>
      </c>
      <c r="AL102">
        <v>56.47</v>
      </c>
      <c r="AM102" s="5">
        <f t="shared" si="12"/>
        <v>82.328400000000002</v>
      </c>
      <c r="AN102" s="5">
        <v>82.332400000000007</v>
      </c>
      <c r="AO102" s="5">
        <f t="shared" si="13"/>
        <v>-4.0000000000048885E-3</v>
      </c>
    </row>
    <row r="103" spans="1:41" x14ac:dyDescent="0.25">
      <c r="A103" t="s">
        <v>152</v>
      </c>
      <c r="B103" t="s">
        <v>47</v>
      </c>
      <c r="C103" t="s">
        <v>48</v>
      </c>
      <c r="D103" s="9">
        <v>5000</v>
      </c>
      <c r="E103" s="10">
        <f t="shared" si="8"/>
        <v>0</v>
      </c>
      <c r="F103" s="3">
        <f t="shared" si="9"/>
        <v>5000</v>
      </c>
      <c r="G103">
        <v>5000</v>
      </c>
      <c r="I103">
        <v>0</v>
      </c>
      <c r="J103">
        <v>0</v>
      </c>
      <c r="K103">
        <v>416.65</v>
      </c>
      <c r="L103">
        <v>0</v>
      </c>
      <c r="M103">
        <v>0</v>
      </c>
      <c r="N103">
        <v>0</v>
      </c>
      <c r="O103">
        <v>5416.65</v>
      </c>
      <c r="P103">
        <v>2263.5</v>
      </c>
      <c r="Q103">
        <v>0</v>
      </c>
      <c r="R103">
        <v>0</v>
      </c>
      <c r="S103">
        <v>0</v>
      </c>
      <c r="T103">
        <v>0</v>
      </c>
      <c r="U103">
        <v>472.5</v>
      </c>
      <c r="V103" s="5">
        <f t="shared" si="10"/>
        <v>472.49999999999994</v>
      </c>
      <c r="W103" s="5">
        <f t="shared" si="14"/>
        <v>0</v>
      </c>
      <c r="X103">
        <v>335.26</v>
      </c>
      <c r="Y103">
        <v>19.55</v>
      </c>
      <c r="Z103">
        <v>0</v>
      </c>
      <c r="AA103">
        <v>0</v>
      </c>
      <c r="AB103">
        <v>0</v>
      </c>
      <c r="AC103">
        <v>0</v>
      </c>
      <c r="AD103">
        <v>1192.51</v>
      </c>
      <c r="AE103">
        <v>203.52</v>
      </c>
      <c r="AF103">
        <v>338.5</v>
      </c>
      <c r="AG103">
        <v>4825.3400000000011</v>
      </c>
      <c r="AH103">
        <v>591.30999999999858</v>
      </c>
      <c r="AI103">
        <v>416.67</v>
      </c>
      <c r="AJ103">
        <v>33.33</v>
      </c>
      <c r="AK103" s="5">
        <f t="shared" si="11"/>
        <v>208.33333333333334</v>
      </c>
      <c r="AL103">
        <v>416.67</v>
      </c>
      <c r="AM103" s="5">
        <f t="shared" si="12"/>
        <v>607.5</v>
      </c>
      <c r="AN103" s="5">
        <v>607.5</v>
      </c>
      <c r="AO103" s="5">
        <f t="shared" si="13"/>
        <v>0</v>
      </c>
    </row>
    <row r="104" spans="1:41" x14ac:dyDescent="0.25">
      <c r="A104" t="s">
        <v>153</v>
      </c>
      <c r="B104" t="s">
        <v>105</v>
      </c>
      <c r="C104" t="s">
        <v>105</v>
      </c>
      <c r="D104" s="9">
        <v>1293.29</v>
      </c>
      <c r="E104" s="10">
        <f t="shared" si="8"/>
        <v>0</v>
      </c>
      <c r="F104" s="3">
        <f t="shared" si="9"/>
        <v>1293.29</v>
      </c>
      <c r="G104">
        <v>500</v>
      </c>
      <c r="H104">
        <v>122.22</v>
      </c>
      <c r="I104">
        <v>793.29</v>
      </c>
      <c r="J104">
        <v>0</v>
      </c>
      <c r="K104">
        <v>107.77</v>
      </c>
      <c r="L104">
        <v>0</v>
      </c>
      <c r="M104">
        <v>0</v>
      </c>
      <c r="N104">
        <v>0</v>
      </c>
      <c r="O104">
        <v>1523.28</v>
      </c>
      <c r="P104">
        <v>339.15</v>
      </c>
      <c r="Q104">
        <v>0</v>
      </c>
      <c r="R104">
        <v>74.97</v>
      </c>
      <c r="S104">
        <v>6.25</v>
      </c>
      <c r="T104">
        <v>0</v>
      </c>
      <c r="U104">
        <v>122.22</v>
      </c>
      <c r="V104" s="5">
        <f t="shared" si="10"/>
        <v>122.21590499999998</v>
      </c>
      <c r="W104" s="5">
        <f t="shared" si="14"/>
        <v>4.095000000020832E-3</v>
      </c>
      <c r="X104">
        <v>0</v>
      </c>
      <c r="Y104">
        <v>2.2999999999999998</v>
      </c>
      <c r="Z104">
        <v>0</v>
      </c>
      <c r="AA104">
        <v>0</v>
      </c>
      <c r="AB104">
        <v>0</v>
      </c>
      <c r="AC104">
        <v>0</v>
      </c>
      <c r="AD104">
        <v>449.27</v>
      </c>
      <c r="AE104">
        <v>78.89</v>
      </c>
      <c r="AF104">
        <v>150</v>
      </c>
      <c r="AG104">
        <v>1223.05</v>
      </c>
      <c r="AH104">
        <v>300.23</v>
      </c>
      <c r="AI104">
        <v>107.78</v>
      </c>
      <c r="AJ104">
        <v>33.33</v>
      </c>
      <c r="AK104" s="5">
        <f t="shared" si="11"/>
        <v>20.833333333333332</v>
      </c>
      <c r="AL104">
        <v>41.67</v>
      </c>
      <c r="AM104" s="5">
        <f t="shared" si="12"/>
        <v>157.13473499999998</v>
      </c>
      <c r="AN104" s="5">
        <v>157.14179999999999</v>
      </c>
      <c r="AO104" s="5">
        <f t="shared" si="13"/>
        <v>-7.0650000000114233E-3</v>
      </c>
    </row>
    <row r="105" spans="1:41" x14ac:dyDescent="0.25">
      <c r="A105" t="s">
        <v>154</v>
      </c>
      <c r="B105" t="s">
        <v>124</v>
      </c>
      <c r="C105" t="s">
        <v>105</v>
      </c>
      <c r="D105" s="9">
        <v>667.17</v>
      </c>
      <c r="E105" s="10">
        <f t="shared" si="8"/>
        <v>0</v>
      </c>
      <c r="F105" s="3">
        <f t="shared" si="9"/>
        <v>667.17000000000007</v>
      </c>
      <c r="G105">
        <v>400</v>
      </c>
      <c r="I105">
        <v>0</v>
      </c>
      <c r="J105">
        <v>0</v>
      </c>
      <c r="K105">
        <v>0</v>
      </c>
      <c r="L105">
        <v>267.17</v>
      </c>
      <c r="M105">
        <v>0</v>
      </c>
      <c r="N105">
        <v>0</v>
      </c>
      <c r="O105">
        <v>667.17000000000007</v>
      </c>
      <c r="P105">
        <v>181.08</v>
      </c>
      <c r="Q105">
        <v>0</v>
      </c>
      <c r="R105">
        <v>0</v>
      </c>
      <c r="S105">
        <v>0</v>
      </c>
      <c r="T105">
        <v>0</v>
      </c>
      <c r="U105">
        <v>63.05</v>
      </c>
      <c r="V105" s="5">
        <f t="shared" si="10"/>
        <v>63.047564999999999</v>
      </c>
      <c r="W105" s="5">
        <f t="shared" si="14"/>
        <v>2.4349999999984107E-3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244.13</v>
      </c>
      <c r="AH105">
        <v>423.04000000000008</v>
      </c>
      <c r="AI105">
        <v>55.6</v>
      </c>
      <c r="AJ105">
        <v>33.33</v>
      </c>
      <c r="AK105" s="5">
        <f t="shared" si="11"/>
        <v>16.666666666666668</v>
      </c>
      <c r="AL105">
        <v>0</v>
      </c>
      <c r="AM105" s="5">
        <f t="shared" si="12"/>
        <v>81.061155000000014</v>
      </c>
      <c r="AN105" s="5">
        <v>81.069500000000005</v>
      </c>
      <c r="AO105" s="5">
        <f t="shared" si="13"/>
        <v>-8.3449999999913871E-3</v>
      </c>
    </row>
    <row r="106" spans="1:41" x14ac:dyDescent="0.25">
      <c r="A106" t="s">
        <v>155</v>
      </c>
      <c r="B106" t="s">
        <v>124</v>
      </c>
      <c r="C106" t="s">
        <v>105</v>
      </c>
      <c r="D106" s="9">
        <v>681.8</v>
      </c>
      <c r="E106" s="10">
        <f t="shared" si="8"/>
        <v>0</v>
      </c>
      <c r="F106" s="3">
        <f t="shared" si="9"/>
        <v>681.8</v>
      </c>
      <c r="G106">
        <v>400</v>
      </c>
      <c r="I106">
        <v>0</v>
      </c>
      <c r="J106">
        <v>0</v>
      </c>
      <c r="K106">
        <v>0</v>
      </c>
      <c r="L106">
        <v>281.8</v>
      </c>
      <c r="M106">
        <v>0</v>
      </c>
      <c r="N106">
        <v>0</v>
      </c>
      <c r="O106">
        <v>681.8</v>
      </c>
      <c r="P106">
        <v>181.08</v>
      </c>
      <c r="Q106">
        <v>0</v>
      </c>
      <c r="R106">
        <v>0</v>
      </c>
      <c r="S106">
        <v>0</v>
      </c>
      <c r="T106">
        <v>0</v>
      </c>
      <c r="U106">
        <v>64.430000000000007</v>
      </c>
      <c r="V106" s="5">
        <f t="shared" si="10"/>
        <v>64.430099999999982</v>
      </c>
      <c r="W106" s="5">
        <f t="shared" si="14"/>
        <v>-9.9999999974897946E-5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245.51000000000002</v>
      </c>
      <c r="AH106">
        <v>436.28999999999996</v>
      </c>
      <c r="AI106">
        <v>56.82</v>
      </c>
      <c r="AJ106">
        <v>33.33</v>
      </c>
      <c r="AK106" s="5">
        <f t="shared" si="11"/>
        <v>16.666666666666668</v>
      </c>
      <c r="AL106">
        <v>0</v>
      </c>
      <c r="AM106" s="5">
        <f t="shared" si="12"/>
        <v>82.838699999999989</v>
      </c>
      <c r="AN106" s="5">
        <v>82.840699999999998</v>
      </c>
      <c r="AO106" s="5">
        <f t="shared" si="13"/>
        <v>-2.0000000000095497E-3</v>
      </c>
    </row>
    <row r="107" spans="1:41" x14ac:dyDescent="0.25">
      <c r="A107" t="s">
        <v>156</v>
      </c>
      <c r="B107" t="s">
        <v>44</v>
      </c>
      <c r="C107" t="s">
        <v>39</v>
      </c>
      <c r="D107" s="9">
        <v>759.08</v>
      </c>
      <c r="E107" s="10">
        <f t="shared" si="8"/>
        <v>0</v>
      </c>
      <c r="F107" s="3">
        <f t="shared" si="9"/>
        <v>759.07999999999993</v>
      </c>
      <c r="G107">
        <v>400</v>
      </c>
      <c r="I107">
        <v>0</v>
      </c>
      <c r="J107">
        <v>0</v>
      </c>
      <c r="K107">
        <v>63.25</v>
      </c>
      <c r="L107">
        <v>359.08</v>
      </c>
      <c r="M107">
        <v>0</v>
      </c>
      <c r="N107">
        <v>0</v>
      </c>
      <c r="O107">
        <v>822.32999999999993</v>
      </c>
      <c r="P107">
        <v>181.08</v>
      </c>
      <c r="Q107">
        <v>0</v>
      </c>
      <c r="R107">
        <v>0</v>
      </c>
      <c r="S107">
        <v>0</v>
      </c>
      <c r="T107">
        <v>0</v>
      </c>
      <c r="U107">
        <v>71.73</v>
      </c>
      <c r="V107" s="5">
        <f t="shared" si="10"/>
        <v>71.733059999999981</v>
      </c>
      <c r="W107" s="5">
        <f t="shared" si="14"/>
        <v>-3.0599999999765259E-3</v>
      </c>
      <c r="X107">
        <v>0</v>
      </c>
      <c r="Y107">
        <v>12.65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265.45999999999998</v>
      </c>
      <c r="AH107">
        <v>556.86999999999989</v>
      </c>
      <c r="AI107">
        <v>63.26</v>
      </c>
      <c r="AJ107">
        <v>33.33</v>
      </c>
      <c r="AK107" s="5">
        <f t="shared" si="11"/>
        <v>16.666666666666668</v>
      </c>
      <c r="AL107">
        <v>63.26</v>
      </c>
      <c r="AM107" s="5">
        <f t="shared" si="12"/>
        <v>92.228219999999993</v>
      </c>
      <c r="AN107" s="5">
        <v>92.237399999999994</v>
      </c>
      <c r="AO107" s="5">
        <f t="shared" si="13"/>
        <v>-9.1800000000006321E-3</v>
      </c>
    </row>
    <row r="108" spans="1:41" x14ac:dyDescent="0.25">
      <c r="A108" t="s">
        <v>157</v>
      </c>
      <c r="B108" t="s">
        <v>57</v>
      </c>
      <c r="C108" t="s">
        <v>39</v>
      </c>
      <c r="D108" s="9">
        <v>725.8</v>
      </c>
      <c r="E108" s="10">
        <f t="shared" si="8"/>
        <v>0</v>
      </c>
      <c r="F108" s="3">
        <f t="shared" si="9"/>
        <v>725.8</v>
      </c>
      <c r="G108">
        <v>400</v>
      </c>
      <c r="I108">
        <v>0</v>
      </c>
      <c r="J108">
        <v>0</v>
      </c>
      <c r="K108">
        <v>0</v>
      </c>
      <c r="L108">
        <v>325.8</v>
      </c>
      <c r="M108">
        <v>0</v>
      </c>
      <c r="N108">
        <v>0</v>
      </c>
      <c r="O108">
        <v>725.8</v>
      </c>
      <c r="P108">
        <v>181.08</v>
      </c>
      <c r="Q108">
        <v>0</v>
      </c>
      <c r="R108">
        <v>0</v>
      </c>
      <c r="S108">
        <v>0</v>
      </c>
      <c r="T108">
        <v>0</v>
      </c>
      <c r="U108">
        <v>68.59</v>
      </c>
      <c r="V108" s="5">
        <f t="shared" si="10"/>
        <v>68.588099999999983</v>
      </c>
      <c r="W108" s="5">
        <f t="shared" si="14"/>
        <v>1.9000000000204409E-3</v>
      </c>
      <c r="X108">
        <v>0</v>
      </c>
      <c r="Y108">
        <v>24.15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89.84</v>
      </c>
      <c r="AF108">
        <v>0</v>
      </c>
      <c r="AG108">
        <v>363.65999999999997</v>
      </c>
      <c r="AH108">
        <v>362.14</v>
      </c>
      <c r="AI108">
        <v>60.48</v>
      </c>
      <c r="AJ108">
        <v>33.33</v>
      </c>
      <c r="AK108" s="5">
        <f t="shared" si="11"/>
        <v>16.666666666666668</v>
      </c>
      <c r="AL108">
        <v>60.48</v>
      </c>
      <c r="AM108" s="5">
        <f t="shared" si="12"/>
        <v>88.184699999999992</v>
      </c>
      <c r="AN108" s="5">
        <v>88.186700000000002</v>
      </c>
      <c r="AO108" s="5">
        <f t="shared" si="13"/>
        <v>-2.0000000000095497E-3</v>
      </c>
    </row>
    <row r="109" spans="1:41" x14ac:dyDescent="0.25">
      <c r="A109" t="s">
        <v>158</v>
      </c>
      <c r="B109" t="s">
        <v>47</v>
      </c>
      <c r="C109" t="s">
        <v>48</v>
      </c>
      <c r="D109" s="9">
        <v>436.07</v>
      </c>
      <c r="E109" s="10">
        <f t="shared" si="8"/>
        <v>0</v>
      </c>
      <c r="F109" s="3">
        <f t="shared" si="9"/>
        <v>436.07</v>
      </c>
      <c r="G109">
        <v>400</v>
      </c>
      <c r="I109">
        <v>0</v>
      </c>
      <c r="J109">
        <v>0</v>
      </c>
      <c r="K109">
        <v>36.340000000000003</v>
      </c>
      <c r="L109">
        <v>36.07</v>
      </c>
      <c r="M109">
        <v>0</v>
      </c>
      <c r="N109">
        <v>0</v>
      </c>
      <c r="O109">
        <v>472.40999999999997</v>
      </c>
      <c r="P109">
        <v>131.08000000000001</v>
      </c>
      <c r="Q109">
        <v>0</v>
      </c>
      <c r="R109">
        <v>0</v>
      </c>
      <c r="S109">
        <v>0</v>
      </c>
      <c r="T109">
        <v>0</v>
      </c>
      <c r="U109">
        <v>41.21</v>
      </c>
      <c r="V109" s="5">
        <f t="shared" si="10"/>
        <v>41.208614999999995</v>
      </c>
      <c r="W109" s="5">
        <f t="shared" si="14"/>
        <v>1.3850000000061868E-3</v>
      </c>
      <c r="X109">
        <v>0</v>
      </c>
      <c r="Y109">
        <v>9.1999999999999993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50</v>
      </c>
      <c r="AG109">
        <v>231.49</v>
      </c>
      <c r="AH109">
        <v>240.91999999999996</v>
      </c>
      <c r="AI109">
        <v>36.340000000000003</v>
      </c>
      <c r="AJ109">
        <v>33.33</v>
      </c>
      <c r="AK109" s="5">
        <f t="shared" si="11"/>
        <v>16.666666666666668</v>
      </c>
      <c r="AL109">
        <v>36.340000000000003</v>
      </c>
      <c r="AM109" s="5">
        <f t="shared" si="12"/>
        <v>52.982504999999996</v>
      </c>
      <c r="AN109" s="5">
        <v>52.9818</v>
      </c>
      <c r="AO109" s="5">
        <f t="shared" si="13"/>
        <v>7.0499999999640295E-4</v>
      </c>
    </row>
    <row r="110" spans="1:41" x14ac:dyDescent="0.25">
      <c r="A110" t="s">
        <v>159</v>
      </c>
      <c r="B110" t="s">
        <v>105</v>
      </c>
      <c r="C110" t="s">
        <v>105</v>
      </c>
      <c r="D110" s="9">
        <v>3740</v>
      </c>
      <c r="E110" s="10">
        <f t="shared" si="8"/>
        <v>0</v>
      </c>
      <c r="F110" s="3">
        <f t="shared" si="9"/>
        <v>3740</v>
      </c>
      <c r="G110">
        <v>2400</v>
      </c>
      <c r="I110">
        <v>1340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3740</v>
      </c>
      <c r="P110">
        <v>1086.48</v>
      </c>
      <c r="Q110">
        <v>0</v>
      </c>
      <c r="R110">
        <v>0</v>
      </c>
      <c r="S110">
        <v>0</v>
      </c>
      <c r="T110">
        <v>0</v>
      </c>
      <c r="U110">
        <v>353.43</v>
      </c>
      <c r="V110" s="5">
        <f t="shared" si="10"/>
        <v>353.42999999999995</v>
      </c>
      <c r="W110" s="5">
        <f t="shared" si="14"/>
        <v>0</v>
      </c>
      <c r="X110">
        <v>66.22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1506.13</v>
      </c>
      <c r="AH110">
        <v>2233.87</v>
      </c>
      <c r="AI110">
        <v>311.67</v>
      </c>
      <c r="AJ110">
        <v>33.33</v>
      </c>
      <c r="AK110" s="5">
        <f t="shared" si="11"/>
        <v>100</v>
      </c>
      <c r="AL110">
        <v>200</v>
      </c>
      <c r="AM110" s="5">
        <f t="shared" si="12"/>
        <v>454.40999999999997</v>
      </c>
      <c r="AN110" s="5">
        <v>454.40999999999997</v>
      </c>
      <c r="AO110" s="5">
        <f t="shared" si="13"/>
        <v>0</v>
      </c>
    </row>
    <row r="111" spans="1:41" x14ac:dyDescent="0.25">
      <c r="A111" t="s">
        <v>160</v>
      </c>
      <c r="B111" t="s">
        <v>55</v>
      </c>
      <c r="C111" t="s">
        <v>39</v>
      </c>
      <c r="D111" s="9">
        <v>4000</v>
      </c>
      <c r="E111" s="10">
        <f t="shared" si="8"/>
        <v>0</v>
      </c>
      <c r="F111" s="3">
        <f t="shared" si="9"/>
        <v>4000</v>
      </c>
      <c r="G111">
        <v>4000</v>
      </c>
      <c r="I111">
        <v>0</v>
      </c>
      <c r="J111">
        <v>0</v>
      </c>
      <c r="K111">
        <v>333.32</v>
      </c>
      <c r="L111">
        <v>0</v>
      </c>
      <c r="M111">
        <v>0</v>
      </c>
      <c r="N111">
        <v>0</v>
      </c>
      <c r="O111">
        <v>4333.32</v>
      </c>
      <c r="P111">
        <v>1728.3999999999999</v>
      </c>
      <c r="Q111">
        <v>82.4</v>
      </c>
      <c r="R111">
        <v>0</v>
      </c>
      <c r="S111">
        <v>0</v>
      </c>
      <c r="T111">
        <v>0</v>
      </c>
      <c r="U111">
        <v>378</v>
      </c>
      <c r="V111" s="5">
        <f t="shared" si="10"/>
        <v>377.99999999999994</v>
      </c>
      <c r="W111" s="5">
        <f t="shared" si="14"/>
        <v>0</v>
      </c>
      <c r="X111">
        <v>337.6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2526.4</v>
      </c>
      <c r="AH111">
        <v>1806.9199999999996</v>
      </c>
      <c r="AI111">
        <v>333.33</v>
      </c>
      <c r="AJ111">
        <v>33.33</v>
      </c>
      <c r="AK111" s="5">
        <f t="shared" si="11"/>
        <v>166.66666666666666</v>
      </c>
      <c r="AL111">
        <v>333.33</v>
      </c>
      <c r="AM111" s="5">
        <f t="shared" si="12"/>
        <v>486</v>
      </c>
      <c r="AN111" s="5">
        <v>486</v>
      </c>
      <c r="AO111" s="5">
        <f t="shared" si="13"/>
        <v>0</v>
      </c>
    </row>
    <row r="112" spans="1:41" x14ac:dyDescent="0.25">
      <c r="A112" t="s">
        <v>161</v>
      </c>
      <c r="B112" t="s">
        <v>47</v>
      </c>
      <c r="C112" t="s">
        <v>48</v>
      </c>
      <c r="D112" s="9">
        <v>1000</v>
      </c>
      <c r="E112" s="10">
        <f t="shared" si="8"/>
        <v>0</v>
      </c>
      <c r="F112" s="3">
        <f t="shared" si="9"/>
        <v>1000</v>
      </c>
      <c r="G112">
        <v>1000</v>
      </c>
      <c r="I112">
        <v>0</v>
      </c>
      <c r="J112">
        <v>0</v>
      </c>
      <c r="K112">
        <v>83.33</v>
      </c>
      <c r="L112">
        <v>0</v>
      </c>
      <c r="M112">
        <v>0</v>
      </c>
      <c r="N112">
        <v>0</v>
      </c>
      <c r="O112">
        <v>1083.33</v>
      </c>
      <c r="P112">
        <v>452.7</v>
      </c>
      <c r="Q112">
        <v>0</v>
      </c>
      <c r="R112">
        <v>0</v>
      </c>
      <c r="S112">
        <v>0</v>
      </c>
      <c r="T112">
        <v>0</v>
      </c>
      <c r="U112">
        <v>94.5</v>
      </c>
      <c r="V112" s="5">
        <f t="shared" si="10"/>
        <v>94.499999999999986</v>
      </c>
      <c r="W112" s="5">
        <f t="shared" si="14"/>
        <v>0</v>
      </c>
      <c r="X112">
        <v>0</v>
      </c>
      <c r="Y112">
        <v>14.95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562.15000000000009</v>
      </c>
      <c r="AH112">
        <v>521.17999999999984</v>
      </c>
      <c r="AI112">
        <v>83.33</v>
      </c>
      <c r="AJ112">
        <v>33.33</v>
      </c>
      <c r="AK112" s="5">
        <f t="shared" si="11"/>
        <v>41.666666666666664</v>
      </c>
      <c r="AL112">
        <v>83.33</v>
      </c>
      <c r="AM112" s="5">
        <f t="shared" si="12"/>
        <v>121.5</v>
      </c>
      <c r="AN112" s="5">
        <v>121.5</v>
      </c>
      <c r="AO112" s="5">
        <f t="shared" si="13"/>
        <v>0</v>
      </c>
    </row>
    <row r="113" spans="1:41" x14ac:dyDescent="0.25">
      <c r="A113" t="s">
        <v>162</v>
      </c>
      <c r="B113" t="s">
        <v>105</v>
      </c>
      <c r="C113" t="s">
        <v>105</v>
      </c>
      <c r="D113" s="9">
        <v>4969.76</v>
      </c>
      <c r="E113" s="10">
        <f t="shared" si="8"/>
        <v>0</v>
      </c>
      <c r="F113" s="3">
        <f t="shared" si="9"/>
        <v>4969.76</v>
      </c>
      <c r="G113">
        <v>500</v>
      </c>
      <c r="H113">
        <v>469.64</v>
      </c>
      <c r="I113">
        <v>4469.76</v>
      </c>
      <c r="J113">
        <v>0</v>
      </c>
      <c r="K113">
        <v>414.13</v>
      </c>
      <c r="L113">
        <v>0</v>
      </c>
      <c r="M113">
        <v>0</v>
      </c>
      <c r="N113">
        <v>0</v>
      </c>
      <c r="O113">
        <v>5853.5300000000007</v>
      </c>
      <c r="P113">
        <v>4003.3000000000006</v>
      </c>
      <c r="Q113">
        <v>0</v>
      </c>
      <c r="R113">
        <v>422.39</v>
      </c>
      <c r="S113">
        <v>6.25</v>
      </c>
      <c r="T113">
        <v>0</v>
      </c>
      <c r="U113">
        <v>469.64</v>
      </c>
      <c r="V113" s="5">
        <f t="shared" si="10"/>
        <v>469.64231999999993</v>
      </c>
      <c r="W113" s="5">
        <f t="shared" si="14"/>
        <v>-2.3199999999405918E-3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64.17</v>
      </c>
      <c r="AF113">
        <v>200</v>
      </c>
      <c r="AG113">
        <v>5165.7500000000009</v>
      </c>
      <c r="AH113">
        <v>687.77999999999975</v>
      </c>
      <c r="AI113">
        <v>414.15</v>
      </c>
      <c r="AJ113">
        <v>33.33</v>
      </c>
      <c r="AK113" s="5">
        <f t="shared" si="11"/>
        <v>20.833333333333332</v>
      </c>
      <c r="AL113">
        <v>41.67</v>
      </c>
      <c r="AM113" s="5">
        <f t="shared" si="12"/>
        <v>603.82583999999997</v>
      </c>
      <c r="AN113" s="5">
        <v>603.82820000000004</v>
      </c>
      <c r="AO113" s="5">
        <f t="shared" si="13"/>
        <v>-2.3600000000669752E-3</v>
      </c>
    </row>
    <row r="114" spans="1:41" x14ac:dyDescent="0.25">
      <c r="A114" t="s">
        <v>163</v>
      </c>
      <c r="B114" t="s">
        <v>47</v>
      </c>
      <c r="C114" t="s">
        <v>48</v>
      </c>
      <c r="D114" s="9">
        <v>489.95</v>
      </c>
      <c r="E114" s="10">
        <f t="shared" si="8"/>
        <v>0</v>
      </c>
      <c r="F114" s="3">
        <f t="shared" si="9"/>
        <v>489.95</v>
      </c>
      <c r="G114">
        <v>450</v>
      </c>
      <c r="I114">
        <v>0</v>
      </c>
      <c r="J114">
        <v>0</v>
      </c>
      <c r="K114">
        <v>0</v>
      </c>
      <c r="L114">
        <v>39.950000000000003</v>
      </c>
      <c r="M114">
        <v>0</v>
      </c>
      <c r="N114">
        <v>0</v>
      </c>
      <c r="O114">
        <v>489.95</v>
      </c>
      <c r="P114">
        <v>203.72</v>
      </c>
      <c r="Q114">
        <v>0</v>
      </c>
      <c r="R114">
        <v>0</v>
      </c>
      <c r="S114">
        <v>0</v>
      </c>
      <c r="T114">
        <v>0</v>
      </c>
      <c r="U114">
        <v>46.3</v>
      </c>
      <c r="V114" s="5">
        <f t="shared" si="10"/>
        <v>46.300274999999992</v>
      </c>
      <c r="W114" s="5">
        <f t="shared" si="14"/>
        <v>-2.749999999949182E-4</v>
      </c>
      <c r="X114">
        <v>0</v>
      </c>
      <c r="Y114">
        <v>3.45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50.35</v>
      </c>
      <c r="AF114">
        <v>0</v>
      </c>
      <c r="AG114">
        <v>303.82</v>
      </c>
      <c r="AH114">
        <v>186.13</v>
      </c>
      <c r="AI114">
        <v>40.83</v>
      </c>
      <c r="AJ114">
        <v>33.33</v>
      </c>
      <c r="AK114" s="5">
        <f t="shared" si="11"/>
        <v>18.75</v>
      </c>
      <c r="AL114">
        <v>0</v>
      </c>
      <c r="AM114" s="5">
        <f t="shared" si="12"/>
        <v>59.528924999999994</v>
      </c>
      <c r="AN114" s="5">
        <v>59.529399999999995</v>
      </c>
      <c r="AO114" s="5">
        <f t="shared" si="13"/>
        <v>-4.7500000000155751E-4</v>
      </c>
    </row>
    <row r="115" spans="1:41" x14ac:dyDescent="0.25">
      <c r="A115" t="s">
        <v>164</v>
      </c>
      <c r="B115" t="s">
        <v>47</v>
      </c>
      <c r="C115" t="s">
        <v>48</v>
      </c>
      <c r="D115" s="9">
        <v>550</v>
      </c>
      <c r="E115" s="10">
        <f t="shared" si="8"/>
        <v>0</v>
      </c>
      <c r="F115" s="3">
        <f t="shared" si="9"/>
        <v>550</v>
      </c>
      <c r="G115">
        <v>550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550</v>
      </c>
      <c r="P115">
        <v>198.99</v>
      </c>
      <c r="Q115">
        <v>0</v>
      </c>
      <c r="R115">
        <v>0</v>
      </c>
      <c r="S115">
        <v>0</v>
      </c>
      <c r="T115">
        <v>0</v>
      </c>
      <c r="U115">
        <v>51.98</v>
      </c>
      <c r="V115" s="5">
        <f t="shared" si="10"/>
        <v>51.974999999999994</v>
      </c>
      <c r="W115" s="5">
        <f t="shared" si="14"/>
        <v>5.000000000002558E-3</v>
      </c>
      <c r="X115">
        <v>0</v>
      </c>
      <c r="Y115">
        <v>5.75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100</v>
      </c>
      <c r="AG115">
        <v>356.72</v>
      </c>
      <c r="AH115">
        <v>193.27999999999997</v>
      </c>
      <c r="AI115">
        <v>45.83</v>
      </c>
      <c r="AJ115">
        <v>33.33</v>
      </c>
      <c r="AK115" s="5">
        <f t="shared" si="11"/>
        <v>22.916666666666668</v>
      </c>
      <c r="AL115">
        <v>45.83</v>
      </c>
      <c r="AM115" s="5">
        <f t="shared" si="12"/>
        <v>66.825000000000003</v>
      </c>
      <c r="AN115" s="5">
        <v>66.825000000000003</v>
      </c>
      <c r="AO115" s="5">
        <f t="shared" si="13"/>
        <v>0</v>
      </c>
    </row>
    <row r="116" spans="1:41" x14ac:dyDescent="0.25">
      <c r="A116" t="s">
        <v>165</v>
      </c>
      <c r="B116" t="s">
        <v>38</v>
      </c>
      <c r="C116" t="s">
        <v>39</v>
      </c>
      <c r="D116" s="9">
        <v>400</v>
      </c>
      <c r="E116" s="10">
        <f t="shared" si="8"/>
        <v>0</v>
      </c>
      <c r="F116" s="3">
        <f t="shared" si="9"/>
        <v>400</v>
      </c>
      <c r="G116">
        <v>400</v>
      </c>
      <c r="I116">
        <v>0</v>
      </c>
      <c r="J116">
        <v>0</v>
      </c>
      <c r="K116">
        <v>33.33</v>
      </c>
      <c r="L116">
        <v>0</v>
      </c>
      <c r="M116">
        <v>0</v>
      </c>
      <c r="N116">
        <v>0</v>
      </c>
      <c r="O116">
        <v>433.33</v>
      </c>
      <c r="P116">
        <v>181.08</v>
      </c>
      <c r="Q116">
        <v>0</v>
      </c>
      <c r="R116">
        <v>0</v>
      </c>
      <c r="S116">
        <v>0</v>
      </c>
      <c r="T116">
        <v>0</v>
      </c>
      <c r="U116">
        <v>37.799999999999997</v>
      </c>
      <c r="V116" s="5">
        <f t="shared" si="10"/>
        <v>37.799999999999997</v>
      </c>
      <c r="W116" s="5">
        <f t="shared" si="14"/>
        <v>0</v>
      </c>
      <c r="X116">
        <v>0</v>
      </c>
      <c r="Y116">
        <v>24.15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243.03</v>
      </c>
      <c r="AH116">
        <v>190.29999999999998</v>
      </c>
      <c r="AI116">
        <v>33.33</v>
      </c>
      <c r="AJ116">
        <v>33.33</v>
      </c>
      <c r="AK116" s="5">
        <f t="shared" si="11"/>
        <v>16.666666666666668</v>
      </c>
      <c r="AL116">
        <v>33.33</v>
      </c>
      <c r="AM116" s="5">
        <f t="shared" si="12"/>
        <v>48.6</v>
      </c>
      <c r="AN116" s="5">
        <v>48.6</v>
      </c>
      <c r="AO116" s="5">
        <f t="shared" si="13"/>
        <v>0</v>
      </c>
    </row>
    <row r="117" spans="1:41" x14ac:dyDescent="0.25">
      <c r="A117" t="s">
        <v>166</v>
      </c>
      <c r="B117" t="s">
        <v>124</v>
      </c>
      <c r="C117" t="s">
        <v>105</v>
      </c>
      <c r="D117" s="9">
        <v>777.42</v>
      </c>
      <c r="E117" s="10">
        <f t="shared" si="8"/>
        <v>0</v>
      </c>
      <c r="F117" s="3">
        <f t="shared" si="9"/>
        <v>777.42</v>
      </c>
      <c r="G117">
        <v>550</v>
      </c>
      <c r="I117">
        <v>0</v>
      </c>
      <c r="J117">
        <v>0</v>
      </c>
      <c r="K117">
        <v>0</v>
      </c>
      <c r="L117">
        <v>227.42</v>
      </c>
      <c r="M117">
        <v>0</v>
      </c>
      <c r="N117">
        <v>0</v>
      </c>
      <c r="O117">
        <v>777.42</v>
      </c>
      <c r="P117">
        <v>248.99</v>
      </c>
      <c r="Q117">
        <v>0</v>
      </c>
      <c r="R117">
        <v>0</v>
      </c>
      <c r="S117">
        <v>0</v>
      </c>
      <c r="T117">
        <v>0</v>
      </c>
      <c r="U117">
        <v>73.47</v>
      </c>
      <c r="V117" s="5">
        <f t="shared" si="10"/>
        <v>73.466189999999983</v>
      </c>
      <c r="W117" s="5">
        <f t="shared" si="14"/>
        <v>3.8100000000156342E-3</v>
      </c>
      <c r="X117">
        <v>0</v>
      </c>
      <c r="Y117">
        <v>19.55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235.43</v>
      </c>
      <c r="AF117">
        <v>0</v>
      </c>
      <c r="AG117">
        <v>577.44000000000005</v>
      </c>
      <c r="AH117">
        <v>199.9799999999999</v>
      </c>
      <c r="AI117">
        <v>64.790000000000006</v>
      </c>
      <c r="AJ117">
        <v>33.33</v>
      </c>
      <c r="AK117" s="5">
        <f t="shared" si="11"/>
        <v>22.916666666666668</v>
      </c>
      <c r="AL117">
        <v>64.790000000000006</v>
      </c>
      <c r="AM117" s="5">
        <f t="shared" si="12"/>
        <v>94.456529999999987</v>
      </c>
      <c r="AN117" s="5">
        <v>94.462299999999999</v>
      </c>
      <c r="AO117" s="5">
        <f t="shared" si="13"/>
        <v>-5.7700000000124874E-3</v>
      </c>
    </row>
    <row r="118" spans="1:41" x14ac:dyDescent="0.25">
      <c r="A118" t="s">
        <v>167</v>
      </c>
      <c r="B118" t="s">
        <v>47</v>
      </c>
      <c r="C118" t="s">
        <v>48</v>
      </c>
      <c r="D118" s="9">
        <v>700</v>
      </c>
      <c r="E118" s="10">
        <f t="shared" si="8"/>
        <v>0</v>
      </c>
      <c r="F118" s="3">
        <f t="shared" si="9"/>
        <v>700</v>
      </c>
      <c r="G118">
        <v>700</v>
      </c>
      <c r="I118">
        <v>0</v>
      </c>
      <c r="J118">
        <v>0</v>
      </c>
      <c r="K118">
        <v>58.33</v>
      </c>
      <c r="L118">
        <v>0</v>
      </c>
      <c r="M118">
        <v>0</v>
      </c>
      <c r="N118">
        <v>0</v>
      </c>
      <c r="O118">
        <v>758.33</v>
      </c>
      <c r="P118">
        <v>316.89</v>
      </c>
      <c r="Q118">
        <v>0</v>
      </c>
      <c r="R118">
        <v>0</v>
      </c>
      <c r="S118">
        <v>0</v>
      </c>
      <c r="T118">
        <v>0</v>
      </c>
      <c r="U118">
        <v>66.150000000000006</v>
      </c>
      <c r="V118" s="5">
        <f t="shared" si="10"/>
        <v>66.149999999999991</v>
      </c>
      <c r="W118" s="5">
        <f t="shared" si="14"/>
        <v>0</v>
      </c>
      <c r="X118">
        <v>0</v>
      </c>
      <c r="Y118">
        <v>3.45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40</v>
      </c>
      <c r="AG118">
        <v>426.48999999999995</v>
      </c>
      <c r="AH118">
        <v>331.84000000000009</v>
      </c>
      <c r="AI118">
        <v>58.33</v>
      </c>
      <c r="AJ118">
        <v>33.33</v>
      </c>
      <c r="AK118" s="5">
        <f t="shared" si="11"/>
        <v>29.166666666666668</v>
      </c>
      <c r="AL118">
        <v>58.33</v>
      </c>
      <c r="AM118" s="5">
        <f t="shared" si="12"/>
        <v>85.05</v>
      </c>
      <c r="AN118" s="5">
        <v>85.05</v>
      </c>
      <c r="AO118" s="5">
        <f t="shared" si="13"/>
        <v>0</v>
      </c>
    </row>
    <row r="119" spans="1:41" x14ac:dyDescent="0.25">
      <c r="A119" t="s">
        <v>168</v>
      </c>
      <c r="B119" t="s">
        <v>122</v>
      </c>
      <c r="C119" t="s">
        <v>39</v>
      </c>
      <c r="D119" s="9">
        <v>1008.83</v>
      </c>
      <c r="E119" s="10">
        <f t="shared" si="8"/>
        <v>0</v>
      </c>
      <c r="F119" s="3">
        <f t="shared" si="9"/>
        <v>1008.8299999999999</v>
      </c>
      <c r="G119">
        <v>700</v>
      </c>
      <c r="I119">
        <v>0</v>
      </c>
      <c r="J119">
        <v>0</v>
      </c>
      <c r="K119">
        <v>84.07</v>
      </c>
      <c r="L119">
        <v>308.83</v>
      </c>
      <c r="M119">
        <v>0</v>
      </c>
      <c r="N119">
        <v>0</v>
      </c>
      <c r="O119">
        <v>1092.9000000000001</v>
      </c>
      <c r="P119">
        <v>293.70999999999998</v>
      </c>
      <c r="Q119">
        <v>0</v>
      </c>
      <c r="R119">
        <v>0</v>
      </c>
      <c r="S119">
        <v>23.18</v>
      </c>
      <c r="T119">
        <v>34.4</v>
      </c>
      <c r="U119">
        <v>95.34</v>
      </c>
      <c r="V119" s="5">
        <f t="shared" si="10"/>
        <v>95.334434999999985</v>
      </c>
      <c r="W119" s="5">
        <f t="shared" si="14"/>
        <v>5.5650000000184718E-3</v>
      </c>
      <c r="X119">
        <v>0</v>
      </c>
      <c r="Y119">
        <v>20.7</v>
      </c>
      <c r="Z119">
        <v>53.53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520.86</v>
      </c>
      <c r="AH119">
        <v>572.04000000000008</v>
      </c>
      <c r="AI119">
        <v>84.07</v>
      </c>
      <c r="AJ119">
        <v>33.33</v>
      </c>
      <c r="AK119" s="5">
        <f t="shared" si="11"/>
        <v>29.166666666666668</v>
      </c>
      <c r="AL119">
        <v>84.07</v>
      </c>
      <c r="AM119" s="5">
        <f t="shared" si="12"/>
        <v>122.57284499999999</v>
      </c>
      <c r="AN119" s="5">
        <v>122.56569999999999</v>
      </c>
      <c r="AO119" s="5">
        <f t="shared" si="13"/>
        <v>7.1449999999941838E-3</v>
      </c>
    </row>
    <row r="120" spans="1:41" x14ac:dyDescent="0.25">
      <c r="A120" t="s">
        <v>169</v>
      </c>
      <c r="B120" t="s">
        <v>105</v>
      </c>
      <c r="C120" t="s">
        <v>105</v>
      </c>
      <c r="D120" s="9">
        <v>1741.2</v>
      </c>
      <c r="E120" s="10">
        <f t="shared" si="8"/>
        <v>0</v>
      </c>
      <c r="F120" s="3">
        <f t="shared" si="9"/>
        <v>1741.2</v>
      </c>
      <c r="G120">
        <v>500</v>
      </c>
      <c r="H120">
        <v>164.54</v>
      </c>
      <c r="I120">
        <v>1241.2</v>
      </c>
      <c r="J120">
        <v>0</v>
      </c>
      <c r="K120">
        <v>145.09</v>
      </c>
      <c r="L120">
        <v>0</v>
      </c>
      <c r="M120">
        <v>0</v>
      </c>
      <c r="N120">
        <v>0</v>
      </c>
      <c r="O120">
        <v>2050.83</v>
      </c>
      <c r="P120">
        <v>1344.01</v>
      </c>
      <c r="Q120">
        <v>0</v>
      </c>
      <c r="R120">
        <v>117.29</v>
      </c>
      <c r="S120">
        <v>6.25</v>
      </c>
      <c r="T120">
        <v>0</v>
      </c>
      <c r="U120">
        <v>164.54</v>
      </c>
      <c r="V120" s="5">
        <f t="shared" si="10"/>
        <v>164.54339999999999</v>
      </c>
      <c r="W120" s="5">
        <f t="shared" si="14"/>
        <v>-3.3999999999991815E-3</v>
      </c>
      <c r="X120">
        <v>0</v>
      </c>
      <c r="Y120">
        <v>25.3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1657.3899999999999</v>
      </c>
      <c r="AH120">
        <v>393.44000000000005</v>
      </c>
      <c r="AI120">
        <v>145.1</v>
      </c>
      <c r="AJ120">
        <v>33.33</v>
      </c>
      <c r="AK120" s="5">
        <f t="shared" si="11"/>
        <v>20.833333333333332</v>
      </c>
      <c r="AL120">
        <v>41.67</v>
      </c>
      <c r="AM120" s="5">
        <f t="shared" si="12"/>
        <v>211.5558</v>
      </c>
      <c r="AN120" s="5">
        <v>211.56380000000001</v>
      </c>
      <c r="AO120" s="5">
        <f t="shared" si="13"/>
        <v>-8.0000000000097771E-3</v>
      </c>
    </row>
    <row r="121" spans="1:41" x14ac:dyDescent="0.25">
      <c r="A121" t="s">
        <v>170</v>
      </c>
      <c r="B121" t="s">
        <v>70</v>
      </c>
      <c r="C121" t="s">
        <v>39</v>
      </c>
      <c r="D121" s="9">
        <v>875.92</v>
      </c>
      <c r="E121" s="10">
        <f t="shared" si="8"/>
        <v>0</v>
      </c>
      <c r="F121" s="3">
        <f t="shared" si="9"/>
        <v>875.92000000000007</v>
      </c>
      <c r="G121">
        <v>550</v>
      </c>
      <c r="I121">
        <v>0</v>
      </c>
      <c r="J121">
        <v>0</v>
      </c>
      <c r="K121">
        <v>72.989999999999995</v>
      </c>
      <c r="L121">
        <v>325.92</v>
      </c>
      <c r="M121">
        <v>0</v>
      </c>
      <c r="N121">
        <v>0</v>
      </c>
      <c r="O121">
        <v>948.91000000000008</v>
      </c>
      <c r="P121">
        <v>248.99</v>
      </c>
      <c r="Q121">
        <v>0</v>
      </c>
      <c r="R121">
        <v>0</v>
      </c>
      <c r="S121">
        <v>0</v>
      </c>
      <c r="T121">
        <v>0</v>
      </c>
      <c r="U121">
        <v>82.77</v>
      </c>
      <c r="V121" s="5">
        <f t="shared" si="10"/>
        <v>82.774439999999998</v>
      </c>
      <c r="W121" s="5">
        <f t="shared" si="14"/>
        <v>-4.440000000002442E-3</v>
      </c>
      <c r="X121">
        <v>0</v>
      </c>
      <c r="Y121">
        <v>24.15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69.97</v>
      </c>
      <c r="AF121">
        <v>50</v>
      </c>
      <c r="AG121">
        <v>475.88</v>
      </c>
      <c r="AH121">
        <v>473.03000000000009</v>
      </c>
      <c r="AI121">
        <v>72.989999999999995</v>
      </c>
      <c r="AJ121">
        <v>33.33</v>
      </c>
      <c r="AK121" s="5">
        <f t="shared" si="11"/>
        <v>22.916666666666668</v>
      </c>
      <c r="AL121">
        <v>72.989999999999995</v>
      </c>
      <c r="AM121" s="5">
        <f t="shared" si="12"/>
        <v>106.42428000000001</v>
      </c>
      <c r="AN121" s="5">
        <v>106.4251</v>
      </c>
      <c r="AO121" s="5">
        <f t="shared" si="13"/>
        <v>-8.1999999999027295E-4</v>
      </c>
    </row>
    <row r="122" spans="1:41" x14ac:dyDescent="0.25">
      <c r="A122" t="s">
        <v>171</v>
      </c>
      <c r="B122" t="s">
        <v>50</v>
      </c>
      <c r="C122" t="s">
        <v>39</v>
      </c>
      <c r="D122" s="9">
        <v>636.16999999999996</v>
      </c>
      <c r="E122" s="10">
        <f t="shared" si="8"/>
        <v>0</v>
      </c>
      <c r="F122" s="3">
        <f t="shared" si="9"/>
        <v>636.16999999999996</v>
      </c>
      <c r="G122">
        <v>470</v>
      </c>
      <c r="I122">
        <v>0</v>
      </c>
      <c r="J122">
        <v>0</v>
      </c>
      <c r="K122">
        <v>53.01</v>
      </c>
      <c r="L122">
        <v>166.17</v>
      </c>
      <c r="M122">
        <v>0</v>
      </c>
      <c r="N122">
        <v>0</v>
      </c>
      <c r="O122">
        <v>689.18</v>
      </c>
      <c r="P122">
        <v>212.77</v>
      </c>
      <c r="Q122">
        <v>0</v>
      </c>
      <c r="R122">
        <v>0</v>
      </c>
      <c r="S122">
        <v>0</v>
      </c>
      <c r="T122">
        <v>0</v>
      </c>
      <c r="U122">
        <v>60.12</v>
      </c>
      <c r="V122" s="5">
        <f t="shared" si="10"/>
        <v>60.118064999999987</v>
      </c>
      <c r="W122" s="5">
        <f t="shared" si="14"/>
        <v>1.9350000000102341E-3</v>
      </c>
      <c r="X122">
        <v>0</v>
      </c>
      <c r="Y122">
        <v>24.15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92.86</v>
      </c>
      <c r="AF122">
        <v>0</v>
      </c>
      <c r="AG122">
        <v>389.9</v>
      </c>
      <c r="AH122">
        <v>299.27999999999997</v>
      </c>
      <c r="AI122">
        <v>53.01</v>
      </c>
      <c r="AJ122">
        <v>33.33</v>
      </c>
      <c r="AK122" s="5">
        <f t="shared" si="11"/>
        <v>19.583333333333332</v>
      </c>
      <c r="AL122">
        <v>53.01</v>
      </c>
      <c r="AM122" s="5">
        <f t="shared" si="12"/>
        <v>77.294654999999992</v>
      </c>
      <c r="AN122" s="5">
        <v>77.293000000000006</v>
      </c>
      <c r="AO122" s="5">
        <f t="shared" si="13"/>
        <v>1.6549999999853071E-3</v>
      </c>
    </row>
    <row r="123" spans="1:41" x14ac:dyDescent="0.25">
      <c r="A123" t="s">
        <v>172</v>
      </c>
      <c r="B123" t="s">
        <v>47</v>
      </c>
      <c r="C123" t="s">
        <v>48</v>
      </c>
      <c r="D123" s="9">
        <v>2000</v>
      </c>
      <c r="E123" s="10">
        <f t="shared" si="8"/>
        <v>0</v>
      </c>
      <c r="F123" s="3">
        <f t="shared" si="9"/>
        <v>2000</v>
      </c>
      <c r="G123">
        <v>2000</v>
      </c>
      <c r="I123">
        <v>0</v>
      </c>
      <c r="J123">
        <v>0</v>
      </c>
      <c r="K123">
        <v>166.66</v>
      </c>
      <c r="L123">
        <v>0</v>
      </c>
      <c r="M123">
        <v>0</v>
      </c>
      <c r="N123">
        <v>0</v>
      </c>
      <c r="O123">
        <v>2166.66</v>
      </c>
      <c r="P123">
        <v>905.4</v>
      </c>
      <c r="Q123">
        <v>0</v>
      </c>
      <c r="R123">
        <v>0</v>
      </c>
      <c r="S123">
        <v>0</v>
      </c>
      <c r="T123">
        <v>0</v>
      </c>
      <c r="U123">
        <v>189</v>
      </c>
      <c r="V123" s="5">
        <f t="shared" si="10"/>
        <v>188.99999999999997</v>
      </c>
      <c r="W123" s="5">
        <f t="shared" si="14"/>
        <v>0</v>
      </c>
      <c r="X123">
        <v>0</v>
      </c>
      <c r="Y123">
        <v>17.25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100</v>
      </c>
      <c r="AG123">
        <v>1211.6500000000001</v>
      </c>
      <c r="AH123">
        <v>955.00999999999976</v>
      </c>
      <c r="AI123">
        <v>166.67</v>
      </c>
      <c r="AJ123">
        <v>33.33</v>
      </c>
      <c r="AK123" s="5">
        <f t="shared" si="11"/>
        <v>83.333333333333329</v>
      </c>
      <c r="AL123">
        <v>166.67</v>
      </c>
      <c r="AM123" s="5">
        <f t="shared" si="12"/>
        <v>243</v>
      </c>
      <c r="AN123" s="5">
        <v>243</v>
      </c>
      <c r="AO123" s="5">
        <f t="shared" si="13"/>
        <v>0</v>
      </c>
    </row>
    <row r="124" spans="1:41" x14ac:dyDescent="0.25">
      <c r="A124" t="s">
        <v>173</v>
      </c>
      <c r="B124" t="s">
        <v>41</v>
      </c>
      <c r="C124" t="s">
        <v>39</v>
      </c>
      <c r="D124" s="9">
        <v>624.64</v>
      </c>
      <c r="E124" s="10">
        <f t="shared" si="8"/>
        <v>0</v>
      </c>
      <c r="F124" s="3">
        <f t="shared" si="9"/>
        <v>624.64</v>
      </c>
      <c r="G124">
        <v>408</v>
      </c>
      <c r="I124">
        <v>0</v>
      </c>
      <c r="J124">
        <v>0</v>
      </c>
      <c r="K124">
        <v>0</v>
      </c>
      <c r="L124">
        <v>216.64</v>
      </c>
      <c r="M124">
        <v>0</v>
      </c>
      <c r="N124">
        <v>0</v>
      </c>
      <c r="O124">
        <v>624.64</v>
      </c>
      <c r="P124">
        <v>184.7</v>
      </c>
      <c r="Q124">
        <v>0</v>
      </c>
      <c r="R124">
        <v>0</v>
      </c>
      <c r="S124">
        <v>0</v>
      </c>
      <c r="T124">
        <v>0</v>
      </c>
      <c r="U124">
        <v>59.03</v>
      </c>
      <c r="V124" s="5">
        <f t="shared" si="10"/>
        <v>59.028479999999988</v>
      </c>
      <c r="W124" s="5">
        <f t="shared" si="14"/>
        <v>1.5200000000135105E-3</v>
      </c>
      <c r="X124">
        <v>0</v>
      </c>
      <c r="Y124">
        <v>24.15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267.88</v>
      </c>
      <c r="AH124">
        <v>356.76</v>
      </c>
      <c r="AI124">
        <v>52.05</v>
      </c>
      <c r="AJ124">
        <v>33.33</v>
      </c>
      <c r="AK124" s="5">
        <f t="shared" si="11"/>
        <v>17</v>
      </c>
      <c r="AL124">
        <v>0</v>
      </c>
      <c r="AM124" s="5">
        <f t="shared" si="12"/>
        <v>75.89376</v>
      </c>
      <c r="AN124" s="5">
        <v>75.8874</v>
      </c>
      <c r="AO124" s="5">
        <f t="shared" si="13"/>
        <v>6.3600000000008095E-3</v>
      </c>
    </row>
    <row r="125" spans="1:41" x14ac:dyDescent="0.25">
      <c r="A125" t="s">
        <v>174</v>
      </c>
      <c r="B125" t="s">
        <v>44</v>
      </c>
      <c r="C125" t="s">
        <v>39</v>
      </c>
      <c r="D125" s="9">
        <v>760.8</v>
      </c>
      <c r="E125" s="10">
        <f t="shared" si="8"/>
        <v>0</v>
      </c>
      <c r="F125" s="3">
        <f t="shared" si="9"/>
        <v>760.8</v>
      </c>
      <c r="G125">
        <v>400</v>
      </c>
      <c r="I125">
        <v>0</v>
      </c>
      <c r="J125">
        <v>0</v>
      </c>
      <c r="K125">
        <v>0</v>
      </c>
      <c r="L125">
        <v>360.8</v>
      </c>
      <c r="M125">
        <v>0</v>
      </c>
      <c r="N125">
        <v>0</v>
      </c>
      <c r="O125">
        <v>760.8</v>
      </c>
      <c r="P125">
        <v>181.08</v>
      </c>
      <c r="Q125">
        <v>0</v>
      </c>
      <c r="R125">
        <v>0</v>
      </c>
      <c r="S125">
        <v>0</v>
      </c>
      <c r="T125">
        <v>0</v>
      </c>
      <c r="U125">
        <v>71.900000000000006</v>
      </c>
      <c r="V125" s="5">
        <f t="shared" si="10"/>
        <v>71.895599999999988</v>
      </c>
      <c r="W125" s="5">
        <f t="shared" si="14"/>
        <v>4.4000000000181672E-3</v>
      </c>
      <c r="X125">
        <v>0</v>
      </c>
      <c r="Y125">
        <v>4.5999999999999996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257.58000000000004</v>
      </c>
      <c r="AH125">
        <v>503.21999999999991</v>
      </c>
      <c r="AI125">
        <v>63.4</v>
      </c>
      <c r="AJ125">
        <v>33.33</v>
      </c>
      <c r="AK125" s="5">
        <f t="shared" si="11"/>
        <v>16.666666666666668</v>
      </c>
      <c r="AL125">
        <v>63.4</v>
      </c>
      <c r="AM125" s="5">
        <f t="shared" si="12"/>
        <v>92.43719999999999</v>
      </c>
      <c r="AN125" s="5">
        <v>92.429199999999994</v>
      </c>
      <c r="AO125" s="5">
        <f t="shared" si="13"/>
        <v>7.9999999999955662E-3</v>
      </c>
    </row>
    <row r="126" spans="1:41" x14ac:dyDescent="0.25">
      <c r="A126" t="s">
        <v>175</v>
      </c>
      <c r="B126" t="s">
        <v>124</v>
      </c>
      <c r="C126" t="s">
        <v>105</v>
      </c>
      <c r="D126" s="9">
        <v>1320.56</v>
      </c>
      <c r="E126" s="10">
        <f t="shared" si="8"/>
        <v>0</v>
      </c>
      <c r="F126" s="3">
        <f t="shared" si="9"/>
        <v>1320.56</v>
      </c>
      <c r="G126">
        <v>950</v>
      </c>
      <c r="I126">
        <v>0</v>
      </c>
      <c r="J126">
        <v>0</v>
      </c>
      <c r="K126">
        <v>110.04</v>
      </c>
      <c r="L126">
        <v>370.56</v>
      </c>
      <c r="M126">
        <v>0</v>
      </c>
      <c r="N126">
        <v>0</v>
      </c>
      <c r="O126">
        <v>1430.6</v>
      </c>
      <c r="P126">
        <v>430.07</v>
      </c>
      <c r="Q126">
        <v>0</v>
      </c>
      <c r="R126">
        <v>0</v>
      </c>
      <c r="S126">
        <v>0</v>
      </c>
      <c r="T126">
        <v>45.03</v>
      </c>
      <c r="U126">
        <v>124.79</v>
      </c>
      <c r="V126" s="5">
        <f t="shared" si="10"/>
        <v>124.79291999999998</v>
      </c>
      <c r="W126" s="5">
        <f t="shared" si="14"/>
        <v>-2.9199999999747206E-3</v>
      </c>
      <c r="X126">
        <v>0</v>
      </c>
      <c r="Y126">
        <v>2.2999999999999998</v>
      </c>
      <c r="Z126">
        <v>0</v>
      </c>
      <c r="AA126">
        <v>0</v>
      </c>
      <c r="AB126">
        <v>0</v>
      </c>
      <c r="AC126">
        <v>0</v>
      </c>
      <c r="AD126">
        <v>344.58</v>
      </c>
      <c r="AE126">
        <v>76.27</v>
      </c>
      <c r="AF126">
        <v>0</v>
      </c>
      <c r="AG126">
        <v>1023.04</v>
      </c>
      <c r="AH126">
        <v>407.55999999999995</v>
      </c>
      <c r="AI126">
        <v>110.05</v>
      </c>
      <c r="AJ126">
        <v>33.33</v>
      </c>
      <c r="AK126" s="5">
        <f t="shared" si="11"/>
        <v>39.583333333333336</v>
      </c>
      <c r="AL126">
        <v>110.05</v>
      </c>
      <c r="AM126" s="5">
        <f t="shared" si="12"/>
        <v>160.44803999999999</v>
      </c>
      <c r="AN126" s="5">
        <v>160.44239999999999</v>
      </c>
      <c r="AO126" s="5">
        <f t="shared" si="13"/>
        <v>5.6399999999996453E-3</v>
      </c>
    </row>
    <row r="127" spans="1:41" x14ac:dyDescent="0.25">
      <c r="A127" t="s">
        <v>176</v>
      </c>
      <c r="B127" t="s">
        <v>177</v>
      </c>
      <c r="C127" t="s">
        <v>39</v>
      </c>
      <c r="D127" s="9">
        <v>654.91999999999996</v>
      </c>
      <c r="E127" s="10">
        <f t="shared" si="8"/>
        <v>0</v>
      </c>
      <c r="F127" s="3">
        <f t="shared" si="9"/>
        <v>654.91999999999996</v>
      </c>
      <c r="G127">
        <v>450</v>
      </c>
      <c r="I127">
        <v>0</v>
      </c>
      <c r="J127">
        <v>0</v>
      </c>
      <c r="K127">
        <v>0</v>
      </c>
      <c r="L127">
        <v>204.92</v>
      </c>
      <c r="M127">
        <v>0</v>
      </c>
      <c r="N127">
        <v>0</v>
      </c>
      <c r="O127">
        <v>654.91999999999996</v>
      </c>
      <c r="P127">
        <v>203.72</v>
      </c>
      <c r="Q127">
        <v>0</v>
      </c>
      <c r="R127">
        <v>0</v>
      </c>
      <c r="S127">
        <v>0</v>
      </c>
      <c r="T127">
        <v>0</v>
      </c>
      <c r="U127">
        <v>61.89</v>
      </c>
      <c r="V127" s="5">
        <f t="shared" si="10"/>
        <v>61.889939999999989</v>
      </c>
      <c r="W127" s="5">
        <f t="shared" si="14"/>
        <v>6.0000000011939392E-5</v>
      </c>
      <c r="X127">
        <v>0</v>
      </c>
      <c r="Y127">
        <v>21.85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92.7</v>
      </c>
      <c r="AF127">
        <v>0</v>
      </c>
      <c r="AG127">
        <v>380.16</v>
      </c>
      <c r="AH127">
        <v>274.75999999999993</v>
      </c>
      <c r="AI127">
        <v>54.58</v>
      </c>
      <c r="AJ127">
        <v>33.33</v>
      </c>
      <c r="AK127" s="5">
        <f t="shared" si="11"/>
        <v>18.75</v>
      </c>
      <c r="AL127">
        <v>54.58</v>
      </c>
      <c r="AM127" s="5">
        <f t="shared" si="12"/>
        <v>79.572779999999995</v>
      </c>
      <c r="AN127" s="5">
        <v>79.563600000000008</v>
      </c>
      <c r="AO127" s="5">
        <f t="shared" si="13"/>
        <v>9.1799999999864212E-3</v>
      </c>
    </row>
    <row r="128" spans="1:41" x14ac:dyDescent="0.25">
      <c r="A128" t="s">
        <v>178</v>
      </c>
      <c r="B128" t="s">
        <v>44</v>
      </c>
      <c r="C128" t="s">
        <v>39</v>
      </c>
      <c r="D128" s="9">
        <v>1681.08</v>
      </c>
      <c r="E128" s="10">
        <f t="shared" si="8"/>
        <v>0</v>
      </c>
      <c r="F128" s="3">
        <f t="shared" si="9"/>
        <v>1681.08</v>
      </c>
      <c r="G128">
        <v>600</v>
      </c>
      <c r="I128">
        <v>0</v>
      </c>
      <c r="J128">
        <v>0</v>
      </c>
      <c r="K128">
        <v>140.08000000000001</v>
      </c>
      <c r="L128">
        <v>481.08</v>
      </c>
      <c r="M128">
        <v>0</v>
      </c>
      <c r="N128">
        <v>600</v>
      </c>
      <c r="O128">
        <v>1821.1599999999999</v>
      </c>
      <c r="P128">
        <v>271.62</v>
      </c>
      <c r="Q128">
        <v>543.29999999999995</v>
      </c>
      <c r="R128">
        <v>0</v>
      </c>
      <c r="S128">
        <v>0</v>
      </c>
      <c r="T128">
        <v>0</v>
      </c>
      <c r="U128">
        <v>158.86000000000001</v>
      </c>
      <c r="V128" s="5">
        <f t="shared" si="10"/>
        <v>158.86205999999996</v>
      </c>
      <c r="W128" s="5">
        <f t="shared" si="14"/>
        <v>-2.0599999999433294E-3</v>
      </c>
      <c r="X128">
        <v>0</v>
      </c>
      <c r="Y128">
        <v>12.65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156.31</v>
      </c>
      <c r="AF128">
        <v>0</v>
      </c>
      <c r="AG128">
        <v>1142.74</v>
      </c>
      <c r="AH128">
        <v>678.41999999999985</v>
      </c>
      <c r="AI128">
        <v>140.09</v>
      </c>
      <c r="AJ128">
        <v>33.33</v>
      </c>
      <c r="AK128" s="5">
        <f t="shared" si="11"/>
        <v>25</v>
      </c>
      <c r="AL128">
        <v>90.09</v>
      </c>
      <c r="AM128" s="5">
        <f t="shared" si="12"/>
        <v>204.25121999999999</v>
      </c>
      <c r="AN128" s="5">
        <v>204.2604</v>
      </c>
      <c r="AO128" s="5">
        <f t="shared" si="13"/>
        <v>-9.180000000014843E-3</v>
      </c>
    </row>
    <row r="129" spans="1:41" x14ac:dyDescent="0.25">
      <c r="A129" t="s">
        <v>179</v>
      </c>
      <c r="B129" t="s">
        <v>44</v>
      </c>
      <c r="C129" t="s">
        <v>39</v>
      </c>
      <c r="D129" s="9">
        <v>716.47</v>
      </c>
      <c r="E129" s="10">
        <f t="shared" si="8"/>
        <v>0</v>
      </c>
      <c r="F129" s="3">
        <f t="shared" si="9"/>
        <v>716.47</v>
      </c>
      <c r="G129">
        <v>400</v>
      </c>
      <c r="I129">
        <v>0</v>
      </c>
      <c r="J129">
        <v>0</v>
      </c>
      <c r="K129">
        <v>0</v>
      </c>
      <c r="L129">
        <v>316.47000000000003</v>
      </c>
      <c r="M129">
        <v>0</v>
      </c>
      <c r="N129">
        <v>0</v>
      </c>
      <c r="O129">
        <v>716.47</v>
      </c>
      <c r="P129">
        <v>181.08</v>
      </c>
      <c r="Q129">
        <v>0</v>
      </c>
      <c r="R129">
        <v>0</v>
      </c>
      <c r="S129">
        <v>0</v>
      </c>
      <c r="T129">
        <v>24.43</v>
      </c>
      <c r="U129">
        <v>67.709999999999994</v>
      </c>
      <c r="V129" s="5">
        <f t="shared" si="10"/>
        <v>67.706414999999993</v>
      </c>
      <c r="W129" s="5">
        <f t="shared" si="14"/>
        <v>3.5850000000010596E-3</v>
      </c>
      <c r="X129">
        <v>0</v>
      </c>
      <c r="Y129">
        <v>20.7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293.92</v>
      </c>
      <c r="AH129">
        <v>422.55</v>
      </c>
      <c r="AI129">
        <v>59.71</v>
      </c>
      <c r="AJ129">
        <v>33.33</v>
      </c>
      <c r="AK129" s="5">
        <f t="shared" si="11"/>
        <v>16.666666666666668</v>
      </c>
      <c r="AL129">
        <v>59.71</v>
      </c>
      <c r="AM129" s="5">
        <f t="shared" si="12"/>
        <v>87.051105000000007</v>
      </c>
      <c r="AN129" s="5">
        <v>87.046399999999991</v>
      </c>
      <c r="AO129" s="5">
        <f t="shared" si="13"/>
        <v>4.7050000000155023E-3</v>
      </c>
    </row>
    <row r="130" spans="1:41" x14ac:dyDescent="0.25">
      <c r="A130" t="s">
        <v>180</v>
      </c>
      <c r="B130" t="s">
        <v>47</v>
      </c>
      <c r="C130" t="s">
        <v>48</v>
      </c>
      <c r="D130" s="9">
        <v>673.06</v>
      </c>
      <c r="E130" s="10">
        <f t="shared" si="8"/>
        <v>0</v>
      </c>
      <c r="F130" s="3">
        <f t="shared" si="9"/>
        <v>673.06</v>
      </c>
      <c r="G130">
        <v>400</v>
      </c>
      <c r="I130">
        <v>0</v>
      </c>
      <c r="J130">
        <v>0</v>
      </c>
      <c r="K130">
        <v>56.09</v>
      </c>
      <c r="L130">
        <v>273.06</v>
      </c>
      <c r="M130">
        <v>0</v>
      </c>
      <c r="N130">
        <v>0</v>
      </c>
      <c r="O130">
        <v>729.15</v>
      </c>
      <c r="P130">
        <v>181.08</v>
      </c>
      <c r="Q130">
        <v>0</v>
      </c>
      <c r="R130">
        <v>0</v>
      </c>
      <c r="S130">
        <v>0</v>
      </c>
      <c r="T130">
        <v>0</v>
      </c>
      <c r="U130">
        <v>63.6</v>
      </c>
      <c r="V130" s="5">
        <f t="shared" si="10"/>
        <v>63.604169999999989</v>
      </c>
      <c r="W130" s="5">
        <f t="shared" si="14"/>
        <v>-4.1699999999877946E-3</v>
      </c>
      <c r="X130">
        <v>0</v>
      </c>
      <c r="Y130">
        <v>23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46.5</v>
      </c>
      <c r="AF130">
        <v>0</v>
      </c>
      <c r="AG130">
        <v>314.18</v>
      </c>
      <c r="AH130">
        <v>414.96999999999997</v>
      </c>
      <c r="AI130">
        <v>56.09</v>
      </c>
      <c r="AJ130">
        <v>33.33</v>
      </c>
      <c r="AK130" s="5">
        <f t="shared" si="11"/>
        <v>16.666666666666668</v>
      </c>
      <c r="AL130">
        <v>56.09</v>
      </c>
      <c r="AM130" s="5">
        <f t="shared" si="12"/>
        <v>81.776789999999991</v>
      </c>
      <c r="AN130" s="5">
        <v>81.786199999999994</v>
      </c>
      <c r="AO130" s="5">
        <f t="shared" si="13"/>
        <v>-9.410000000002583E-3</v>
      </c>
    </row>
    <row r="131" spans="1:41" x14ac:dyDescent="0.25">
      <c r="A131" t="s">
        <v>181</v>
      </c>
      <c r="B131" t="s">
        <v>105</v>
      </c>
      <c r="C131" t="s">
        <v>105</v>
      </c>
      <c r="D131" s="9">
        <v>3876.84</v>
      </c>
      <c r="E131" s="10">
        <f t="shared" si="8"/>
        <v>0</v>
      </c>
      <c r="F131" s="3">
        <f t="shared" si="9"/>
        <v>3876.84</v>
      </c>
      <c r="G131">
        <v>500</v>
      </c>
      <c r="H131">
        <v>366.36</v>
      </c>
      <c r="I131">
        <v>3376.84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4243.2000000000007</v>
      </c>
      <c r="P131">
        <v>3266.23</v>
      </c>
      <c r="Q131">
        <v>0</v>
      </c>
      <c r="R131">
        <v>319.11</v>
      </c>
      <c r="S131">
        <v>6.25</v>
      </c>
      <c r="T131">
        <v>0</v>
      </c>
      <c r="U131">
        <v>366.36</v>
      </c>
      <c r="V131" s="5">
        <f t="shared" si="10"/>
        <v>366.36137999999994</v>
      </c>
      <c r="W131" s="5">
        <f t="shared" si="14"/>
        <v>-1.3799999999264401E-3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181.39000000000001</v>
      </c>
      <c r="AF131">
        <v>0</v>
      </c>
      <c r="AG131">
        <v>4139.34</v>
      </c>
      <c r="AH131">
        <v>103.86000000000058</v>
      </c>
      <c r="AI131">
        <v>323.07</v>
      </c>
      <c r="AJ131">
        <v>33.33</v>
      </c>
      <c r="AK131" s="5">
        <f t="shared" si="11"/>
        <v>20.833333333333332</v>
      </c>
      <c r="AL131">
        <v>41.67</v>
      </c>
      <c r="AM131" s="5">
        <f t="shared" si="12"/>
        <v>471.03606000000002</v>
      </c>
      <c r="AN131" s="5">
        <v>471.02769999999998</v>
      </c>
      <c r="AO131" s="5">
        <f t="shared" si="13"/>
        <v>8.3600000000387809E-3</v>
      </c>
    </row>
    <row r="132" spans="1:41" x14ac:dyDescent="0.25">
      <c r="A132" t="s">
        <v>182</v>
      </c>
      <c r="B132" t="s">
        <v>57</v>
      </c>
      <c r="C132" t="s">
        <v>39</v>
      </c>
      <c r="D132" s="9">
        <v>676.41</v>
      </c>
      <c r="E132" s="10">
        <f t="shared" si="8"/>
        <v>0</v>
      </c>
      <c r="F132" s="3">
        <f t="shared" si="9"/>
        <v>676.41000000000008</v>
      </c>
      <c r="G132">
        <v>400</v>
      </c>
      <c r="I132">
        <v>0</v>
      </c>
      <c r="J132">
        <v>0</v>
      </c>
      <c r="K132">
        <v>0</v>
      </c>
      <c r="L132">
        <v>276.41000000000003</v>
      </c>
      <c r="M132">
        <v>0</v>
      </c>
      <c r="N132">
        <v>0</v>
      </c>
      <c r="O132">
        <v>676.41000000000008</v>
      </c>
      <c r="P132">
        <v>181.08</v>
      </c>
      <c r="Q132">
        <v>0</v>
      </c>
      <c r="R132">
        <v>0</v>
      </c>
      <c r="S132">
        <v>0</v>
      </c>
      <c r="T132">
        <v>0</v>
      </c>
      <c r="U132">
        <v>63.92</v>
      </c>
      <c r="V132" s="5">
        <f t="shared" si="10"/>
        <v>63.920744999999997</v>
      </c>
      <c r="W132" s="5">
        <f t="shared" si="14"/>
        <v>-7.4499999999488864E-4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245</v>
      </c>
      <c r="AH132">
        <v>431.41000000000008</v>
      </c>
      <c r="AI132">
        <v>56.37</v>
      </c>
      <c r="AJ132">
        <v>33.33</v>
      </c>
      <c r="AK132" s="5">
        <f t="shared" si="11"/>
        <v>16.666666666666668</v>
      </c>
      <c r="AL132">
        <v>56.37</v>
      </c>
      <c r="AM132" s="5">
        <f t="shared" si="12"/>
        <v>82.18381500000001</v>
      </c>
      <c r="AN132" s="5">
        <v>82.179700000000011</v>
      </c>
      <c r="AO132" s="5">
        <f t="shared" si="13"/>
        <v>4.1149999999987585E-3</v>
      </c>
    </row>
    <row r="133" spans="1:41" x14ac:dyDescent="0.25">
      <c r="A133" t="s">
        <v>183</v>
      </c>
      <c r="B133" t="s">
        <v>41</v>
      </c>
      <c r="C133" t="s">
        <v>39</v>
      </c>
      <c r="D133" s="9">
        <v>591.58000000000004</v>
      </c>
      <c r="E133" s="10">
        <f t="shared" si="8"/>
        <v>0</v>
      </c>
      <c r="F133" s="3">
        <f t="shared" si="9"/>
        <v>591.58000000000004</v>
      </c>
      <c r="G133">
        <v>400</v>
      </c>
      <c r="I133">
        <v>0</v>
      </c>
      <c r="J133">
        <v>0</v>
      </c>
      <c r="K133">
        <v>0</v>
      </c>
      <c r="L133">
        <v>191.58</v>
      </c>
      <c r="M133">
        <v>0</v>
      </c>
      <c r="N133">
        <v>0</v>
      </c>
      <c r="O133">
        <v>591.58000000000004</v>
      </c>
      <c r="P133">
        <v>181.08</v>
      </c>
      <c r="Q133">
        <v>0</v>
      </c>
      <c r="R133">
        <v>0</v>
      </c>
      <c r="S133">
        <v>0</v>
      </c>
      <c r="T133">
        <v>0</v>
      </c>
      <c r="U133">
        <v>55.9</v>
      </c>
      <c r="V133" s="5">
        <f t="shared" si="10"/>
        <v>55.904309999999995</v>
      </c>
      <c r="W133" s="5">
        <f t="shared" si="14"/>
        <v>-4.3099999999967054E-3</v>
      </c>
      <c r="X133">
        <v>0</v>
      </c>
      <c r="Y133">
        <v>16.100000000000001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50.46</v>
      </c>
      <c r="AF133">
        <v>0</v>
      </c>
      <c r="AG133">
        <v>303.54000000000002</v>
      </c>
      <c r="AH133">
        <v>288.04000000000002</v>
      </c>
      <c r="AI133">
        <v>49.3</v>
      </c>
      <c r="AJ133">
        <v>33.33</v>
      </c>
      <c r="AK133" s="5">
        <f t="shared" si="11"/>
        <v>16.666666666666668</v>
      </c>
      <c r="AL133">
        <v>49.3</v>
      </c>
      <c r="AM133" s="5">
        <f t="shared" si="12"/>
        <v>71.87697</v>
      </c>
      <c r="AN133" s="5">
        <v>71.881200000000007</v>
      </c>
      <c r="AO133" s="5">
        <f t="shared" si="13"/>
        <v>-4.2300000000068394E-3</v>
      </c>
    </row>
    <row r="134" spans="1:41" x14ac:dyDescent="0.25">
      <c r="A134" t="s">
        <v>184</v>
      </c>
      <c r="B134" t="s">
        <v>70</v>
      </c>
      <c r="C134" t="s">
        <v>39</v>
      </c>
      <c r="D134" s="9">
        <v>640.1</v>
      </c>
      <c r="E134" s="10">
        <f t="shared" si="8"/>
        <v>0</v>
      </c>
      <c r="F134" s="3">
        <f t="shared" si="9"/>
        <v>640.1</v>
      </c>
      <c r="G134">
        <v>400</v>
      </c>
      <c r="I134">
        <v>0</v>
      </c>
      <c r="J134">
        <v>0</v>
      </c>
      <c r="K134">
        <v>53.34</v>
      </c>
      <c r="L134">
        <v>240.1</v>
      </c>
      <c r="M134">
        <v>0</v>
      </c>
      <c r="N134">
        <v>0</v>
      </c>
      <c r="O134">
        <v>693.44</v>
      </c>
      <c r="P134">
        <v>181.08</v>
      </c>
      <c r="Q134">
        <v>0</v>
      </c>
      <c r="R134">
        <v>0</v>
      </c>
      <c r="S134">
        <v>0</v>
      </c>
      <c r="T134">
        <v>0</v>
      </c>
      <c r="U134">
        <v>60.49</v>
      </c>
      <c r="V134" s="5">
        <f t="shared" si="10"/>
        <v>60.489449999999991</v>
      </c>
      <c r="W134" s="5">
        <f t="shared" si="14"/>
        <v>5.5000000001115268E-4</v>
      </c>
      <c r="X134">
        <v>0</v>
      </c>
      <c r="Y134">
        <v>23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215.01</v>
      </c>
      <c r="AF134">
        <v>0</v>
      </c>
      <c r="AG134">
        <v>479.58000000000004</v>
      </c>
      <c r="AH134">
        <v>213.86</v>
      </c>
      <c r="AI134">
        <v>53.34</v>
      </c>
      <c r="AJ134">
        <v>33.33</v>
      </c>
      <c r="AK134" s="5">
        <f t="shared" si="11"/>
        <v>16.666666666666668</v>
      </c>
      <c r="AL134">
        <v>53.34</v>
      </c>
      <c r="AM134" s="5">
        <f t="shared" si="12"/>
        <v>77.772149999999996</v>
      </c>
      <c r="AN134" s="5">
        <v>77.771200000000007</v>
      </c>
      <c r="AO134" s="5">
        <f t="shared" si="13"/>
        <v>9.4999999998890416E-4</v>
      </c>
    </row>
    <row r="135" spans="1:41" x14ac:dyDescent="0.25">
      <c r="A135" t="s">
        <v>185</v>
      </c>
      <c r="B135" t="s">
        <v>105</v>
      </c>
      <c r="C135" t="s">
        <v>105</v>
      </c>
      <c r="D135" s="9">
        <v>427.13</v>
      </c>
      <c r="E135" s="10">
        <f t="shared" ref="E135:E164" si="15">+F135-D135</f>
        <v>0</v>
      </c>
      <c r="F135" s="3">
        <f t="shared" ref="F135:F164" si="16">+G135+I135+J135+L135+N135</f>
        <v>427.13</v>
      </c>
      <c r="G135">
        <v>408</v>
      </c>
      <c r="I135">
        <v>0</v>
      </c>
      <c r="J135">
        <v>0</v>
      </c>
      <c r="K135">
        <v>0</v>
      </c>
      <c r="L135">
        <v>19.13</v>
      </c>
      <c r="M135">
        <v>0</v>
      </c>
      <c r="N135">
        <v>0</v>
      </c>
      <c r="O135">
        <v>427.13</v>
      </c>
      <c r="P135">
        <v>184.7</v>
      </c>
      <c r="Q135">
        <v>0</v>
      </c>
      <c r="R135">
        <v>0</v>
      </c>
      <c r="S135">
        <v>0</v>
      </c>
      <c r="T135">
        <v>0</v>
      </c>
      <c r="U135">
        <v>40.36</v>
      </c>
      <c r="V135" s="5">
        <f t="shared" ref="V135:V164" si="17">+F135*9.45%</f>
        <v>40.363784999999993</v>
      </c>
      <c r="W135" s="5">
        <f t="shared" si="14"/>
        <v>-3.784999999993488E-3</v>
      </c>
      <c r="X135">
        <v>0</v>
      </c>
      <c r="Y135">
        <v>2.2999999999999998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227.36</v>
      </c>
      <c r="AH135">
        <v>199.76999999999998</v>
      </c>
      <c r="AI135">
        <v>35.590000000000003</v>
      </c>
      <c r="AJ135">
        <v>33.33</v>
      </c>
      <c r="AK135" s="5">
        <f t="shared" ref="AK135:AK165" si="18">+G135/24</f>
        <v>17</v>
      </c>
      <c r="AL135">
        <v>0</v>
      </c>
      <c r="AM135" s="5">
        <f t="shared" ref="AM135:AM164" si="19">+F135*12.15%</f>
        <v>51.896294999999995</v>
      </c>
      <c r="AN135" s="5">
        <v>51.905000000000001</v>
      </c>
      <c r="AO135" s="5">
        <f t="shared" ref="AO135:AO164" si="20">+AM135-AN135</f>
        <v>-8.70500000000618E-3</v>
      </c>
    </row>
    <row r="136" spans="1:41" x14ac:dyDescent="0.25">
      <c r="A136" t="s">
        <v>186</v>
      </c>
      <c r="B136" t="s">
        <v>50</v>
      </c>
      <c r="C136" t="s">
        <v>39</v>
      </c>
      <c r="D136" s="9">
        <v>700.78</v>
      </c>
      <c r="E136" s="10">
        <f t="shared" si="15"/>
        <v>0</v>
      </c>
      <c r="F136" s="3">
        <f t="shared" si="16"/>
        <v>700.78</v>
      </c>
      <c r="G136">
        <v>400</v>
      </c>
      <c r="I136">
        <v>0</v>
      </c>
      <c r="J136">
        <v>0</v>
      </c>
      <c r="K136">
        <v>58.4</v>
      </c>
      <c r="L136">
        <v>300.77999999999997</v>
      </c>
      <c r="M136">
        <v>0</v>
      </c>
      <c r="N136">
        <v>0</v>
      </c>
      <c r="O136">
        <v>759.18</v>
      </c>
      <c r="P136">
        <v>181.08</v>
      </c>
      <c r="Q136">
        <v>0</v>
      </c>
      <c r="R136">
        <v>0</v>
      </c>
      <c r="S136">
        <v>0</v>
      </c>
      <c r="T136">
        <v>0</v>
      </c>
      <c r="U136">
        <v>66.22</v>
      </c>
      <c r="V136" s="5">
        <f t="shared" si="17"/>
        <v>66.223709999999983</v>
      </c>
      <c r="W136" s="5">
        <f t="shared" si="14"/>
        <v>-3.7099999999838928E-3</v>
      </c>
      <c r="X136">
        <v>0</v>
      </c>
      <c r="Y136">
        <v>16.100000000000001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263.40000000000003</v>
      </c>
      <c r="AH136">
        <v>495.77999999999992</v>
      </c>
      <c r="AI136">
        <v>58.4</v>
      </c>
      <c r="AJ136">
        <v>33.33</v>
      </c>
      <c r="AK136" s="5">
        <f t="shared" si="18"/>
        <v>16.666666666666668</v>
      </c>
      <c r="AL136">
        <v>58.4</v>
      </c>
      <c r="AM136" s="5">
        <f t="shared" si="19"/>
        <v>85.144769999999994</v>
      </c>
      <c r="AN136" s="5">
        <v>85.137</v>
      </c>
      <c r="AO136" s="5">
        <f t="shared" si="20"/>
        <v>7.7699999999936153E-3</v>
      </c>
    </row>
    <row r="137" spans="1:41" x14ac:dyDescent="0.25">
      <c r="A137" t="s">
        <v>187</v>
      </c>
      <c r="B137" t="s">
        <v>78</v>
      </c>
      <c r="C137" t="s">
        <v>48</v>
      </c>
      <c r="D137" s="9">
        <v>641.25</v>
      </c>
      <c r="E137" s="10">
        <f t="shared" si="15"/>
        <v>0</v>
      </c>
      <c r="F137" s="3">
        <f t="shared" si="16"/>
        <v>641.25</v>
      </c>
      <c r="G137">
        <v>600</v>
      </c>
      <c r="I137">
        <v>0</v>
      </c>
      <c r="J137">
        <v>0</v>
      </c>
      <c r="K137">
        <v>53.44</v>
      </c>
      <c r="L137">
        <v>41.25</v>
      </c>
      <c r="M137">
        <v>0</v>
      </c>
      <c r="N137">
        <v>0</v>
      </c>
      <c r="O137">
        <v>694.69</v>
      </c>
      <c r="P137">
        <v>271.62</v>
      </c>
      <c r="Q137">
        <v>0</v>
      </c>
      <c r="R137">
        <v>0</v>
      </c>
      <c r="S137">
        <v>0</v>
      </c>
      <c r="T137">
        <v>0</v>
      </c>
      <c r="U137">
        <v>60.6</v>
      </c>
      <c r="V137" s="5">
        <f t="shared" si="17"/>
        <v>60.598124999999989</v>
      </c>
      <c r="W137" s="5">
        <f t="shared" si="14"/>
        <v>1.8750000000125056E-3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98.83</v>
      </c>
      <c r="AF137">
        <v>0</v>
      </c>
      <c r="AG137">
        <v>431.05</v>
      </c>
      <c r="AH137">
        <v>263.64000000000004</v>
      </c>
      <c r="AI137">
        <v>53.44</v>
      </c>
      <c r="AJ137">
        <v>33.33</v>
      </c>
      <c r="AK137" s="5">
        <f t="shared" si="18"/>
        <v>25</v>
      </c>
      <c r="AL137">
        <v>53.44</v>
      </c>
      <c r="AM137" s="5">
        <f t="shared" si="19"/>
        <v>77.911874999999995</v>
      </c>
      <c r="AN137" s="5">
        <v>77.919399999999996</v>
      </c>
      <c r="AO137" s="5">
        <f t="shared" si="20"/>
        <v>-7.5250000000011141E-3</v>
      </c>
    </row>
    <row r="138" spans="1:41" x14ac:dyDescent="0.25">
      <c r="A138" t="s">
        <v>188</v>
      </c>
      <c r="B138" t="s">
        <v>105</v>
      </c>
      <c r="C138" t="s">
        <v>105</v>
      </c>
      <c r="D138" s="9">
        <v>1200</v>
      </c>
      <c r="E138" s="10">
        <f t="shared" si="15"/>
        <v>0</v>
      </c>
      <c r="F138" s="3">
        <f t="shared" si="16"/>
        <v>1200</v>
      </c>
      <c r="G138">
        <v>1200</v>
      </c>
      <c r="I138">
        <v>0</v>
      </c>
      <c r="J138">
        <v>0</v>
      </c>
      <c r="K138">
        <v>100</v>
      </c>
      <c r="L138">
        <v>0</v>
      </c>
      <c r="M138">
        <v>0</v>
      </c>
      <c r="N138">
        <v>0</v>
      </c>
      <c r="O138">
        <v>1300</v>
      </c>
      <c r="P138">
        <v>536.99</v>
      </c>
      <c r="Q138">
        <v>0</v>
      </c>
      <c r="R138">
        <v>0</v>
      </c>
      <c r="S138">
        <v>6.25</v>
      </c>
      <c r="T138">
        <v>0</v>
      </c>
      <c r="U138">
        <v>113.4</v>
      </c>
      <c r="V138" s="5">
        <f t="shared" si="17"/>
        <v>113.39999999999998</v>
      </c>
      <c r="W138" s="5">
        <f t="shared" si="14"/>
        <v>0</v>
      </c>
      <c r="X138">
        <v>0</v>
      </c>
      <c r="Y138">
        <v>41.4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59.23</v>
      </c>
      <c r="AF138">
        <v>100</v>
      </c>
      <c r="AG138">
        <v>857.27</v>
      </c>
      <c r="AH138">
        <v>442.73</v>
      </c>
      <c r="AI138">
        <v>100</v>
      </c>
      <c r="AJ138">
        <v>33.33</v>
      </c>
      <c r="AK138" s="5">
        <f t="shared" si="18"/>
        <v>50</v>
      </c>
      <c r="AL138">
        <v>100</v>
      </c>
      <c r="AM138" s="5">
        <f t="shared" si="19"/>
        <v>145.79999999999998</v>
      </c>
      <c r="AN138" s="5">
        <v>145.80000000000001</v>
      </c>
      <c r="AO138" s="5">
        <f t="shared" si="20"/>
        <v>0</v>
      </c>
    </row>
    <row r="139" spans="1:41" x14ac:dyDescent="0.25">
      <c r="A139" t="s">
        <v>189</v>
      </c>
      <c r="B139" t="s">
        <v>47</v>
      </c>
      <c r="C139" t="s">
        <v>48</v>
      </c>
      <c r="D139" s="9">
        <v>800</v>
      </c>
      <c r="E139" s="10">
        <f t="shared" si="15"/>
        <v>0</v>
      </c>
      <c r="F139" s="3">
        <f t="shared" si="16"/>
        <v>800</v>
      </c>
      <c r="G139">
        <v>800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800</v>
      </c>
      <c r="P139">
        <v>362.16</v>
      </c>
      <c r="Q139">
        <v>0</v>
      </c>
      <c r="R139">
        <v>0</v>
      </c>
      <c r="S139">
        <v>0</v>
      </c>
      <c r="T139">
        <v>0</v>
      </c>
      <c r="U139">
        <v>75.599999999999994</v>
      </c>
      <c r="V139" s="5">
        <f t="shared" si="17"/>
        <v>75.599999999999994</v>
      </c>
      <c r="W139" s="5">
        <f t="shared" si="14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437.76</v>
      </c>
      <c r="AH139">
        <v>362.24</v>
      </c>
      <c r="AI139">
        <v>66.67</v>
      </c>
      <c r="AJ139">
        <v>33.33</v>
      </c>
      <c r="AK139" s="5">
        <f t="shared" si="18"/>
        <v>33.333333333333336</v>
      </c>
      <c r="AL139">
        <v>66.67</v>
      </c>
      <c r="AM139" s="5">
        <f t="shared" si="19"/>
        <v>97.2</v>
      </c>
      <c r="AN139" s="5">
        <v>97.2</v>
      </c>
      <c r="AO139" s="5">
        <f t="shared" si="20"/>
        <v>0</v>
      </c>
    </row>
    <row r="140" spans="1:41" x14ac:dyDescent="0.25">
      <c r="A140" t="s">
        <v>190</v>
      </c>
      <c r="B140" t="s">
        <v>124</v>
      </c>
      <c r="C140" t="s">
        <v>105</v>
      </c>
      <c r="D140" s="9">
        <v>789.82</v>
      </c>
      <c r="E140" s="10">
        <f t="shared" si="15"/>
        <v>0</v>
      </c>
      <c r="F140" s="3">
        <f t="shared" si="16"/>
        <v>789.81999999999994</v>
      </c>
      <c r="G140">
        <v>550</v>
      </c>
      <c r="I140">
        <v>0</v>
      </c>
      <c r="J140">
        <v>0</v>
      </c>
      <c r="K140">
        <v>65.819999999999993</v>
      </c>
      <c r="L140">
        <v>239.82</v>
      </c>
      <c r="M140">
        <v>0</v>
      </c>
      <c r="N140">
        <v>0</v>
      </c>
      <c r="O140">
        <v>855.64</v>
      </c>
      <c r="P140">
        <v>248.99</v>
      </c>
      <c r="Q140">
        <v>0</v>
      </c>
      <c r="R140">
        <v>0</v>
      </c>
      <c r="S140">
        <v>0</v>
      </c>
      <c r="T140">
        <v>0</v>
      </c>
      <c r="U140">
        <v>74.64</v>
      </c>
      <c r="V140" s="5">
        <f t="shared" si="17"/>
        <v>74.637989999999988</v>
      </c>
      <c r="W140" s="5">
        <f t="shared" si="14"/>
        <v>2.0100000000127238E-3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150</v>
      </c>
      <c r="AD140">
        <v>0</v>
      </c>
      <c r="AE140">
        <v>26.06</v>
      </c>
      <c r="AF140">
        <v>0</v>
      </c>
      <c r="AG140">
        <v>499.69</v>
      </c>
      <c r="AH140">
        <v>355.95</v>
      </c>
      <c r="AI140">
        <v>65.819999999999993</v>
      </c>
      <c r="AJ140">
        <v>33.33</v>
      </c>
      <c r="AK140" s="5">
        <f t="shared" si="18"/>
        <v>22.916666666666668</v>
      </c>
      <c r="AL140">
        <v>65.819999999999993</v>
      </c>
      <c r="AM140" s="5">
        <f t="shared" si="19"/>
        <v>95.963129999999992</v>
      </c>
      <c r="AN140" s="5">
        <v>95.9649</v>
      </c>
      <c r="AO140" s="5">
        <f t="shared" si="20"/>
        <v>-1.7700000000075988E-3</v>
      </c>
    </row>
    <row r="141" spans="1:41" x14ac:dyDescent="0.25">
      <c r="A141" s="4" t="s">
        <v>191</v>
      </c>
      <c r="B141" t="s">
        <v>44</v>
      </c>
      <c r="C141" t="s">
        <v>39</v>
      </c>
      <c r="D141" s="9">
        <v>323.43</v>
      </c>
      <c r="E141" s="10">
        <f t="shared" si="15"/>
        <v>0</v>
      </c>
      <c r="F141" s="3">
        <f t="shared" si="16"/>
        <v>323.43</v>
      </c>
      <c r="G141">
        <v>213.33</v>
      </c>
      <c r="I141">
        <v>0</v>
      </c>
      <c r="J141">
        <v>0</v>
      </c>
      <c r="K141">
        <v>0</v>
      </c>
      <c r="L141">
        <v>110.1</v>
      </c>
      <c r="M141">
        <v>0</v>
      </c>
      <c r="N141">
        <v>0</v>
      </c>
      <c r="O141">
        <v>323.43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40.32</v>
      </c>
      <c r="V141" s="5">
        <f t="shared" si="17"/>
        <v>30.564134999999997</v>
      </c>
      <c r="W141" s="12">
        <f t="shared" si="14"/>
        <v>9.7558650000000036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40.32</v>
      </c>
      <c r="AH141">
        <v>283.11</v>
      </c>
      <c r="AI141">
        <v>26.95</v>
      </c>
      <c r="AJ141">
        <v>17.78</v>
      </c>
      <c r="AK141" s="5">
        <f t="shared" si="18"/>
        <v>8.8887499999999999</v>
      </c>
      <c r="AL141">
        <v>0</v>
      </c>
      <c r="AM141" s="5">
        <f t="shared" si="19"/>
        <v>39.296745000000001</v>
      </c>
      <c r="AN141" s="5">
        <v>49.712600000000002</v>
      </c>
      <c r="AO141" s="12">
        <f t="shared" si="20"/>
        <v>-10.415855000000001</v>
      </c>
    </row>
    <row r="142" spans="1:41" x14ac:dyDescent="0.25">
      <c r="A142" t="s">
        <v>192</v>
      </c>
      <c r="B142" t="s">
        <v>41</v>
      </c>
      <c r="C142" t="s">
        <v>39</v>
      </c>
      <c r="D142" s="9">
        <v>559.36</v>
      </c>
      <c r="E142" s="10">
        <f t="shared" si="15"/>
        <v>0</v>
      </c>
      <c r="F142" s="3">
        <f t="shared" si="16"/>
        <v>559.36</v>
      </c>
      <c r="G142">
        <v>400</v>
      </c>
      <c r="I142">
        <v>0</v>
      </c>
      <c r="J142">
        <v>0</v>
      </c>
      <c r="K142">
        <v>0</v>
      </c>
      <c r="L142">
        <v>159.36000000000001</v>
      </c>
      <c r="M142">
        <v>0</v>
      </c>
      <c r="N142">
        <v>0</v>
      </c>
      <c r="O142">
        <v>559.36</v>
      </c>
      <c r="P142">
        <v>181.08</v>
      </c>
      <c r="Q142">
        <v>0</v>
      </c>
      <c r="R142">
        <v>0</v>
      </c>
      <c r="S142">
        <v>0</v>
      </c>
      <c r="T142">
        <v>0</v>
      </c>
      <c r="U142">
        <v>52.86</v>
      </c>
      <c r="V142" s="5">
        <f t="shared" si="17"/>
        <v>52.859519999999996</v>
      </c>
      <c r="W142" s="5">
        <f t="shared" si="14"/>
        <v>4.8000000000314458E-4</v>
      </c>
      <c r="X142">
        <v>0</v>
      </c>
      <c r="Y142">
        <v>16.100000000000001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250.04</v>
      </c>
      <c r="AH142">
        <v>309.32000000000005</v>
      </c>
      <c r="AI142">
        <v>46.61</v>
      </c>
      <c r="AJ142">
        <v>33.33</v>
      </c>
      <c r="AK142" s="5">
        <f t="shared" si="18"/>
        <v>16.666666666666668</v>
      </c>
      <c r="AL142">
        <v>0</v>
      </c>
      <c r="AM142" s="5">
        <f t="shared" si="19"/>
        <v>67.962239999999994</v>
      </c>
      <c r="AN142" s="5">
        <v>67.968599999999995</v>
      </c>
      <c r="AO142" s="5">
        <f t="shared" si="20"/>
        <v>-6.3600000000008095E-3</v>
      </c>
    </row>
    <row r="143" spans="1:41" x14ac:dyDescent="0.25">
      <c r="A143" t="s">
        <v>193</v>
      </c>
      <c r="B143" t="s">
        <v>47</v>
      </c>
      <c r="C143" t="s">
        <v>48</v>
      </c>
      <c r="D143" s="9">
        <v>593.27</v>
      </c>
      <c r="E143" s="10">
        <f t="shared" si="15"/>
        <v>0</v>
      </c>
      <c r="F143" s="3">
        <f t="shared" si="16"/>
        <v>593.27</v>
      </c>
      <c r="G143">
        <v>408</v>
      </c>
      <c r="I143">
        <v>0</v>
      </c>
      <c r="J143">
        <v>0</v>
      </c>
      <c r="K143">
        <v>0</v>
      </c>
      <c r="L143">
        <v>185.27</v>
      </c>
      <c r="M143">
        <v>0</v>
      </c>
      <c r="N143">
        <v>0</v>
      </c>
      <c r="O143">
        <v>593.27</v>
      </c>
      <c r="P143">
        <v>184.7</v>
      </c>
      <c r="Q143">
        <v>0</v>
      </c>
      <c r="R143">
        <v>0</v>
      </c>
      <c r="S143">
        <v>0</v>
      </c>
      <c r="T143">
        <v>0</v>
      </c>
      <c r="U143">
        <v>56.06</v>
      </c>
      <c r="V143" s="5">
        <f t="shared" si="17"/>
        <v>56.064014999999991</v>
      </c>
      <c r="W143" s="5">
        <f t="shared" si="14"/>
        <v>-4.0149999999883335E-3</v>
      </c>
      <c r="X143">
        <v>0</v>
      </c>
      <c r="Y143">
        <v>23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263.76</v>
      </c>
      <c r="AH143">
        <v>329.51</v>
      </c>
      <c r="AI143">
        <v>49.44</v>
      </c>
      <c r="AJ143">
        <v>33.33</v>
      </c>
      <c r="AK143" s="5">
        <f t="shared" si="18"/>
        <v>17</v>
      </c>
      <c r="AL143">
        <v>0</v>
      </c>
      <c r="AM143" s="5">
        <f t="shared" si="19"/>
        <v>72.082304999999991</v>
      </c>
      <c r="AN143" s="5">
        <v>72.089600000000004</v>
      </c>
      <c r="AO143" s="5">
        <f t="shared" si="20"/>
        <v>-7.2950000000133741E-3</v>
      </c>
    </row>
    <row r="144" spans="1:41" x14ac:dyDescent="0.25">
      <c r="A144" s="4" t="s">
        <v>194</v>
      </c>
      <c r="B144" t="s">
        <v>41</v>
      </c>
      <c r="C144" t="s">
        <v>39</v>
      </c>
      <c r="D144" s="9">
        <v>259.67</v>
      </c>
      <c r="E144" s="10">
        <f t="shared" si="15"/>
        <v>0</v>
      </c>
      <c r="F144" s="3">
        <f t="shared" si="16"/>
        <v>259.67</v>
      </c>
      <c r="G144">
        <v>213.33</v>
      </c>
      <c r="I144">
        <v>0</v>
      </c>
      <c r="J144">
        <v>0</v>
      </c>
      <c r="K144">
        <v>0</v>
      </c>
      <c r="L144">
        <v>46.34</v>
      </c>
      <c r="M144">
        <v>0</v>
      </c>
      <c r="N144">
        <v>0</v>
      </c>
      <c r="O144">
        <v>259.67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40.32</v>
      </c>
      <c r="V144" s="5">
        <f t="shared" si="17"/>
        <v>24.538815</v>
      </c>
      <c r="W144" s="12">
        <f t="shared" si="14"/>
        <v>15.781185000000001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40.32</v>
      </c>
      <c r="AH144">
        <v>219.35000000000002</v>
      </c>
      <c r="AI144">
        <v>21.64</v>
      </c>
      <c r="AJ144">
        <v>17.78</v>
      </c>
      <c r="AK144" s="5">
        <f t="shared" si="18"/>
        <v>8.8887499999999999</v>
      </c>
      <c r="AL144">
        <v>0</v>
      </c>
      <c r="AM144" s="5">
        <f t="shared" si="19"/>
        <v>31.549905000000003</v>
      </c>
      <c r="AN144" s="5">
        <v>49.712600000000002</v>
      </c>
      <c r="AO144" s="12">
        <f t="shared" si="20"/>
        <v>-18.162694999999999</v>
      </c>
    </row>
    <row r="145" spans="1:41" x14ac:dyDescent="0.25">
      <c r="A145" t="s">
        <v>195</v>
      </c>
      <c r="B145" t="s">
        <v>41</v>
      </c>
      <c r="C145" t="s">
        <v>39</v>
      </c>
      <c r="D145" s="9">
        <v>606.07000000000005</v>
      </c>
      <c r="E145" s="10">
        <f t="shared" si="15"/>
        <v>0</v>
      </c>
      <c r="F145" s="3">
        <f t="shared" si="16"/>
        <v>606.06999999999994</v>
      </c>
      <c r="G145">
        <v>400</v>
      </c>
      <c r="I145">
        <v>0</v>
      </c>
      <c r="J145">
        <v>0</v>
      </c>
      <c r="K145">
        <v>0</v>
      </c>
      <c r="L145">
        <v>206.07</v>
      </c>
      <c r="M145">
        <v>0</v>
      </c>
      <c r="N145">
        <v>0</v>
      </c>
      <c r="O145">
        <v>606.06999999999994</v>
      </c>
      <c r="P145">
        <v>181.08</v>
      </c>
      <c r="Q145">
        <v>0</v>
      </c>
      <c r="R145">
        <v>0</v>
      </c>
      <c r="S145">
        <v>0</v>
      </c>
      <c r="T145">
        <v>0</v>
      </c>
      <c r="U145">
        <v>57.27</v>
      </c>
      <c r="V145" s="5">
        <f t="shared" si="17"/>
        <v>57.273614999999985</v>
      </c>
      <c r="W145" s="5">
        <f t="shared" si="14"/>
        <v>-3.6149999999821603E-3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238.35000000000002</v>
      </c>
      <c r="AH145">
        <v>367.71999999999991</v>
      </c>
      <c r="AI145">
        <v>50.51</v>
      </c>
      <c r="AJ145">
        <v>33.33</v>
      </c>
      <c r="AK145" s="5">
        <f t="shared" si="18"/>
        <v>16.666666666666668</v>
      </c>
      <c r="AL145">
        <v>0</v>
      </c>
      <c r="AM145" s="5">
        <f t="shared" si="19"/>
        <v>73.63750499999999</v>
      </c>
      <c r="AN145" s="5">
        <v>73.636800000000008</v>
      </c>
      <c r="AO145" s="5">
        <f t="shared" si="20"/>
        <v>7.0499999998219209E-4</v>
      </c>
    </row>
    <row r="146" spans="1:41" x14ac:dyDescent="0.25">
      <c r="A146" t="s">
        <v>196</v>
      </c>
      <c r="B146" t="s">
        <v>41</v>
      </c>
      <c r="C146" t="s">
        <v>39</v>
      </c>
      <c r="D146" s="9">
        <v>457.29</v>
      </c>
      <c r="E146" s="10">
        <f t="shared" si="15"/>
        <v>0</v>
      </c>
      <c r="F146" s="3">
        <f t="shared" si="16"/>
        <v>457.29</v>
      </c>
      <c r="G146">
        <v>416.67</v>
      </c>
      <c r="I146">
        <v>0</v>
      </c>
      <c r="J146">
        <v>0</v>
      </c>
      <c r="K146">
        <v>0</v>
      </c>
      <c r="L146">
        <v>40.619999999999997</v>
      </c>
      <c r="M146">
        <v>0</v>
      </c>
      <c r="N146">
        <v>0</v>
      </c>
      <c r="O146">
        <v>457.29</v>
      </c>
      <c r="P146">
        <v>226.35</v>
      </c>
      <c r="Q146">
        <v>0</v>
      </c>
      <c r="R146">
        <v>0</v>
      </c>
      <c r="S146">
        <v>0</v>
      </c>
      <c r="T146">
        <v>0</v>
      </c>
      <c r="U146">
        <v>43.21</v>
      </c>
      <c r="V146" s="5">
        <f t="shared" si="17"/>
        <v>43.213904999999997</v>
      </c>
      <c r="W146" s="5">
        <f t="shared" si="14"/>
        <v>-3.9049999999960505E-3</v>
      </c>
      <c r="X146">
        <v>0</v>
      </c>
      <c r="Y146">
        <v>6.9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50</v>
      </c>
      <c r="AG146">
        <v>326.45999999999998</v>
      </c>
      <c r="AH146">
        <v>130.83000000000004</v>
      </c>
      <c r="AI146">
        <v>38.11</v>
      </c>
      <c r="AJ146">
        <v>27.78</v>
      </c>
      <c r="AK146" s="5">
        <f t="shared" si="18"/>
        <v>17.361250000000002</v>
      </c>
      <c r="AL146">
        <v>0</v>
      </c>
      <c r="AM146" s="5">
        <f t="shared" si="19"/>
        <v>55.560735000000001</v>
      </c>
      <c r="AN146" s="5">
        <v>55.567799999999998</v>
      </c>
      <c r="AO146" s="5">
        <f t="shared" si="20"/>
        <v>-7.0649999999972124E-3</v>
      </c>
    </row>
    <row r="147" spans="1:41" x14ac:dyDescent="0.25">
      <c r="A147" t="s">
        <v>197</v>
      </c>
      <c r="B147" t="s">
        <v>198</v>
      </c>
      <c r="C147" t="s">
        <v>39</v>
      </c>
      <c r="D147" s="9">
        <v>625.5</v>
      </c>
      <c r="E147" s="10">
        <f t="shared" si="15"/>
        <v>0</v>
      </c>
      <c r="F147" s="3">
        <f t="shared" si="16"/>
        <v>625.5</v>
      </c>
      <c r="G147">
        <v>430</v>
      </c>
      <c r="I147">
        <v>0</v>
      </c>
      <c r="J147">
        <v>0</v>
      </c>
      <c r="K147">
        <v>0</v>
      </c>
      <c r="L147">
        <v>195.5</v>
      </c>
      <c r="M147">
        <v>0</v>
      </c>
      <c r="N147">
        <v>0</v>
      </c>
      <c r="O147">
        <v>625.5</v>
      </c>
      <c r="P147">
        <v>194.66</v>
      </c>
      <c r="Q147">
        <v>0</v>
      </c>
      <c r="R147">
        <v>0</v>
      </c>
      <c r="S147">
        <v>0</v>
      </c>
      <c r="T147">
        <v>0</v>
      </c>
      <c r="U147">
        <v>59.11</v>
      </c>
      <c r="V147" s="5">
        <f t="shared" si="17"/>
        <v>59.109749999999991</v>
      </c>
      <c r="W147" s="5">
        <f t="shared" si="14"/>
        <v>2.5000000000829914E-4</v>
      </c>
      <c r="X147">
        <v>0</v>
      </c>
      <c r="Y147">
        <v>24.15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158.25</v>
      </c>
      <c r="AF147">
        <v>0</v>
      </c>
      <c r="AG147">
        <v>436.16999999999996</v>
      </c>
      <c r="AH147">
        <v>189.33000000000004</v>
      </c>
      <c r="AI147">
        <v>52.13</v>
      </c>
      <c r="AJ147">
        <v>33.33</v>
      </c>
      <c r="AK147" s="5">
        <f t="shared" si="18"/>
        <v>17.916666666666668</v>
      </c>
      <c r="AL147">
        <v>52.13</v>
      </c>
      <c r="AM147" s="5">
        <f t="shared" si="19"/>
        <v>75.998249999999999</v>
      </c>
      <c r="AN147" s="5">
        <v>76.00330000000001</v>
      </c>
      <c r="AO147" s="5">
        <f t="shared" si="20"/>
        <v>-5.0500000000113232E-3</v>
      </c>
    </row>
    <row r="148" spans="1:41" x14ac:dyDescent="0.25">
      <c r="A148" t="s">
        <v>199</v>
      </c>
      <c r="B148" t="s">
        <v>44</v>
      </c>
      <c r="C148" t="s">
        <v>39</v>
      </c>
      <c r="D148" s="9">
        <v>504.22</v>
      </c>
      <c r="E148" s="10">
        <f t="shared" si="15"/>
        <v>0</v>
      </c>
      <c r="F148" s="3">
        <f t="shared" si="16"/>
        <v>504.22</v>
      </c>
      <c r="G148">
        <v>400</v>
      </c>
      <c r="I148">
        <v>0</v>
      </c>
      <c r="J148">
        <v>0</v>
      </c>
      <c r="K148">
        <v>0</v>
      </c>
      <c r="L148">
        <v>104.22</v>
      </c>
      <c r="M148">
        <v>0</v>
      </c>
      <c r="N148">
        <v>0</v>
      </c>
      <c r="O148">
        <v>504.22</v>
      </c>
      <c r="P148">
        <v>181.08</v>
      </c>
      <c r="Q148">
        <v>0</v>
      </c>
      <c r="R148">
        <v>0</v>
      </c>
      <c r="S148">
        <v>0</v>
      </c>
      <c r="T148">
        <v>0</v>
      </c>
      <c r="U148">
        <v>47.65</v>
      </c>
      <c r="V148" s="5">
        <f t="shared" si="17"/>
        <v>47.648789999999998</v>
      </c>
      <c r="W148" s="5">
        <f t="shared" si="14"/>
        <v>1.2100000000003774E-3</v>
      </c>
      <c r="X148">
        <v>0</v>
      </c>
      <c r="Y148">
        <v>23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103.73</v>
      </c>
      <c r="AF148">
        <v>0</v>
      </c>
      <c r="AG148">
        <v>355.46000000000004</v>
      </c>
      <c r="AH148">
        <v>148.76</v>
      </c>
      <c r="AI148">
        <v>42.02</v>
      </c>
      <c r="AJ148">
        <v>33.33</v>
      </c>
      <c r="AK148" s="5">
        <f t="shared" si="18"/>
        <v>16.666666666666668</v>
      </c>
      <c r="AL148">
        <v>42.02</v>
      </c>
      <c r="AM148" s="5">
        <f t="shared" si="19"/>
        <v>61.262730000000005</v>
      </c>
      <c r="AN148" s="5">
        <v>61.2605</v>
      </c>
      <c r="AO148" s="5">
        <f t="shared" si="20"/>
        <v>2.2300000000043951E-3</v>
      </c>
    </row>
    <row r="149" spans="1:41" x14ac:dyDescent="0.25">
      <c r="A149" t="s">
        <v>200</v>
      </c>
      <c r="B149" t="s">
        <v>44</v>
      </c>
      <c r="C149" t="s">
        <v>39</v>
      </c>
      <c r="D149" s="9">
        <v>773.84</v>
      </c>
      <c r="E149" s="10">
        <f t="shared" si="15"/>
        <v>0</v>
      </c>
      <c r="F149" s="3">
        <f t="shared" si="16"/>
        <v>773.83999999999992</v>
      </c>
      <c r="G149">
        <v>400</v>
      </c>
      <c r="I149">
        <v>0</v>
      </c>
      <c r="J149">
        <v>0</v>
      </c>
      <c r="K149">
        <v>0</v>
      </c>
      <c r="L149">
        <v>373.84</v>
      </c>
      <c r="M149">
        <v>0</v>
      </c>
      <c r="N149">
        <v>0</v>
      </c>
      <c r="O149">
        <v>773.83999999999992</v>
      </c>
      <c r="P149">
        <v>181.08</v>
      </c>
      <c r="Q149">
        <v>0</v>
      </c>
      <c r="R149">
        <v>0</v>
      </c>
      <c r="S149">
        <v>0</v>
      </c>
      <c r="T149">
        <v>0</v>
      </c>
      <c r="U149">
        <v>73.13</v>
      </c>
      <c r="V149" s="5">
        <f t="shared" si="17"/>
        <v>73.127879999999976</v>
      </c>
      <c r="W149" s="5">
        <f t="shared" si="14"/>
        <v>2.1200000000192176E-3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254.21</v>
      </c>
      <c r="AH149">
        <v>519.62999999999988</v>
      </c>
      <c r="AI149">
        <v>64.489999999999995</v>
      </c>
      <c r="AJ149">
        <v>33.33</v>
      </c>
      <c r="AK149" s="5">
        <f t="shared" si="18"/>
        <v>16.666666666666668</v>
      </c>
      <c r="AL149">
        <v>0</v>
      </c>
      <c r="AM149" s="5">
        <f t="shared" si="19"/>
        <v>94.021559999999994</v>
      </c>
      <c r="AN149" s="5">
        <v>94.023199999999989</v>
      </c>
      <c r="AO149" s="5">
        <f t="shared" si="20"/>
        <v>-1.6399999999947568E-3</v>
      </c>
    </row>
    <row r="150" spans="1:41" x14ac:dyDescent="0.25">
      <c r="A150" t="s">
        <v>201</v>
      </c>
      <c r="B150" t="s">
        <v>55</v>
      </c>
      <c r="C150" t="s">
        <v>39</v>
      </c>
      <c r="D150" s="9">
        <v>967.09</v>
      </c>
      <c r="E150" s="10">
        <f t="shared" si="15"/>
        <v>0</v>
      </c>
      <c r="F150" s="3">
        <f t="shared" si="16"/>
        <v>967.08999999999992</v>
      </c>
      <c r="G150">
        <v>700</v>
      </c>
      <c r="I150">
        <v>0</v>
      </c>
      <c r="J150">
        <v>0</v>
      </c>
      <c r="K150">
        <v>0</v>
      </c>
      <c r="L150">
        <v>267.08999999999997</v>
      </c>
      <c r="M150">
        <v>0</v>
      </c>
      <c r="N150">
        <v>0</v>
      </c>
      <c r="O150">
        <v>967.08999999999992</v>
      </c>
      <c r="P150">
        <v>316.89</v>
      </c>
      <c r="Q150">
        <v>0</v>
      </c>
      <c r="R150">
        <v>0</v>
      </c>
      <c r="S150">
        <v>0</v>
      </c>
      <c r="T150">
        <v>0</v>
      </c>
      <c r="U150">
        <v>91.39</v>
      </c>
      <c r="V150" s="5">
        <f t="shared" si="17"/>
        <v>91.390004999999974</v>
      </c>
      <c r="W150" s="5">
        <f t="shared" ref="W150:W164" si="21">+U150-V150</f>
        <v>-4.9999999731653588E-6</v>
      </c>
      <c r="X150">
        <v>0</v>
      </c>
      <c r="Y150">
        <v>12.65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122.72</v>
      </c>
      <c r="AF150">
        <v>0</v>
      </c>
      <c r="AG150">
        <v>543.65</v>
      </c>
      <c r="AH150">
        <v>423.43999999999994</v>
      </c>
      <c r="AI150">
        <v>80.59</v>
      </c>
      <c r="AJ150">
        <v>33.33</v>
      </c>
      <c r="AK150" s="5">
        <f t="shared" si="18"/>
        <v>29.166666666666668</v>
      </c>
      <c r="AL150">
        <v>80.59</v>
      </c>
      <c r="AM150" s="5">
        <f t="shared" si="19"/>
        <v>117.50143499999999</v>
      </c>
      <c r="AN150" s="5">
        <v>117.51169999999999</v>
      </c>
      <c r="AO150" s="5">
        <f t="shared" si="20"/>
        <v>-1.0265000000003965E-2</v>
      </c>
    </row>
    <row r="151" spans="1:41" x14ac:dyDescent="0.25">
      <c r="A151" t="s">
        <v>202</v>
      </c>
      <c r="B151" t="s">
        <v>124</v>
      </c>
      <c r="C151" t="s">
        <v>105</v>
      </c>
      <c r="D151" s="9">
        <v>690.1</v>
      </c>
      <c r="E151" s="10">
        <f t="shared" si="15"/>
        <v>0</v>
      </c>
      <c r="F151" s="3">
        <f t="shared" si="16"/>
        <v>690.1</v>
      </c>
      <c r="G151">
        <v>400</v>
      </c>
      <c r="I151">
        <v>0</v>
      </c>
      <c r="J151">
        <v>0</v>
      </c>
      <c r="K151">
        <v>0</v>
      </c>
      <c r="L151">
        <v>290.10000000000002</v>
      </c>
      <c r="M151">
        <v>0</v>
      </c>
      <c r="N151">
        <v>0</v>
      </c>
      <c r="O151">
        <v>690.1</v>
      </c>
      <c r="P151">
        <v>181.08</v>
      </c>
      <c r="Q151">
        <v>0</v>
      </c>
      <c r="R151">
        <v>0</v>
      </c>
      <c r="S151">
        <v>0</v>
      </c>
      <c r="T151">
        <v>0</v>
      </c>
      <c r="U151">
        <v>65.209999999999994</v>
      </c>
      <c r="V151" s="5">
        <f t="shared" si="17"/>
        <v>65.214449999999999</v>
      </c>
      <c r="W151" s="5">
        <f t="shared" si="21"/>
        <v>-4.4500000000056161E-3</v>
      </c>
      <c r="X151">
        <v>0</v>
      </c>
      <c r="Y151">
        <v>24.15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270.44</v>
      </c>
      <c r="AH151">
        <v>419.66</v>
      </c>
      <c r="AI151">
        <v>57.51</v>
      </c>
      <c r="AJ151">
        <v>33.33</v>
      </c>
      <c r="AK151" s="5">
        <f t="shared" si="18"/>
        <v>16.666666666666668</v>
      </c>
      <c r="AL151">
        <v>0</v>
      </c>
      <c r="AM151" s="5">
        <f t="shared" si="19"/>
        <v>83.847149999999999</v>
      </c>
      <c r="AN151" s="5">
        <v>83.84620000000001</v>
      </c>
      <c r="AO151" s="5">
        <f t="shared" si="20"/>
        <v>9.4999999998890416E-4</v>
      </c>
    </row>
    <row r="152" spans="1:41" x14ac:dyDescent="0.25">
      <c r="A152" t="s">
        <v>203</v>
      </c>
      <c r="B152" t="s">
        <v>105</v>
      </c>
      <c r="C152" t="s">
        <v>105</v>
      </c>
      <c r="D152" s="9">
        <v>500</v>
      </c>
      <c r="E152" s="10">
        <f t="shared" si="15"/>
        <v>0</v>
      </c>
      <c r="F152" s="3">
        <f t="shared" si="16"/>
        <v>500</v>
      </c>
      <c r="G152">
        <v>500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500</v>
      </c>
      <c r="P152">
        <v>26.349999999999994</v>
      </c>
      <c r="Q152">
        <v>200</v>
      </c>
      <c r="R152">
        <v>0</v>
      </c>
      <c r="S152">
        <v>0</v>
      </c>
      <c r="T152">
        <v>0</v>
      </c>
      <c r="U152">
        <v>47.25</v>
      </c>
      <c r="V152" s="5">
        <f t="shared" si="17"/>
        <v>47.249999999999993</v>
      </c>
      <c r="W152" s="5">
        <f t="shared" si="21"/>
        <v>0</v>
      </c>
      <c r="X152">
        <v>0</v>
      </c>
      <c r="Y152">
        <v>23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296.60000000000002</v>
      </c>
      <c r="AH152">
        <v>203.39999999999998</v>
      </c>
      <c r="AI152">
        <v>41.67</v>
      </c>
      <c r="AJ152">
        <v>33.33</v>
      </c>
      <c r="AK152" s="5">
        <f t="shared" si="18"/>
        <v>20.833333333333332</v>
      </c>
      <c r="AL152">
        <v>0</v>
      </c>
      <c r="AM152" s="5">
        <f t="shared" si="19"/>
        <v>60.75</v>
      </c>
      <c r="AN152" s="5">
        <v>60.75</v>
      </c>
      <c r="AO152" s="5">
        <f t="shared" si="20"/>
        <v>0</v>
      </c>
    </row>
    <row r="153" spans="1:41" x14ac:dyDescent="0.25">
      <c r="A153" t="s">
        <v>204</v>
      </c>
      <c r="B153" t="s">
        <v>44</v>
      </c>
      <c r="C153" t="s">
        <v>39</v>
      </c>
      <c r="D153" s="9">
        <v>703.55</v>
      </c>
      <c r="E153" s="10">
        <f t="shared" si="15"/>
        <v>0</v>
      </c>
      <c r="F153" s="3">
        <f t="shared" si="16"/>
        <v>703.55</v>
      </c>
      <c r="G153">
        <v>400</v>
      </c>
      <c r="I153">
        <v>0</v>
      </c>
      <c r="J153">
        <v>0</v>
      </c>
      <c r="K153">
        <v>58.63</v>
      </c>
      <c r="L153">
        <v>303.55</v>
      </c>
      <c r="M153">
        <v>0</v>
      </c>
      <c r="N153">
        <v>0</v>
      </c>
      <c r="O153">
        <v>762.18000000000006</v>
      </c>
      <c r="P153">
        <v>181.08</v>
      </c>
      <c r="Q153">
        <v>0</v>
      </c>
      <c r="R153">
        <v>0</v>
      </c>
      <c r="S153">
        <v>0</v>
      </c>
      <c r="T153">
        <v>0</v>
      </c>
      <c r="U153">
        <v>66.489999999999995</v>
      </c>
      <c r="V153" s="5">
        <f t="shared" si="17"/>
        <v>66.48547499999998</v>
      </c>
      <c r="W153" s="5">
        <f t="shared" si="21"/>
        <v>4.5250000000152113E-3</v>
      </c>
      <c r="X153">
        <v>0</v>
      </c>
      <c r="Y153">
        <v>11.5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259.07</v>
      </c>
      <c r="AH153">
        <v>503.11000000000007</v>
      </c>
      <c r="AI153">
        <v>58.63</v>
      </c>
      <c r="AJ153">
        <v>33.33</v>
      </c>
      <c r="AK153" s="5">
        <f t="shared" si="18"/>
        <v>16.666666666666668</v>
      </c>
      <c r="AL153">
        <v>58.63</v>
      </c>
      <c r="AM153" s="5">
        <f t="shared" si="19"/>
        <v>85.481324999999998</v>
      </c>
      <c r="AN153" s="5">
        <v>85.485800000000012</v>
      </c>
      <c r="AO153" s="5">
        <f t="shared" si="20"/>
        <v>-4.4750000000135515E-3</v>
      </c>
    </row>
    <row r="154" spans="1:41" x14ac:dyDescent="0.25">
      <c r="A154" t="s">
        <v>205</v>
      </c>
      <c r="B154" t="s">
        <v>83</v>
      </c>
      <c r="C154" t="s">
        <v>39</v>
      </c>
      <c r="D154" s="9">
        <v>637.30999999999995</v>
      </c>
      <c r="E154" s="10">
        <f t="shared" si="15"/>
        <v>0</v>
      </c>
      <c r="F154" s="3">
        <f t="shared" si="16"/>
        <v>637.30999999999995</v>
      </c>
      <c r="G154">
        <v>400</v>
      </c>
      <c r="I154">
        <v>0</v>
      </c>
      <c r="J154">
        <v>0</v>
      </c>
      <c r="K154">
        <v>0</v>
      </c>
      <c r="L154">
        <v>237.31</v>
      </c>
      <c r="M154">
        <v>0</v>
      </c>
      <c r="N154">
        <v>0</v>
      </c>
      <c r="O154">
        <v>637.30999999999995</v>
      </c>
      <c r="P154">
        <v>181.08</v>
      </c>
      <c r="Q154">
        <v>0</v>
      </c>
      <c r="R154">
        <v>0</v>
      </c>
      <c r="S154">
        <v>0</v>
      </c>
      <c r="T154">
        <v>0</v>
      </c>
      <c r="U154">
        <v>60.23</v>
      </c>
      <c r="V154" s="5">
        <f t="shared" si="17"/>
        <v>60.225794999999984</v>
      </c>
      <c r="W154" s="5">
        <f t="shared" si="21"/>
        <v>4.2050000000131149E-3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241.31</v>
      </c>
      <c r="AH154">
        <v>395.99999999999994</v>
      </c>
      <c r="AI154">
        <v>53.11</v>
      </c>
      <c r="AJ154">
        <v>33.33</v>
      </c>
      <c r="AK154" s="5">
        <f t="shared" si="18"/>
        <v>16.666666666666668</v>
      </c>
      <c r="AL154">
        <v>0</v>
      </c>
      <c r="AM154" s="5">
        <f t="shared" si="19"/>
        <v>77.433164999999988</v>
      </c>
      <c r="AN154" s="5">
        <v>77.440100000000001</v>
      </c>
      <c r="AO154" s="5">
        <f t="shared" si="20"/>
        <v>-6.935000000012792E-3</v>
      </c>
    </row>
    <row r="155" spans="1:41" x14ac:dyDescent="0.25">
      <c r="A155" s="4" t="s">
        <v>206</v>
      </c>
      <c r="B155" t="s">
        <v>41</v>
      </c>
      <c r="C155" t="s">
        <v>39</v>
      </c>
      <c r="D155" s="9">
        <v>120</v>
      </c>
      <c r="E155" s="10">
        <f t="shared" si="15"/>
        <v>0</v>
      </c>
      <c r="F155" s="3">
        <f t="shared" si="16"/>
        <v>120</v>
      </c>
      <c r="G155">
        <v>120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120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11.34</v>
      </c>
      <c r="V155" s="5">
        <f t="shared" si="17"/>
        <v>11.339999999999998</v>
      </c>
      <c r="W155" s="5">
        <f t="shared" si="21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11.34</v>
      </c>
      <c r="AH155">
        <v>108.66</v>
      </c>
      <c r="AI155">
        <v>10</v>
      </c>
      <c r="AJ155">
        <v>8.89</v>
      </c>
      <c r="AK155" s="5">
        <f t="shared" si="18"/>
        <v>5</v>
      </c>
      <c r="AL155">
        <v>0</v>
      </c>
      <c r="AM155" s="5">
        <f t="shared" si="19"/>
        <v>14.58</v>
      </c>
      <c r="AN155" s="5">
        <v>14.58</v>
      </c>
      <c r="AO155" s="5">
        <f t="shared" si="20"/>
        <v>0</v>
      </c>
    </row>
    <row r="156" spans="1:41" x14ac:dyDescent="0.25">
      <c r="A156" t="s">
        <v>207</v>
      </c>
      <c r="B156" t="s">
        <v>57</v>
      </c>
      <c r="C156" t="s">
        <v>39</v>
      </c>
      <c r="D156" s="9">
        <v>523.65</v>
      </c>
      <c r="E156" s="10">
        <f t="shared" si="15"/>
        <v>0</v>
      </c>
      <c r="F156" s="3">
        <f t="shared" si="16"/>
        <v>523.65</v>
      </c>
      <c r="G156">
        <v>400</v>
      </c>
      <c r="I156">
        <v>0</v>
      </c>
      <c r="J156">
        <v>0</v>
      </c>
      <c r="K156">
        <v>0</v>
      </c>
      <c r="L156">
        <v>123.65</v>
      </c>
      <c r="M156">
        <v>0</v>
      </c>
      <c r="N156">
        <v>0</v>
      </c>
      <c r="O156">
        <v>523.65</v>
      </c>
      <c r="P156">
        <v>181.08</v>
      </c>
      <c r="Q156">
        <v>0</v>
      </c>
      <c r="R156">
        <v>0</v>
      </c>
      <c r="S156">
        <v>0</v>
      </c>
      <c r="T156">
        <v>0</v>
      </c>
      <c r="U156">
        <v>49.48</v>
      </c>
      <c r="V156" s="5">
        <f t="shared" si="17"/>
        <v>49.48492499999999</v>
      </c>
      <c r="W156" s="5">
        <f t="shared" si="21"/>
        <v>-4.9249999999929628E-3</v>
      </c>
      <c r="X156">
        <v>0</v>
      </c>
      <c r="Y156">
        <v>1.1499999999999999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231.71</v>
      </c>
      <c r="AH156">
        <v>291.93999999999994</v>
      </c>
      <c r="AI156">
        <v>43.64</v>
      </c>
      <c r="AJ156">
        <v>33.33</v>
      </c>
      <c r="AK156" s="5">
        <f t="shared" si="18"/>
        <v>16.666666666666668</v>
      </c>
      <c r="AL156">
        <v>43.64</v>
      </c>
      <c r="AM156" s="5">
        <f t="shared" si="19"/>
        <v>63.623474999999999</v>
      </c>
      <c r="AN156" s="5">
        <v>63.627000000000002</v>
      </c>
      <c r="AO156" s="5">
        <f t="shared" si="20"/>
        <v>-3.525000000003331E-3</v>
      </c>
    </row>
    <row r="157" spans="1:41" x14ac:dyDescent="0.25">
      <c r="A157" t="s">
        <v>208</v>
      </c>
      <c r="B157" t="s">
        <v>124</v>
      </c>
      <c r="C157" t="s">
        <v>105</v>
      </c>
      <c r="D157" s="9">
        <v>864.56</v>
      </c>
      <c r="E157" s="10">
        <f t="shared" si="15"/>
        <v>0</v>
      </c>
      <c r="F157" s="3">
        <f t="shared" si="16"/>
        <v>864.56</v>
      </c>
      <c r="G157">
        <v>600</v>
      </c>
      <c r="I157">
        <v>0</v>
      </c>
      <c r="J157">
        <v>0</v>
      </c>
      <c r="K157">
        <v>0</v>
      </c>
      <c r="L157">
        <v>264.56</v>
      </c>
      <c r="M157">
        <v>0</v>
      </c>
      <c r="N157">
        <v>0</v>
      </c>
      <c r="O157">
        <v>864.56</v>
      </c>
      <c r="P157">
        <v>271.62</v>
      </c>
      <c r="Q157">
        <v>0</v>
      </c>
      <c r="R157">
        <v>0</v>
      </c>
      <c r="S157">
        <v>0</v>
      </c>
      <c r="T157">
        <v>0</v>
      </c>
      <c r="U157">
        <v>81.7</v>
      </c>
      <c r="V157" s="5">
        <f t="shared" si="17"/>
        <v>81.700919999999982</v>
      </c>
      <c r="W157" s="5">
        <f t="shared" si="21"/>
        <v>-9.1999999997938176E-4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353.32</v>
      </c>
      <c r="AH157">
        <v>511.23999999999995</v>
      </c>
      <c r="AI157">
        <v>72.05</v>
      </c>
      <c r="AJ157">
        <v>33.33</v>
      </c>
      <c r="AK157" s="5">
        <f t="shared" si="18"/>
        <v>25</v>
      </c>
      <c r="AL157">
        <v>72.05</v>
      </c>
      <c r="AM157" s="5">
        <f t="shared" si="19"/>
        <v>105.04404</v>
      </c>
      <c r="AN157" s="5">
        <v>105.0384</v>
      </c>
      <c r="AO157" s="5">
        <f t="shared" si="20"/>
        <v>5.6399999999996453E-3</v>
      </c>
    </row>
    <row r="158" spans="1:41" x14ac:dyDescent="0.25">
      <c r="A158" t="s">
        <v>209</v>
      </c>
      <c r="B158" t="s">
        <v>70</v>
      </c>
      <c r="C158" t="s">
        <v>39</v>
      </c>
      <c r="D158" s="9">
        <v>772.74</v>
      </c>
      <c r="E158" s="10">
        <f t="shared" si="15"/>
        <v>0</v>
      </c>
      <c r="F158" s="3">
        <f t="shared" si="16"/>
        <v>772.74</v>
      </c>
      <c r="G158">
        <v>400</v>
      </c>
      <c r="I158">
        <v>0</v>
      </c>
      <c r="J158">
        <v>0</v>
      </c>
      <c r="K158">
        <v>64.39</v>
      </c>
      <c r="L158">
        <v>372.74</v>
      </c>
      <c r="M158">
        <v>0</v>
      </c>
      <c r="N158">
        <v>0</v>
      </c>
      <c r="O158">
        <v>837.13</v>
      </c>
      <c r="P158">
        <v>181.08</v>
      </c>
      <c r="Q158">
        <v>0</v>
      </c>
      <c r="R158">
        <v>0</v>
      </c>
      <c r="S158">
        <v>0</v>
      </c>
      <c r="T158">
        <v>0</v>
      </c>
      <c r="U158">
        <v>73.02</v>
      </c>
      <c r="V158" s="5">
        <f t="shared" si="17"/>
        <v>73.023929999999993</v>
      </c>
      <c r="W158" s="5">
        <f t="shared" si="21"/>
        <v>-3.9299999999968804E-3</v>
      </c>
      <c r="X158">
        <v>0</v>
      </c>
      <c r="Y158">
        <v>16.100000000000001</v>
      </c>
      <c r="Z158">
        <v>0</v>
      </c>
      <c r="AA158">
        <v>0</v>
      </c>
      <c r="AB158">
        <v>0</v>
      </c>
      <c r="AC158">
        <v>122.5</v>
      </c>
      <c r="AD158">
        <v>0</v>
      </c>
      <c r="AE158">
        <v>0</v>
      </c>
      <c r="AF158">
        <v>0</v>
      </c>
      <c r="AG158">
        <v>392.70000000000005</v>
      </c>
      <c r="AH158">
        <v>444.42999999999995</v>
      </c>
      <c r="AI158">
        <v>64.400000000000006</v>
      </c>
      <c r="AJ158">
        <v>33.33</v>
      </c>
      <c r="AK158" s="5">
        <f t="shared" si="18"/>
        <v>16.666666666666668</v>
      </c>
      <c r="AL158">
        <v>64.400000000000006</v>
      </c>
      <c r="AM158" s="5">
        <f t="shared" si="19"/>
        <v>93.887910000000005</v>
      </c>
      <c r="AN158" s="5">
        <v>93.881600000000006</v>
      </c>
      <c r="AO158" s="5">
        <f t="shared" si="20"/>
        <v>6.3099999999991496E-3</v>
      </c>
    </row>
    <row r="159" spans="1:41" x14ac:dyDescent="0.25">
      <c r="A159" t="s">
        <v>210</v>
      </c>
      <c r="B159" t="s">
        <v>70</v>
      </c>
      <c r="C159" t="s">
        <v>39</v>
      </c>
      <c r="D159" s="9">
        <v>671.9</v>
      </c>
      <c r="E159" s="10">
        <f t="shared" si="15"/>
        <v>0</v>
      </c>
      <c r="F159" s="3">
        <f t="shared" si="16"/>
        <v>671.9</v>
      </c>
      <c r="G159">
        <v>400</v>
      </c>
      <c r="I159">
        <v>0</v>
      </c>
      <c r="J159">
        <v>0</v>
      </c>
      <c r="K159">
        <v>0</v>
      </c>
      <c r="L159">
        <v>271.89999999999998</v>
      </c>
      <c r="M159">
        <v>0</v>
      </c>
      <c r="N159">
        <v>0</v>
      </c>
      <c r="O159">
        <v>671.9</v>
      </c>
      <c r="P159">
        <v>181.08</v>
      </c>
      <c r="Q159">
        <v>0</v>
      </c>
      <c r="R159">
        <v>0</v>
      </c>
      <c r="S159">
        <v>0</v>
      </c>
      <c r="T159">
        <v>0</v>
      </c>
      <c r="U159">
        <v>63.49</v>
      </c>
      <c r="V159" s="5">
        <f t="shared" si="17"/>
        <v>63.49454999999999</v>
      </c>
      <c r="W159" s="5">
        <f t="shared" si="21"/>
        <v>-4.5499999999876195E-3</v>
      </c>
      <c r="X159">
        <v>0</v>
      </c>
      <c r="Y159">
        <v>6.9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102.45</v>
      </c>
      <c r="AF159">
        <v>0</v>
      </c>
      <c r="AG159">
        <v>353.92</v>
      </c>
      <c r="AH159">
        <v>317.97999999999996</v>
      </c>
      <c r="AI159">
        <v>55.99</v>
      </c>
      <c r="AJ159">
        <v>33.33</v>
      </c>
      <c r="AK159" s="5">
        <f t="shared" si="18"/>
        <v>16.666666666666668</v>
      </c>
      <c r="AL159">
        <v>55.99</v>
      </c>
      <c r="AM159" s="5">
        <f t="shared" si="19"/>
        <v>81.635849999999991</v>
      </c>
      <c r="AN159" s="5">
        <v>81.636899999999997</v>
      </c>
      <c r="AO159" s="5">
        <f t="shared" si="20"/>
        <v>-1.0500000000064347E-3</v>
      </c>
    </row>
    <row r="160" spans="1:41" x14ac:dyDescent="0.25">
      <c r="A160" t="s">
        <v>211</v>
      </c>
      <c r="B160" t="s">
        <v>70</v>
      </c>
      <c r="C160" t="s">
        <v>39</v>
      </c>
      <c r="D160" s="9">
        <v>400</v>
      </c>
      <c r="E160" s="10">
        <f t="shared" si="15"/>
        <v>0</v>
      </c>
      <c r="F160" s="3">
        <f t="shared" si="16"/>
        <v>400</v>
      </c>
      <c r="G160">
        <v>400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400</v>
      </c>
      <c r="P160">
        <v>121.08000000000001</v>
      </c>
      <c r="Q160">
        <v>0</v>
      </c>
      <c r="R160">
        <v>0</v>
      </c>
      <c r="S160">
        <v>0</v>
      </c>
      <c r="T160">
        <v>0</v>
      </c>
      <c r="U160">
        <v>37.799999999999997</v>
      </c>
      <c r="V160" s="5">
        <f t="shared" si="17"/>
        <v>37.799999999999997</v>
      </c>
      <c r="W160" s="5">
        <f t="shared" si="21"/>
        <v>0</v>
      </c>
      <c r="X160">
        <v>0</v>
      </c>
      <c r="Y160">
        <v>19.55</v>
      </c>
      <c r="Z160">
        <v>0</v>
      </c>
      <c r="AA160">
        <v>0</v>
      </c>
      <c r="AB160">
        <v>26.67</v>
      </c>
      <c r="AC160">
        <v>70</v>
      </c>
      <c r="AD160">
        <v>0</v>
      </c>
      <c r="AE160">
        <v>119.93</v>
      </c>
      <c r="AF160">
        <v>0</v>
      </c>
      <c r="AG160">
        <v>395.03000000000003</v>
      </c>
      <c r="AH160">
        <v>4.9699999999999704</v>
      </c>
      <c r="AI160">
        <v>33.33</v>
      </c>
      <c r="AJ160">
        <v>33.33</v>
      </c>
      <c r="AK160" s="5">
        <f t="shared" si="18"/>
        <v>16.666666666666668</v>
      </c>
      <c r="AL160">
        <v>33.33</v>
      </c>
      <c r="AM160" s="5">
        <f t="shared" si="19"/>
        <v>48.6</v>
      </c>
      <c r="AN160" s="5">
        <v>48.6</v>
      </c>
      <c r="AO160" s="5">
        <f t="shared" si="20"/>
        <v>0</v>
      </c>
    </row>
    <row r="161" spans="1:41" x14ac:dyDescent="0.25">
      <c r="A161" t="s">
        <v>212</v>
      </c>
      <c r="B161" t="s">
        <v>50</v>
      </c>
      <c r="C161" t="s">
        <v>39</v>
      </c>
      <c r="D161" s="9">
        <v>1039.57</v>
      </c>
      <c r="E161" s="10">
        <f t="shared" si="15"/>
        <v>0</v>
      </c>
      <c r="F161" s="3">
        <f t="shared" si="16"/>
        <v>1039.57</v>
      </c>
      <c r="G161">
        <v>680</v>
      </c>
      <c r="I161">
        <v>0</v>
      </c>
      <c r="J161">
        <v>0</v>
      </c>
      <c r="K161">
        <v>86.63</v>
      </c>
      <c r="L161">
        <v>359.57</v>
      </c>
      <c r="M161">
        <v>0</v>
      </c>
      <c r="N161">
        <v>0</v>
      </c>
      <c r="O161">
        <v>1126.2</v>
      </c>
      <c r="P161">
        <v>307.83999999999997</v>
      </c>
      <c r="Q161">
        <v>0</v>
      </c>
      <c r="R161">
        <v>0</v>
      </c>
      <c r="S161">
        <v>0</v>
      </c>
      <c r="T161">
        <v>35.450000000000003</v>
      </c>
      <c r="U161">
        <v>98.24</v>
      </c>
      <c r="V161" s="5">
        <f t="shared" si="17"/>
        <v>98.239364999999978</v>
      </c>
      <c r="W161" s="5">
        <f t="shared" si="21"/>
        <v>6.3500000001681656E-4</v>
      </c>
      <c r="X161">
        <v>0</v>
      </c>
      <c r="Y161">
        <v>25.3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26.29</v>
      </c>
      <c r="AF161">
        <v>0</v>
      </c>
      <c r="AG161">
        <v>493.12</v>
      </c>
      <c r="AH161">
        <v>633.08000000000004</v>
      </c>
      <c r="AI161">
        <v>86.63</v>
      </c>
      <c r="AJ161">
        <v>33.33</v>
      </c>
      <c r="AK161" s="5">
        <f t="shared" si="18"/>
        <v>28.333333333333332</v>
      </c>
      <c r="AL161">
        <v>86.63</v>
      </c>
      <c r="AM161" s="5">
        <f t="shared" si="19"/>
        <v>126.30775499999999</v>
      </c>
      <c r="AN161" s="5">
        <v>126.3121</v>
      </c>
      <c r="AO161" s="5">
        <f t="shared" si="20"/>
        <v>-4.3450000000149203E-3</v>
      </c>
    </row>
    <row r="162" spans="1:41" x14ac:dyDescent="0.25">
      <c r="A162" t="s">
        <v>213</v>
      </c>
      <c r="B162" t="s">
        <v>50</v>
      </c>
      <c r="C162" t="s">
        <v>39</v>
      </c>
      <c r="D162" s="9">
        <v>795.03</v>
      </c>
      <c r="E162" s="10">
        <f t="shared" si="15"/>
        <v>0</v>
      </c>
      <c r="F162" s="3">
        <f t="shared" si="16"/>
        <v>795.03</v>
      </c>
      <c r="G162">
        <v>480</v>
      </c>
      <c r="I162">
        <v>0</v>
      </c>
      <c r="J162">
        <v>0</v>
      </c>
      <c r="K162">
        <v>0</v>
      </c>
      <c r="L162">
        <v>315.02999999999997</v>
      </c>
      <c r="M162">
        <v>0</v>
      </c>
      <c r="N162">
        <v>0</v>
      </c>
      <c r="O162">
        <v>795.03</v>
      </c>
      <c r="P162">
        <v>217.3</v>
      </c>
      <c r="Q162">
        <v>0</v>
      </c>
      <c r="R162">
        <v>0</v>
      </c>
      <c r="S162">
        <v>0</v>
      </c>
      <c r="T162">
        <v>0</v>
      </c>
      <c r="U162">
        <v>75.13</v>
      </c>
      <c r="V162" s="5">
        <f t="shared" si="17"/>
        <v>75.130334999999988</v>
      </c>
      <c r="W162" s="5">
        <f t="shared" si="21"/>
        <v>-3.3499999999264674E-4</v>
      </c>
      <c r="X162">
        <v>0</v>
      </c>
      <c r="Y162">
        <v>13.8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96.3</v>
      </c>
      <c r="AF162">
        <v>0</v>
      </c>
      <c r="AG162">
        <v>402.53000000000003</v>
      </c>
      <c r="AH162">
        <v>392.49999999999994</v>
      </c>
      <c r="AI162">
        <v>66.25</v>
      </c>
      <c r="AJ162">
        <v>33.33</v>
      </c>
      <c r="AK162" s="5">
        <f t="shared" si="18"/>
        <v>20</v>
      </c>
      <c r="AL162">
        <v>66.25</v>
      </c>
      <c r="AM162" s="5">
        <f t="shared" si="19"/>
        <v>96.596144999999993</v>
      </c>
      <c r="AN162" s="5">
        <v>96.605799999999988</v>
      </c>
      <c r="AO162" s="5">
        <f t="shared" si="20"/>
        <v>-9.6549999999950842E-3</v>
      </c>
    </row>
    <row r="163" spans="1:41" x14ac:dyDescent="0.25">
      <c r="A163" t="s">
        <v>214</v>
      </c>
      <c r="B163" t="s">
        <v>57</v>
      </c>
      <c r="C163" t="s">
        <v>39</v>
      </c>
      <c r="D163" s="9">
        <v>625.78</v>
      </c>
      <c r="E163" s="10">
        <f t="shared" si="15"/>
        <v>0</v>
      </c>
      <c r="F163" s="3">
        <f t="shared" si="16"/>
        <v>625.78</v>
      </c>
      <c r="G163">
        <v>400</v>
      </c>
      <c r="I163">
        <v>0</v>
      </c>
      <c r="J163">
        <v>0</v>
      </c>
      <c r="K163">
        <v>0</v>
      </c>
      <c r="L163">
        <v>225.78</v>
      </c>
      <c r="M163">
        <v>0</v>
      </c>
      <c r="N163">
        <v>0</v>
      </c>
      <c r="O163">
        <v>625.78</v>
      </c>
      <c r="P163">
        <v>41.080000000000013</v>
      </c>
      <c r="Q163">
        <v>0</v>
      </c>
      <c r="R163">
        <v>0</v>
      </c>
      <c r="S163">
        <v>0</v>
      </c>
      <c r="T163">
        <v>0</v>
      </c>
      <c r="U163">
        <v>59.14</v>
      </c>
      <c r="V163" s="5">
        <f t="shared" si="17"/>
        <v>59.136209999999991</v>
      </c>
      <c r="W163" s="5">
        <f t="shared" si="21"/>
        <v>3.7900000000092859E-3</v>
      </c>
      <c r="X163">
        <v>0</v>
      </c>
      <c r="Y163">
        <v>4.5999999999999996</v>
      </c>
      <c r="Z163">
        <v>0</v>
      </c>
      <c r="AA163">
        <v>0</v>
      </c>
      <c r="AB163">
        <v>0</v>
      </c>
      <c r="AC163">
        <v>0</v>
      </c>
      <c r="AD163">
        <v>323.44</v>
      </c>
      <c r="AE163">
        <v>190.8</v>
      </c>
      <c r="AF163">
        <v>0</v>
      </c>
      <c r="AG163">
        <v>619.05999999999995</v>
      </c>
      <c r="AH163">
        <v>0</v>
      </c>
      <c r="AI163">
        <v>52.15</v>
      </c>
      <c r="AJ163">
        <v>33.33</v>
      </c>
      <c r="AK163" s="5">
        <f t="shared" si="18"/>
        <v>16.666666666666668</v>
      </c>
      <c r="AL163">
        <v>52.15</v>
      </c>
      <c r="AM163" s="5">
        <f t="shared" si="19"/>
        <v>76.032269999999997</v>
      </c>
      <c r="AN163" s="5">
        <v>76.035600000000002</v>
      </c>
      <c r="AO163" s="5">
        <f t="shared" si="20"/>
        <v>-3.3300000000053842E-3</v>
      </c>
    </row>
    <row r="164" spans="1:41" x14ac:dyDescent="0.25">
      <c r="A164" t="s">
        <v>215</v>
      </c>
      <c r="B164" t="s">
        <v>57</v>
      </c>
      <c r="C164" t="s">
        <v>39</v>
      </c>
      <c r="D164" s="9">
        <v>920.2</v>
      </c>
      <c r="E164" s="10">
        <f t="shared" si="15"/>
        <v>0</v>
      </c>
      <c r="F164" s="3">
        <f t="shared" si="16"/>
        <v>920.2</v>
      </c>
      <c r="G164">
        <v>520</v>
      </c>
      <c r="I164">
        <v>0</v>
      </c>
      <c r="J164">
        <v>0</v>
      </c>
      <c r="K164">
        <v>0</v>
      </c>
      <c r="L164">
        <v>400.2</v>
      </c>
      <c r="M164">
        <v>0</v>
      </c>
      <c r="N164">
        <v>0</v>
      </c>
      <c r="O164">
        <v>920.2</v>
      </c>
      <c r="P164">
        <v>235.4</v>
      </c>
      <c r="Q164">
        <v>0</v>
      </c>
      <c r="R164">
        <v>0</v>
      </c>
      <c r="S164">
        <v>0</v>
      </c>
      <c r="T164">
        <v>0</v>
      </c>
      <c r="U164">
        <v>86.96</v>
      </c>
      <c r="V164" s="5">
        <f t="shared" si="17"/>
        <v>86.958899999999986</v>
      </c>
      <c r="W164" s="5">
        <f t="shared" si="21"/>
        <v>1.1000000000080945E-3</v>
      </c>
      <c r="X164">
        <v>0</v>
      </c>
      <c r="Y164">
        <v>24.15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117.94</v>
      </c>
      <c r="AF164">
        <v>0</v>
      </c>
      <c r="AG164">
        <v>464.45</v>
      </c>
      <c r="AH164">
        <v>455.75000000000006</v>
      </c>
      <c r="AI164">
        <v>76.680000000000007</v>
      </c>
      <c r="AJ164">
        <v>33.33</v>
      </c>
      <c r="AK164" s="5">
        <f t="shared" si="18"/>
        <v>21.666666666666668</v>
      </c>
      <c r="AL164">
        <v>76.680000000000007</v>
      </c>
      <c r="AM164" s="5">
        <f t="shared" si="19"/>
        <v>111.8043</v>
      </c>
      <c r="AN164" s="5">
        <v>111.8023</v>
      </c>
      <c r="AO164" s="5">
        <f t="shared" si="20"/>
        <v>1.9999999999953388E-3</v>
      </c>
    </row>
    <row r="165" spans="1:41" x14ac:dyDescent="0.25">
      <c r="D165" s="7">
        <v>400</v>
      </c>
      <c r="E165" s="10"/>
      <c r="G165">
        <v>145</v>
      </c>
      <c r="AK165" s="5">
        <f t="shared" si="18"/>
        <v>6.041666666666667</v>
      </c>
      <c r="AO165" s="5"/>
    </row>
    <row r="166" spans="1:41" x14ac:dyDescent="0.25">
      <c r="D166" s="11">
        <f>SUM(D6:D165)</f>
        <v>139638.74999999994</v>
      </c>
      <c r="E166" s="10">
        <f>SUM(E6:E165)</f>
        <v>-1260.33</v>
      </c>
      <c r="F166" s="3">
        <f>SUM(F6:F165)</f>
        <v>137978.41999999995</v>
      </c>
      <c r="R166">
        <f>SUM(R6:R165)</f>
        <v>964</v>
      </c>
      <c r="U166">
        <f>SUM(U6:U165)</f>
        <v>13082.759999999991</v>
      </c>
      <c r="V166" s="5">
        <f>SUM(V6:V165)</f>
        <v>13038.960689999991</v>
      </c>
      <c r="W166" s="5">
        <f>+W17+W141+W144</f>
        <v>43.784685000000025</v>
      </c>
      <c r="AI166" s="1">
        <f>SUM(AI6:AI165)</f>
        <v>11498.319999999996</v>
      </c>
      <c r="AJ166" s="1">
        <f>SUM(AJ6:AJ165)</f>
        <v>5205.0499999999911</v>
      </c>
      <c r="AK166" s="6">
        <f>SUM(AK6:AK165)</f>
        <v>3793.4620833333306</v>
      </c>
      <c r="AM166" s="5">
        <f>SUM(AM6:AM165)</f>
        <v>16764.378030000003</v>
      </c>
      <c r="AN166" s="5">
        <f>SUM(AN6:AN165)</f>
        <v>16812.819799999994</v>
      </c>
      <c r="AO166" s="5">
        <f>+AO17+AO141+AO144</f>
        <v>-48.312395000000002</v>
      </c>
    </row>
    <row r="167" spans="1:41" x14ac:dyDescent="0.25">
      <c r="E167" s="10"/>
      <c r="F167" s="10">
        <f>+D166-F166</f>
        <v>1660.3299999999872</v>
      </c>
      <c r="R167">
        <v>30.24</v>
      </c>
      <c r="V167" s="5">
        <f>+U166-V166</f>
        <v>43.799310000000332</v>
      </c>
      <c r="W167" s="3">
        <f>47.25*4</f>
        <v>189</v>
      </c>
      <c r="AM167">
        <v>74.650000000000006</v>
      </c>
      <c r="AO167" s="5"/>
    </row>
    <row r="168" spans="1:41" x14ac:dyDescent="0.25">
      <c r="I168" s="5"/>
      <c r="R168">
        <v>122.22</v>
      </c>
      <c r="W168" s="5">
        <f>+W167-W166</f>
        <v>145.21531499999998</v>
      </c>
      <c r="AO168" s="5"/>
    </row>
    <row r="169" spans="1:41" x14ac:dyDescent="0.25">
      <c r="D169" s="13">
        <f>139638.75*9.45%</f>
        <v>13195.861874999999</v>
      </c>
      <c r="I169" s="5"/>
      <c r="R169">
        <v>469.64</v>
      </c>
      <c r="AO169" s="5"/>
    </row>
    <row r="170" spans="1:41" x14ac:dyDescent="0.25">
      <c r="I170" s="5"/>
      <c r="J170" s="5"/>
      <c r="R170">
        <v>164.54</v>
      </c>
      <c r="AO170" s="5"/>
    </row>
    <row r="171" spans="1:41" x14ac:dyDescent="0.25">
      <c r="K171">
        <v>12897.07</v>
      </c>
      <c r="R171">
        <v>366.36</v>
      </c>
      <c r="AO171" s="5"/>
    </row>
    <row r="172" spans="1:41" x14ac:dyDescent="0.25">
      <c r="R172">
        <f>SUM(R167:R171)</f>
        <v>1153</v>
      </c>
      <c r="AO172" s="5"/>
    </row>
    <row r="173" spans="1:41" x14ac:dyDescent="0.25">
      <c r="R173">
        <f>+R172-R166</f>
        <v>189</v>
      </c>
      <c r="AO173" s="5"/>
    </row>
    <row r="174" spans="1:41" x14ac:dyDescent="0.25">
      <c r="AO174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topLeftCell="A108" workbookViewId="0">
      <selection activeCell="M134" sqref="M134"/>
    </sheetView>
  </sheetViews>
  <sheetFormatPr baseColWidth="10" defaultRowHeight="15" x14ac:dyDescent="0.25"/>
  <cols>
    <col min="4" max="4" width="7.28515625" customWidth="1"/>
    <col min="5" max="5" width="1.5703125" customWidth="1"/>
    <col min="6" max="6" width="4.42578125" customWidth="1"/>
  </cols>
  <sheetData>
    <row r="1" spans="1:15" x14ac:dyDescent="0.25">
      <c r="A1" t="s">
        <v>216</v>
      </c>
    </row>
    <row r="2" spans="1:15" x14ac:dyDescent="0.25">
      <c r="A2" t="s">
        <v>217</v>
      </c>
      <c r="I2">
        <v>514.27</v>
      </c>
      <c r="K2" t="s">
        <v>260</v>
      </c>
      <c r="O2">
        <v>600.25</v>
      </c>
    </row>
    <row r="3" spans="1:15" x14ac:dyDescent="0.25">
      <c r="A3" t="s">
        <v>218</v>
      </c>
      <c r="I3">
        <v>511</v>
      </c>
      <c r="K3" t="s">
        <v>261</v>
      </c>
      <c r="O3">
        <v>432.03</v>
      </c>
    </row>
    <row r="4" spans="1:15" x14ac:dyDescent="0.25">
      <c r="A4" t="s">
        <v>219</v>
      </c>
      <c r="I4">
        <v>451.89</v>
      </c>
      <c r="K4" t="s">
        <v>262</v>
      </c>
      <c r="O4">
        <v>381.47</v>
      </c>
    </row>
    <row r="5" spans="1:15" x14ac:dyDescent="0.25">
      <c r="A5" t="s">
        <v>220</v>
      </c>
      <c r="I5">
        <v>519.94000000000005</v>
      </c>
      <c r="K5" t="s">
        <v>263</v>
      </c>
      <c r="O5">
        <v>354.07</v>
      </c>
    </row>
    <row r="6" spans="1:15" x14ac:dyDescent="0.25">
      <c r="A6" t="s">
        <v>221</v>
      </c>
      <c r="I6">
        <v>359.66</v>
      </c>
      <c r="K6" t="s">
        <v>264</v>
      </c>
      <c r="O6">
        <v>558.24</v>
      </c>
    </row>
    <row r="7" spans="1:15" x14ac:dyDescent="0.25">
      <c r="A7" t="s">
        <v>222</v>
      </c>
      <c r="I7">
        <v>362.94</v>
      </c>
      <c r="K7" t="s">
        <v>265</v>
      </c>
      <c r="O7">
        <v>163.91</v>
      </c>
    </row>
    <row r="8" spans="1:15" x14ac:dyDescent="0.25">
      <c r="A8" t="s">
        <v>223</v>
      </c>
      <c r="I8">
        <v>138.16999999999999</v>
      </c>
      <c r="K8" t="s">
        <v>266</v>
      </c>
      <c r="O8">
        <v>221.15</v>
      </c>
    </row>
    <row r="9" spans="1:15" x14ac:dyDescent="0.25">
      <c r="A9" t="s">
        <v>224</v>
      </c>
      <c r="I9">
        <v>905.93</v>
      </c>
      <c r="K9" t="s">
        <v>267</v>
      </c>
      <c r="O9">
        <v>490.71</v>
      </c>
    </row>
    <row r="10" spans="1:15" x14ac:dyDescent="0.25">
      <c r="A10" t="s">
        <v>225</v>
      </c>
      <c r="I10">
        <v>519.51</v>
      </c>
      <c r="K10" t="s">
        <v>268</v>
      </c>
      <c r="O10">
        <v>277.75</v>
      </c>
    </row>
    <row r="11" spans="1:15" x14ac:dyDescent="0.25">
      <c r="A11" t="s">
        <v>226</v>
      </c>
      <c r="I11">
        <v>618.9</v>
      </c>
      <c r="K11" t="s">
        <v>269</v>
      </c>
      <c r="O11">
        <v>337.7</v>
      </c>
    </row>
    <row r="12" spans="1:15" x14ac:dyDescent="0.25">
      <c r="A12" t="s">
        <v>227</v>
      </c>
      <c r="I12">
        <v>370.45</v>
      </c>
      <c r="K12" t="s">
        <v>270</v>
      </c>
      <c r="O12">
        <v>455.49</v>
      </c>
    </row>
    <row r="13" spans="1:15" x14ac:dyDescent="0.25">
      <c r="A13" t="s">
        <v>228</v>
      </c>
      <c r="I13">
        <v>304.63</v>
      </c>
      <c r="K13" t="s">
        <v>271</v>
      </c>
      <c r="O13">
        <v>526.74</v>
      </c>
    </row>
    <row r="14" spans="1:15" x14ac:dyDescent="0.25">
      <c r="A14" t="s">
        <v>229</v>
      </c>
      <c r="I14">
        <v>190.3</v>
      </c>
      <c r="K14" t="s">
        <v>272</v>
      </c>
      <c r="O14">
        <v>230.7</v>
      </c>
    </row>
    <row r="15" spans="1:15" x14ac:dyDescent="0.25">
      <c r="A15" t="s">
        <v>230</v>
      </c>
      <c r="I15">
        <v>199.98</v>
      </c>
      <c r="K15" t="s">
        <v>273</v>
      </c>
      <c r="O15">
        <v>485.24</v>
      </c>
    </row>
    <row r="16" spans="1:15" x14ac:dyDescent="0.25">
      <c r="A16" t="s">
        <v>231</v>
      </c>
      <c r="I16">
        <v>299.27999999999997</v>
      </c>
      <c r="K16" t="s">
        <v>274</v>
      </c>
      <c r="O16">
        <v>453.31</v>
      </c>
    </row>
    <row r="17" spans="1:15" x14ac:dyDescent="0.25">
      <c r="A17" t="s">
        <v>232</v>
      </c>
      <c r="I17">
        <v>213.86</v>
      </c>
      <c r="K17" t="s">
        <v>275</v>
      </c>
      <c r="O17">
        <v>508.38</v>
      </c>
    </row>
    <row r="18" spans="1:15" x14ac:dyDescent="0.25">
      <c r="A18" t="s">
        <v>233</v>
      </c>
      <c r="I18">
        <v>355.95</v>
      </c>
      <c r="K18" t="s">
        <v>276</v>
      </c>
      <c r="O18">
        <v>405.79</v>
      </c>
    </row>
    <row r="19" spans="1:15" x14ac:dyDescent="0.25">
      <c r="A19" t="s">
        <v>234</v>
      </c>
      <c r="I19">
        <v>189.33</v>
      </c>
      <c r="K19" t="s">
        <v>277</v>
      </c>
      <c r="O19">
        <v>402.61</v>
      </c>
    </row>
    <row r="20" spans="1:15" x14ac:dyDescent="0.25">
      <c r="A20" t="s">
        <v>235</v>
      </c>
      <c r="I20">
        <v>148.76</v>
      </c>
      <c r="K20" t="s">
        <v>278</v>
      </c>
      <c r="O20">
        <v>287.92</v>
      </c>
    </row>
    <row r="21" spans="1:15" x14ac:dyDescent="0.25">
      <c r="A21" t="s">
        <v>236</v>
      </c>
      <c r="I21">
        <v>455.75</v>
      </c>
      <c r="K21" t="s">
        <v>279</v>
      </c>
      <c r="O21">
        <v>371.05</v>
      </c>
    </row>
    <row r="22" spans="1:15" x14ac:dyDescent="0.25">
      <c r="K22" t="s">
        <v>280</v>
      </c>
      <c r="O22">
        <v>633.24</v>
      </c>
    </row>
    <row r="23" spans="1:15" x14ac:dyDescent="0.25">
      <c r="K23" t="s">
        <v>281</v>
      </c>
      <c r="O23">
        <v>412.26</v>
      </c>
    </row>
    <row r="24" spans="1:15" x14ac:dyDescent="0.25">
      <c r="K24" t="s">
        <v>282</v>
      </c>
      <c r="O24">
        <v>257.95999999999998</v>
      </c>
    </row>
    <row r="25" spans="1:15" x14ac:dyDescent="0.25">
      <c r="K25" t="s">
        <v>283</v>
      </c>
      <c r="O25">
        <v>241.83</v>
      </c>
    </row>
    <row r="26" spans="1:15" x14ac:dyDescent="0.25">
      <c r="K26" t="s">
        <v>284</v>
      </c>
      <c r="O26">
        <v>407.57</v>
      </c>
    </row>
    <row r="27" spans="1:15" x14ac:dyDescent="0.25">
      <c r="K27" t="s">
        <v>285</v>
      </c>
      <c r="O27">
        <v>490.13</v>
      </c>
    </row>
    <row r="28" spans="1:15" x14ac:dyDescent="0.25">
      <c r="K28" t="s">
        <v>286</v>
      </c>
      <c r="O28">
        <v>935.89</v>
      </c>
    </row>
    <row r="29" spans="1:15" x14ac:dyDescent="0.25">
      <c r="K29" t="s">
        <v>287</v>
      </c>
      <c r="O29">
        <v>320.87</v>
      </c>
    </row>
    <row r="30" spans="1:15" x14ac:dyDescent="0.25">
      <c r="K30" t="s">
        <v>288</v>
      </c>
      <c r="O30">
        <v>780.87</v>
      </c>
    </row>
    <row r="31" spans="1:15" x14ac:dyDescent="0.25">
      <c r="K31" t="s">
        <v>289</v>
      </c>
      <c r="O31">
        <v>503.2</v>
      </c>
    </row>
    <row r="32" spans="1:15" x14ac:dyDescent="0.25">
      <c r="K32" t="s">
        <v>290</v>
      </c>
      <c r="O32">
        <v>454.29</v>
      </c>
    </row>
    <row r="33" spans="11:15" x14ac:dyDescent="0.25">
      <c r="K33" t="s">
        <v>291</v>
      </c>
      <c r="O33">
        <v>550.59</v>
      </c>
    </row>
    <row r="34" spans="11:15" x14ac:dyDescent="0.25">
      <c r="K34" t="s">
        <v>292</v>
      </c>
      <c r="O34">
        <v>393.63</v>
      </c>
    </row>
    <row r="35" spans="11:15" x14ac:dyDescent="0.25">
      <c r="K35" t="s">
        <v>293</v>
      </c>
      <c r="O35">
        <v>437.57</v>
      </c>
    </row>
    <row r="36" spans="11:15" x14ac:dyDescent="0.25">
      <c r="K36" t="s">
        <v>294</v>
      </c>
      <c r="O36">
        <v>249.46</v>
      </c>
    </row>
    <row r="37" spans="11:15" x14ac:dyDescent="0.25">
      <c r="K37" t="s">
        <v>295</v>
      </c>
      <c r="O37">
        <v>278.45</v>
      </c>
    </row>
    <row r="38" spans="11:15" x14ac:dyDescent="0.25">
      <c r="K38" t="s">
        <v>296</v>
      </c>
      <c r="O38">
        <v>327.37</v>
      </c>
    </row>
    <row r="39" spans="11:15" x14ac:dyDescent="0.25">
      <c r="K39" t="s">
        <v>297</v>
      </c>
      <c r="O39">
        <v>325.3</v>
      </c>
    </row>
    <row r="40" spans="11:15" x14ac:dyDescent="0.25">
      <c r="K40" t="s">
        <v>298</v>
      </c>
      <c r="O40">
        <v>213.04</v>
      </c>
    </row>
    <row r="41" spans="11:15" x14ac:dyDescent="0.25">
      <c r="K41" t="s">
        <v>299</v>
      </c>
      <c r="O41">
        <v>390.06</v>
      </c>
    </row>
    <row r="42" spans="11:15" x14ac:dyDescent="0.25">
      <c r="K42" t="s">
        <v>300</v>
      </c>
      <c r="O42">
        <v>243.92</v>
      </c>
    </row>
    <row r="43" spans="11:15" x14ac:dyDescent="0.25">
      <c r="K43" t="s">
        <v>301</v>
      </c>
      <c r="O43">
        <v>1027.49</v>
      </c>
    </row>
    <row r="44" spans="11:15" x14ac:dyDescent="0.25">
      <c r="K44" t="s">
        <v>302</v>
      </c>
      <c r="O44">
        <v>292.3</v>
      </c>
    </row>
    <row r="45" spans="11:15" x14ac:dyDescent="0.25">
      <c r="K45" t="s">
        <v>303</v>
      </c>
      <c r="O45">
        <v>574.9</v>
      </c>
    </row>
    <row r="46" spans="11:15" x14ac:dyDescent="0.25">
      <c r="K46" t="s">
        <v>304</v>
      </c>
      <c r="O46">
        <v>353.04</v>
      </c>
    </row>
    <row r="47" spans="11:15" x14ac:dyDescent="0.25">
      <c r="K47" t="s">
        <v>305</v>
      </c>
      <c r="O47">
        <v>384.23</v>
      </c>
    </row>
    <row r="48" spans="11:15" x14ac:dyDescent="0.25">
      <c r="K48" t="s">
        <v>306</v>
      </c>
      <c r="O48">
        <v>501.05</v>
      </c>
    </row>
    <row r="49" spans="11:15" x14ac:dyDescent="0.25">
      <c r="K49" t="s">
        <v>307</v>
      </c>
      <c r="O49">
        <v>577.35</v>
      </c>
    </row>
    <row r="50" spans="11:15" x14ac:dyDescent="0.25">
      <c r="K50" t="s">
        <v>308</v>
      </c>
      <c r="O50">
        <v>252.27</v>
      </c>
    </row>
    <row r="51" spans="11:15" x14ac:dyDescent="0.25">
      <c r="K51" t="s">
        <v>309</v>
      </c>
      <c r="O51">
        <v>386.69</v>
      </c>
    </row>
    <row r="52" spans="11:15" x14ac:dyDescent="0.25">
      <c r="K52" t="s">
        <v>310</v>
      </c>
      <c r="O52">
        <v>391.21</v>
      </c>
    </row>
    <row r="53" spans="11:15" x14ac:dyDescent="0.25">
      <c r="K53" t="s">
        <v>311</v>
      </c>
      <c r="O53">
        <v>217.48</v>
      </c>
    </row>
    <row r="54" spans="11:15" x14ac:dyDescent="0.25">
      <c r="K54" t="s">
        <v>312</v>
      </c>
      <c r="O54">
        <v>396.85</v>
      </c>
    </row>
    <row r="55" spans="11:15" x14ac:dyDescent="0.25">
      <c r="K55" t="s">
        <v>313</v>
      </c>
      <c r="O55">
        <v>155.53</v>
      </c>
    </row>
    <row r="56" spans="11:15" x14ac:dyDescent="0.25">
      <c r="K56" t="s">
        <v>314</v>
      </c>
      <c r="O56">
        <v>677.42</v>
      </c>
    </row>
    <row r="57" spans="11:15" x14ac:dyDescent="0.25">
      <c r="K57" t="s">
        <v>315</v>
      </c>
      <c r="O57">
        <v>800.94</v>
      </c>
    </row>
    <row r="58" spans="11:15" x14ac:dyDescent="0.25">
      <c r="K58" t="s">
        <v>316</v>
      </c>
      <c r="O58">
        <v>190.88</v>
      </c>
    </row>
    <row r="59" spans="11:15" x14ac:dyDescent="0.25">
      <c r="K59" t="s">
        <v>317</v>
      </c>
      <c r="O59">
        <v>205.66</v>
      </c>
    </row>
    <row r="60" spans="11:15" x14ac:dyDescent="0.25">
      <c r="K60" t="s">
        <v>318</v>
      </c>
      <c r="O60">
        <v>344.21</v>
      </c>
    </row>
    <row r="61" spans="11:15" x14ac:dyDescent="0.25">
      <c r="K61" t="s">
        <v>319</v>
      </c>
      <c r="O61">
        <v>71.3</v>
      </c>
    </row>
    <row r="62" spans="11:15" x14ac:dyDescent="0.25">
      <c r="K62" t="s">
        <v>320</v>
      </c>
      <c r="O62">
        <v>245.3</v>
      </c>
    </row>
    <row r="63" spans="11:15" x14ac:dyDescent="0.25">
      <c r="K63" t="s">
        <v>321</v>
      </c>
      <c r="O63">
        <v>398.99</v>
      </c>
    </row>
    <row r="64" spans="11:15" x14ac:dyDescent="0.25">
      <c r="K64" t="s">
        <v>322</v>
      </c>
      <c r="O64">
        <v>146.24</v>
      </c>
    </row>
    <row r="65" spans="11:16" x14ac:dyDescent="0.25">
      <c r="K65" t="s">
        <v>323</v>
      </c>
      <c r="O65">
        <v>538.4</v>
      </c>
    </row>
    <row r="66" spans="11:16" x14ac:dyDescent="0.25">
      <c r="K66" t="s">
        <v>324</v>
      </c>
      <c r="O66">
        <v>350.87</v>
      </c>
    </row>
    <row r="67" spans="11:16" x14ac:dyDescent="0.25">
      <c r="K67" t="s">
        <v>325</v>
      </c>
      <c r="P67">
        <v>225.74</v>
      </c>
    </row>
    <row r="68" spans="11:16" x14ac:dyDescent="0.25">
      <c r="K68" t="s">
        <v>326</v>
      </c>
      <c r="P68">
        <v>293.81</v>
      </c>
    </row>
    <row r="69" spans="11:16" x14ac:dyDescent="0.25">
      <c r="K69" t="s">
        <v>327</v>
      </c>
      <c r="P69">
        <v>423.2</v>
      </c>
    </row>
    <row r="70" spans="11:16" x14ac:dyDescent="0.25">
      <c r="K70" t="s">
        <v>328</v>
      </c>
      <c r="P70">
        <v>576.38</v>
      </c>
    </row>
    <row r="71" spans="11:16" x14ac:dyDescent="0.25">
      <c r="K71" t="s">
        <v>329</v>
      </c>
      <c r="P71">
        <v>393.03</v>
      </c>
    </row>
    <row r="72" spans="11:16" x14ac:dyDescent="0.25">
      <c r="K72" t="s">
        <v>330</v>
      </c>
      <c r="P72">
        <v>397.71</v>
      </c>
    </row>
    <row r="73" spans="11:16" x14ac:dyDescent="0.25">
      <c r="K73" t="s">
        <v>331</v>
      </c>
      <c r="P73">
        <v>263.85000000000002</v>
      </c>
    </row>
    <row r="74" spans="11:16" x14ac:dyDescent="0.25">
      <c r="K74" t="s">
        <v>332</v>
      </c>
      <c r="P74">
        <v>393.77</v>
      </c>
    </row>
    <row r="75" spans="11:16" x14ac:dyDescent="0.25">
      <c r="K75" t="s">
        <v>333</v>
      </c>
      <c r="P75">
        <v>545.77</v>
      </c>
    </row>
    <row r="76" spans="11:16" x14ac:dyDescent="0.25">
      <c r="K76" t="s">
        <v>334</v>
      </c>
      <c r="P76">
        <v>435.45</v>
      </c>
    </row>
    <row r="77" spans="11:16" x14ac:dyDescent="0.25">
      <c r="K77" t="s">
        <v>335</v>
      </c>
      <c r="P77">
        <v>591.30999999999995</v>
      </c>
    </row>
    <row r="78" spans="11:16" x14ac:dyDescent="0.25">
      <c r="K78" t="s">
        <v>336</v>
      </c>
      <c r="P78">
        <v>300.23</v>
      </c>
    </row>
    <row r="79" spans="11:16" x14ac:dyDescent="0.25">
      <c r="K79" t="s">
        <v>337</v>
      </c>
      <c r="P79">
        <v>423.04</v>
      </c>
    </row>
    <row r="80" spans="11:16" x14ac:dyDescent="0.25">
      <c r="K80" t="s">
        <v>338</v>
      </c>
      <c r="P80">
        <v>436.29</v>
      </c>
    </row>
    <row r="81" spans="11:16" x14ac:dyDescent="0.25">
      <c r="K81" t="s">
        <v>339</v>
      </c>
      <c r="P81">
        <v>556.87</v>
      </c>
    </row>
    <row r="82" spans="11:16" x14ac:dyDescent="0.25">
      <c r="K82" t="s">
        <v>340</v>
      </c>
      <c r="P82">
        <v>362.14</v>
      </c>
    </row>
    <row r="83" spans="11:16" x14ac:dyDescent="0.25">
      <c r="K83" t="s">
        <v>341</v>
      </c>
      <c r="P83">
        <v>240.92</v>
      </c>
    </row>
    <row r="84" spans="11:16" x14ac:dyDescent="0.25">
      <c r="K84" t="s">
        <v>342</v>
      </c>
      <c r="P84">
        <v>2233.87</v>
      </c>
    </row>
    <row r="85" spans="11:16" x14ac:dyDescent="0.25">
      <c r="K85" t="s">
        <v>343</v>
      </c>
      <c r="P85">
        <v>1806.92</v>
      </c>
    </row>
    <row r="86" spans="11:16" x14ac:dyDescent="0.25">
      <c r="K86" t="s">
        <v>344</v>
      </c>
      <c r="P86">
        <v>521.17999999999995</v>
      </c>
    </row>
    <row r="87" spans="11:16" x14ac:dyDescent="0.25">
      <c r="K87" t="s">
        <v>345</v>
      </c>
      <c r="P87">
        <v>687.78</v>
      </c>
    </row>
    <row r="88" spans="11:16" x14ac:dyDescent="0.25">
      <c r="K88" t="s">
        <v>346</v>
      </c>
      <c r="P88">
        <v>186.13</v>
      </c>
    </row>
    <row r="89" spans="11:16" x14ac:dyDescent="0.25">
      <c r="K89" t="s">
        <v>347</v>
      </c>
      <c r="P89">
        <v>193.28</v>
      </c>
    </row>
    <row r="90" spans="11:16" x14ac:dyDescent="0.25">
      <c r="K90" t="s">
        <v>348</v>
      </c>
      <c r="P90">
        <v>331.84</v>
      </c>
    </row>
    <row r="91" spans="11:16" x14ac:dyDescent="0.25">
      <c r="K91" t="s">
        <v>349</v>
      </c>
      <c r="P91">
        <v>572.04</v>
      </c>
    </row>
    <row r="92" spans="11:16" x14ac:dyDescent="0.25">
      <c r="K92" t="s">
        <v>350</v>
      </c>
      <c r="P92">
        <v>393.44</v>
      </c>
    </row>
    <row r="93" spans="11:16" x14ac:dyDescent="0.25">
      <c r="K93" t="s">
        <v>351</v>
      </c>
      <c r="P93">
        <v>473.03</v>
      </c>
    </row>
    <row r="94" spans="11:16" x14ac:dyDescent="0.25">
      <c r="K94" t="s">
        <v>352</v>
      </c>
      <c r="P94">
        <v>955.01</v>
      </c>
    </row>
    <row r="95" spans="11:16" x14ac:dyDescent="0.25">
      <c r="K95" t="s">
        <v>353</v>
      </c>
      <c r="P95">
        <v>356.76</v>
      </c>
    </row>
    <row r="96" spans="11:16" x14ac:dyDescent="0.25">
      <c r="K96" t="s">
        <v>354</v>
      </c>
      <c r="P96">
        <v>503.22</v>
      </c>
    </row>
    <row r="97" spans="11:16" x14ac:dyDescent="0.25">
      <c r="K97" t="s">
        <v>355</v>
      </c>
      <c r="P97">
        <v>407.56</v>
      </c>
    </row>
    <row r="98" spans="11:16" x14ac:dyDescent="0.25">
      <c r="K98" t="s">
        <v>356</v>
      </c>
      <c r="P98">
        <v>274.76</v>
      </c>
    </row>
    <row r="99" spans="11:16" x14ac:dyDescent="0.25">
      <c r="K99" t="s">
        <v>357</v>
      </c>
      <c r="P99">
        <v>678.42</v>
      </c>
    </row>
    <row r="100" spans="11:16" x14ac:dyDescent="0.25">
      <c r="K100" t="s">
        <v>358</v>
      </c>
      <c r="P100">
        <v>422.55</v>
      </c>
    </row>
    <row r="101" spans="11:16" x14ac:dyDescent="0.25">
      <c r="K101" t="s">
        <v>359</v>
      </c>
      <c r="P101">
        <v>414.97</v>
      </c>
    </row>
    <row r="102" spans="11:16" x14ac:dyDescent="0.25">
      <c r="K102" t="s">
        <v>360</v>
      </c>
      <c r="P102">
        <v>103.86</v>
      </c>
    </row>
    <row r="103" spans="11:16" x14ac:dyDescent="0.25">
      <c r="K103" t="s">
        <v>361</v>
      </c>
      <c r="P103">
        <v>431.41</v>
      </c>
    </row>
    <row r="104" spans="11:16" x14ac:dyDescent="0.25">
      <c r="K104" t="s">
        <v>362</v>
      </c>
      <c r="P104">
        <v>288.04000000000002</v>
      </c>
    </row>
    <row r="105" spans="11:16" x14ac:dyDescent="0.25">
      <c r="K105" t="s">
        <v>363</v>
      </c>
      <c r="P105">
        <v>199.77</v>
      </c>
    </row>
    <row r="106" spans="11:16" x14ac:dyDescent="0.25">
      <c r="K106" t="s">
        <v>364</v>
      </c>
      <c r="P106">
        <v>495.78</v>
      </c>
    </row>
    <row r="107" spans="11:16" x14ac:dyDescent="0.25">
      <c r="K107" t="s">
        <v>365</v>
      </c>
      <c r="P107">
        <v>263.64</v>
      </c>
    </row>
    <row r="108" spans="11:16" x14ac:dyDescent="0.25">
      <c r="K108" t="s">
        <v>366</v>
      </c>
      <c r="P108">
        <v>442.73</v>
      </c>
    </row>
    <row r="109" spans="11:16" x14ac:dyDescent="0.25">
      <c r="K109" t="s">
        <v>367</v>
      </c>
      <c r="P109">
        <v>362.24</v>
      </c>
    </row>
    <row r="110" spans="11:16" x14ac:dyDescent="0.25">
      <c r="K110" t="s">
        <v>368</v>
      </c>
      <c r="P110">
        <v>219.35</v>
      </c>
    </row>
    <row r="111" spans="11:16" x14ac:dyDescent="0.25">
      <c r="K111" t="s">
        <v>369</v>
      </c>
      <c r="P111">
        <v>423.44</v>
      </c>
    </row>
    <row r="112" spans="11:16" x14ac:dyDescent="0.25">
      <c r="K112" t="s">
        <v>370</v>
      </c>
      <c r="P112">
        <v>419.66</v>
      </c>
    </row>
    <row r="113" spans="10:16" x14ac:dyDescent="0.25">
      <c r="K113" t="s">
        <v>371</v>
      </c>
      <c r="P113">
        <v>203.4</v>
      </c>
    </row>
    <row r="114" spans="10:16" x14ac:dyDescent="0.25">
      <c r="K114" t="s">
        <v>372</v>
      </c>
      <c r="P114">
        <v>503.11</v>
      </c>
    </row>
    <row r="115" spans="10:16" x14ac:dyDescent="0.25">
      <c r="K115" t="s">
        <v>373</v>
      </c>
      <c r="P115">
        <v>291.94</v>
      </c>
    </row>
    <row r="116" spans="10:16" x14ac:dyDescent="0.25">
      <c r="K116" t="s">
        <v>374</v>
      </c>
      <c r="P116">
        <v>511.24</v>
      </c>
    </row>
    <row r="117" spans="10:16" x14ac:dyDescent="0.25">
      <c r="K117" t="s">
        <v>375</v>
      </c>
      <c r="P117">
        <v>444.43</v>
      </c>
    </row>
    <row r="118" spans="10:16" x14ac:dyDescent="0.25">
      <c r="K118" t="s">
        <v>376</v>
      </c>
      <c r="P118">
        <v>317.98</v>
      </c>
    </row>
    <row r="119" spans="10:16" x14ac:dyDescent="0.25">
      <c r="K119" t="s">
        <v>377</v>
      </c>
      <c r="P119">
        <v>4.97</v>
      </c>
    </row>
    <row r="120" spans="10:16" x14ac:dyDescent="0.25">
      <c r="K120" t="s">
        <v>378</v>
      </c>
      <c r="P120">
        <v>633.08000000000004</v>
      </c>
    </row>
    <row r="121" spans="10:16" x14ac:dyDescent="0.25">
      <c r="K121" t="s">
        <v>379</v>
      </c>
      <c r="P121">
        <v>392.5</v>
      </c>
    </row>
    <row r="122" spans="10:16" x14ac:dyDescent="0.25">
      <c r="K122" t="s">
        <v>621</v>
      </c>
      <c r="P122">
        <v>280.48</v>
      </c>
    </row>
    <row r="123" spans="10:16" x14ac:dyDescent="0.25">
      <c r="K123" t="s">
        <v>622</v>
      </c>
      <c r="P123">
        <v>130.83000000000001</v>
      </c>
    </row>
    <row r="124" spans="10:16" x14ac:dyDescent="0.25">
      <c r="J124" s="2" t="s">
        <v>627</v>
      </c>
      <c r="K124">
        <v>326.07</v>
      </c>
      <c r="L124" t="s">
        <v>638</v>
      </c>
      <c r="M124">
        <v>283.11</v>
      </c>
    </row>
    <row r="125" spans="10:16" x14ac:dyDescent="0.25">
      <c r="J125" s="2" t="s">
        <v>628</v>
      </c>
      <c r="K125">
        <v>445.27</v>
      </c>
      <c r="L125" s="3" t="s">
        <v>633</v>
      </c>
      <c r="M125">
        <v>309.32</v>
      </c>
    </row>
    <row r="126" spans="10:16" x14ac:dyDescent="0.25">
      <c r="J126" s="2" t="s">
        <v>629</v>
      </c>
      <c r="K126">
        <v>84.9</v>
      </c>
      <c r="L126" s="3" t="s">
        <v>634</v>
      </c>
      <c r="M126">
        <v>329.51</v>
      </c>
    </row>
    <row r="127" spans="10:16" x14ac:dyDescent="0.25">
      <c r="J127" s="2" t="s">
        <v>630</v>
      </c>
      <c r="K127">
        <v>376.2</v>
      </c>
      <c r="L127" s="3" t="s">
        <v>635</v>
      </c>
      <c r="M127">
        <v>367.72</v>
      </c>
    </row>
    <row r="128" spans="10:16" x14ac:dyDescent="0.25">
      <c r="J128" s="2" t="s">
        <v>631</v>
      </c>
      <c r="K128">
        <v>395.1</v>
      </c>
      <c r="L128" s="3" t="s">
        <v>636</v>
      </c>
      <c r="M128">
        <v>519.63</v>
      </c>
    </row>
    <row r="129" spans="9:17" x14ac:dyDescent="0.25">
      <c r="J129" s="2" t="s">
        <v>632</v>
      </c>
      <c r="K129">
        <v>276.27999999999997</v>
      </c>
      <c r="L129" s="3" t="s">
        <v>637</v>
      </c>
      <c r="M129">
        <v>396</v>
      </c>
    </row>
    <row r="130" spans="9:17" x14ac:dyDescent="0.25">
      <c r="L130" t="s">
        <v>639</v>
      </c>
      <c r="M130">
        <v>108.66</v>
      </c>
    </row>
    <row r="131" spans="9:17" x14ac:dyDescent="0.25">
      <c r="I131">
        <f>SUM(I2:I130)</f>
        <v>7630.4999999999982</v>
      </c>
      <c r="K131">
        <f>SUM(K124:K130)</f>
        <v>1903.82</v>
      </c>
      <c r="M131">
        <f>SUM(M124:M130)</f>
        <v>2313.9499999999998</v>
      </c>
      <c r="O131">
        <f>SUM(O2:O129)</f>
        <v>26272.609999999993</v>
      </c>
      <c r="P131">
        <f>SUM(P66:P130)</f>
        <v>25636.150000000005</v>
      </c>
      <c r="Q131">
        <f>SUM(I131:P131)</f>
        <v>63757.03</v>
      </c>
    </row>
    <row r="132" spans="9:17" x14ac:dyDescent="0.25">
      <c r="Q132">
        <v>-63757.03</v>
      </c>
    </row>
    <row r="133" spans="9:17" x14ac:dyDescent="0.25">
      <c r="Q133">
        <f>SUM(Q131:Q132)</f>
        <v>0</v>
      </c>
    </row>
    <row r="134" spans="9:17" x14ac:dyDescent="0.25">
      <c r="M134">
        <f>7630.5+51908.76+4217.77</f>
        <v>63757.03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79" workbookViewId="0">
      <selection activeCell="E2" sqref="E2:E21"/>
    </sheetView>
  </sheetViews>
  <sheetFormatPr baseColWidth="10" defaultRowHeight="15" x14ac:dyDescent="0.25"/>
  <cols>
    <col min="1" max="1" width="38.42578125" customWidth="1"/>
    <col min="7" max="7" width="23" customWidth="1"/>
  </cols>
  <sheetData>
    <row r="1" spans="1:11" x14ac:dyDescent="0.25">
      <c r="A1" t="s">
        <v>237</v>
      </c>
      <c r="B1" t="s">
        <v>238</v>
      </c>
      <c r="C1">
        <v>7630502021113020</v>
      </c>
    </row>
    <row r="2" spans="1:11" x14ac:dyDescent="0.25">
      <c r="A2" t="s">
        <v>239</v>
      </c>
      <c r="B2" t="s">
        <v>240</v>
      </c>
      <c r="C2">
        <v>51427</v>
      </c>
      <c r="D2">
        <v>979890619</v>
      </c>
      <c r="E2">
        <f>+C2/100</f>
        <v>514.27</v>
      </c>
      <c r="G2" t="s">
        <v>380</v>
      </c>
      <c r="H2">
        <v>60025</v>
      </c>
      <c r="I2" t="s">
        <v>381</v>
      </c>
      <c r="K2">
        <f>+H2/100</f>
        <v>600.25</v>
      </c>
    </row>
    <row r="3" spans="1:11" x14ac:dyDescent="0.25">
      <c r="A3" t="s">
        <v>241</v>
      </c>
      <c r="B3" t="s">
        <v>240</v>
      </c>
      <c r="C3">
        <v>51100</v>
      </c>
      <c r="D3">
        <v>988346859</v>
      </c>
      <c r="E3">
        <f t="shared" ref="E3:E21" si="0">+C3/100</f>
        <v>511</v>
      </c>
      <c r="G3" t="s">
        <v>382</v>
      </c>
      <c r="H3">
        <v>43203</v>
      </c>
      <c r="I3" t="s">
        <v>383</v>
      </c>
      <c r="K3">
        <f t="shared" ref="K3:K66" si="1">+H3/100</f>
        <v>432.03</v>
      </c>
    </row>
    <row r="4" spans="1:11" x14ac:dyDescent="0.25">
      <c r="A4" t="s">
        <v>242</v>
      </c>
      <c r="B4" t="s">
        <v>240</v>
      </c>
      <c r="C4">
        <v>45189</v>
      </c>
      <c r="D4">
        <v>982818394</v>
      </c>
      <c r="E4">
        <f t="shared" si="0"/>
        <v>451.89</v>
      </c>
      <c r="G4" t="s">
        <v>384</v>
      </c>
      <c r="H4">
        <v>38147</v>
      </c>
      <c r="I4" t="s">
        <v>385</v>
      </c>
      <c r="K4">
        <f t="shared" si="1"/>
        <v>381.47</v>
      </c>
    </row>
    <row r="5" spans="1:11" x14ac:dyDescent="0.25">
      <c r="A5" t="s">
        <v>243</v>
      </c>
      <c r="B5" t="s">
        <v>240</v>
      </c>
      <c r="C5">
        <v>51994</v>
      </c>
      <c r="D5">
        <v>959888864</v>
      </c>
      <c r="E5">
        <f t="shared" si="0"/>
        <v>519.94000000000005</v>
      </c>
      <c r="G5" t="s">
        <v>386</v>
      </c>
      <c r="H5">
        <v>35407</v>
      </c>
      <c r="I5" t="s">
        <v>387</v>
      </c>
      <c r="K5">
        <f t="shared" si="1"/>
        <v>354.07</v>
      </c>
    </row>
    <row r="6" spans="1:11" x14ac:dyDescent="0.25">
      <c r="A6" t="s">
        <v>244</v>
      </c>
      <c r="B6" t="s">
        <v>240</v>
      </c>
      <c r="C6">
        <v>35966</v>
      </c>
      <c r="D6">
        <v>988451241</v>
      </c>
      <c r="E6">
        <f t="shared" si="0"/>
        <v>359.66</v>
      </c>
      <c r="G6" t="s">
        <v>388</v>
      </c>
      <c r="H6">
        <v>55824</v>
      </c>
      <c r="I6" t="s">
        <v>389</v>
      </c>
      <c r="K6">
        <f t="shared" si="1"/>
        <v>558.24</v>
      </c>
    </row>
    <row r="7" spans="1:11" x14ac:dyDescent="0.25">
      <c r="A7" t="s">
        <v>245</v>
      </c>
      <c r="B7" t="s">
        <v>240</v>
      </c>
      <c r="C7">
        <v>36294</v>
      </c>
      <c r="D7">
        <v>988633709</v>
      </c>
      <c r="E7">
        <f t="shared" si="0"/>
        <v>362.94</v>
      </c>
      <c r="G7" t="s">
        <v>390</v>
      </c>
      <c r="H7">
        <v>16391</v>
      </c>
      <c r="I7" t="s">
        <v>391</v>
      </c>
      <c r="K7">
        <f t="shared" si="1"/>
        <v>163.91</v>
      </c>
    </row>
    <row r="8" spans="1:11" x14ac:dyDescent="0.25">
      <c r="A8" t="s">
        <v>246</v>
      </c>
      <c r="B8" t="s">
        <v>240</v>
      </c>
      <c r="C8">
        <v>13817</v>
      </c>
      <c r="D8">
        <v>995703763</v>
      </c>
      <c r="E8">
        <f t="shared" si="0"/>
        <v>138.16999999999999</v>
      </c>
      <c r="G8" t="s">
        <v>392</v>
      </c>
      <c r="H8">
        <v>22115</v>
      </c>
      <c r="I8" t="s">
        <v>393</v>
      </c>
      <c r="K8">
        <f t="shared" si="1"/>
        <v>221.15</v>
      </c>
    </row>
    <row r="9" spans="1:11" x14ac:dyDescent="0.25">
      <c r="A9" t="s">
        <v>247</v>
      </c>
      <c r="B9" t="s">
        <v>240</v>
      </c>
      <c r="C9">
        <v>90593</v>
      </c>
      <c r="D9">
        <v>967952830</v>
      </c>
      <c r="E9">
        <f t="shared" si="0"/>
        <v>905.93</v>
      </c>
      <c r="G9" t="s">
        <v>394</v>
      </c>
      <c r="H9">
        <v>49071</v>
      </c>
      <c r="I9" t="s">
        <v>395</v>
      </c>
      <c r="K9">
        <f t="shared" si="1"/>
        <v>490.71</v>
      </c>
    </row>
    <row r="10" spans="1:11" x14ac:dyDescent="0.25">
      <c r="A10" t="s">
        <v>248</v>
      </c>
      <c r="B10" t="s">
        <v>240</v>
      </c>
      <c r="C10">
        <v>51951</v>
      </c>
      <c r="D10">
        <v>980889587</v>
      </c>
      <c r="E10">
        <f t="shared" si="0"/>
        <v>519.51</v>
      </c>
      <c r="G10" t="s">
        <v>396</v>
      </c>
      <c r="H10">
        <v>27775</v>
      </c>
      <c r="I10" t="s">
        <v>397</v>
      </c>
      <c r="K10">
        <f t="shared" si="1"/>
        <v>277.75</v>
      </c>
    </row>
    <row r="11" spans="1:11" x14ac:dyDescent="0.25">
      <c r="A11" t="s">
        <v>249</v>
      </c>
      <c r="B11" t="s">
        <v>240</v>
      </c>
      <c r="C11">
        <v>61890</v>
      </c>
      <c r="D11">
        <v>959631081</v>
      </c>
      <c r="E11">
        <f t="shared" si="0"/>
        <v>618.9</v>
      </c>
      <c r="G11" t="s">
        <v>398</v>
      </c>
      <c r="H11">
        <v>33770</v>
      </c>
      <c r="I11" t="s">
        <v>399</v>
      </c>
      <c r="K11">
        <f t="shared" si="1"/>
        <v>337.7</v>
      </c>
    </row>
    <row r="12" spans="1:11" x14ac:dyDescent="0.25">
      <c r="A12" t="s">
        <v>250</v>
      </c>
      <c r="B12" t="s">
        <v>240</v>
      </c>
      <c r="C12">
        <v>37045</v>
      </c>
      <c r="D12">
        <v>990228568</v>
      </c>
      <c r="E12">
        <f t="shared" si="0"/>
        <v>370.45</v>
      </c>
      <c r="G12" t="s">
        <v>400</v>
      </c>
      <c r="H12">
        <v>45549</v>
      </c>
      <c r="I12" t="s">
        <v>401</v>
      </c>
      <c r="K12">
        <f t="shared" si="1"/>
        <v>455.49</v>
      </c>
    </row>
    <row r="13" spans="1:11" x14ac:dyDescent="0.25">
      <c r="A13" t="s">
        <v>251</v>
      </c>
      <c r="B13" t="s">
        <v>240</v>
      </c>
      <c r="C13">
        <v>30463</v>
      </c>
      <c r="D13">
        <v>990989928</v>
      </c>
      <c r="E13">
        <f t="shared" si="0"/>
        <v>304.63</v>
      </c>
      <c r="G13" t="s">
        <v>402</v>
      </c>
      <c r="H13">
        <v>52674</v>
      </c>
      <c r="I13" t="s">
        <v>403</v>
      </c>
      <c r="K13">
        <f t="shared" si="1"/>
        <v>526.74</v>
      </c>
    </row>
    <row r="14" spans="1:11" x14ac:dyDescent="0.25">
      <c r="A14" t="s">
        <v>252</v>
      </c>
      <c r="B14" t="s">
        <v>240</v>
      </c>
      <c r="C14">
        <v>19030</v>
      </c>
      <c r="D14">
        <v>981089768</v>
      </c>
      <c r="E14">
        <f t="shared" si="0"/>
        <v>190.3</v>
      </c>
      <c r="G14" t="s">
        <v>404</v>
      </c>
      <c r="H14">
        <v>23070</v>
      </c>
      <c r="I14" t="s">
        <v>405</v>
      </c>
      <c r="K14">
        <f t="shared" si="1"/>
        <v>230.7</v>
      </c>
    </row>
    <row r="15" spans="1:11" x14ac:dyDescent="0.25">
      <c r="A15" t="s">
        <v>253</v>
      </c>
      <c r="B15" t="s">
        <v>240</v>
      </c>
      <c r="C15">
        <v>19998</v>
      </c>
      <c r="D15">
        <v>979946398</v>
      </c>
      <c r="E15">
        <f t="shared" si="0"/>
        <v>199.98</v>
      </c>
      <c r="G15" t="s">
        <v>406</v>
      </c>
      <c r="H15">
        <v>48524</v>
      </c>
      <c r="I15" t="s">
        <v>407</v>
      </c>
      <c r="K15">
        <f t="shared" si="1"/>
        <v>485.24</v>
      </c>
    </row>
    <row r="16" spans="1:11" x14ac:dyDescent="0.25">
      <c r="A16" t="s">
        <v>254</v>
      </c>
      <c r="B16" t="s">
        <v>240</v>
      </c>
      <c r="C16">
        <v>29928</v>
      </c>
      <c r="D16">
        <v>993071421</v>
      </c>
      <c r="E16">
        <f t="shared" si="0"/>
        <v>299.27999999999997</v>
      </c>
      <c r="G16" t="s">
        <v>408</v>
      </c>
      <c r="H16">
        <v>45331</v>
      </c>
      <c r="I16" t="s">
        <v>409</v>
      </c>
      <c r="K16">
        <f t="shared" si="1"/>
        <v>453.31</v>
      </c>
    </row>
    <row r="17" spans="1:11" x14ac:dyDescent="0.25">
      <c r="A17" t="s">
        <v>255</v>
      </c>
      <c r="B17" t="s">
        <v>240</v>
      </c>
      <c r="C17">
        <v>21386</v>
      </c>
      <c r="D17">
        <v>981000482</v>
      </c>
      <c r="E17">
        <f t="shared" si="0"/>
        <v>213.86</v>
      </c>
      <c r="G17" t="s">
        <v>410</v>
      </c>
      <c r="H17">
        <v>50838</v>
      </c>
      <c r="I17" t="s">
        <v>411</v>
      </c>
      <c r="K17">
        <f t="shared" si="1"/>
        <v>508.38</v>
      </c>
    </row>
    <row r="18" spans="1:11" x14ac:dyDescent="0.25">
      <c r="A18" t="s">
        <v>256</v>
      </c>
      <c r="B18" t="s">
        <v>240</v>
      </c>
      <c r="C18">
        <v>35595</v>
      </c>
      <c r="D18">
        <v>939284443</v>
      </c>
      <c r="E18">
        <f t="shared" si="0"/>
        <v>355.95</v>
      </c>
      <c r="G18" t="s">
        <v>412</v>
      </c>
      <c r="H18">
        <v>40579</v>
      </c>
      <c r="I18" t="s">
        <v>413</v>
      </c>
      <c r="K18">
        <f t="shared" si="1"/>
        <v>405.79</v>
      </c>
    </row>
    <row r="19" spans="1:11" x14ac:dyDescent="0.25">
      <c r="A19" t="s">
        <v>257</v>
      </c>
      <c r="B19" t="s">
        <v>240</v>
      </c>
      <c r="C19">
        <v>18933</v>
      </c>
      <c r="D19">
        <v>989053958</v>
      </c>
      <c r="E19">
        <f t="shared" si="0"/>
        <v>189.33</v>
      </c>
      <c r="G19" t="s">
        <v>414</v>
      </c>
      <c r="H19">
        <v>40261</v>
      </c>
      <c r="I19" t="s">
        <v>415</v>
      </c>
      <c r="K19">
        <f t="shared" si="1"/>
        <v>402.61</v>
      </c>
    </row>
    <row r="20" spans="1:11" x14ac:dyDescent="0.25">
      <c r="A20" t="s">
        <v>258</v>
      </c>
      <c r="B20" t="s">
        <v>240</v>
      </c>
      <c r="C20">
        <v>14876</v>
      </c>
      <c r="D20">
        <v>989555581</v>
      </c>
      <c r="E20">
        <f t="shared" si="0"/>
        <v>148.76</v>
      </c>
      <c r="G20" t="s">
        <v>416</v>
      </c>
      <c r="H20">
        <v>28792</v>
      </c>
      <c r="I20" t="s">
        <v>417</v>
      </c>
      <c r="K20">
        <f t="shared" si="1"/>
        <v>287.92</v>
      </c>
    </row>
    <row r="21" spans="1:11" x14ac:dyDescent="0.25">
      <c r="A21" t="s">
        <v>259</v>
      </c>
      <c r="B21" t="s">
        <v>240</v>
      </c>
      <c r="C21">
        <v>45575</v>
      </c>
      <c r="D21">
        <v>986602344</v>
      </c>
      <c r="E21">
        <f t="shared" si="0"/>
        <v>455.75</v>
      </c>
      <c r="G21" t="s">
        <v>418</v>
      </c>
      <c r="H21">
        <v>37105</v>
      </c>
      <c r="I21" t="s">
        <v>419</v>
      </c>
      <c r="K21">
        <f t="shared" si="1"/>
        <v>371.05</v>
      </c>
    </row>
    <row r="22" spans="1:11" x14ac:dyDescent="0.25">
      <c r="G22" t="s">
        <v>420</v>
      </c>
      <c r="H22">
        <v>63324</v>
      </c>
      <c r="I22" t="s">
        <v>421</v>
      </c>
      <c r="K22">
        <f t="shared" si="1"/>
        <v>633.24</v>
      </c>
    </row>
    <row r="23" spans="1:11" x14ac:dyDescent="0.25">
      <c r="G23" t="s">
        <v>422</v>
      </c>
      <c r="H23">
        <v>41226</v>
      </c>
      <c r="I23" t="s">
        <v>423</v>
      </c>
      <c r="K23">
        <f t="shared" si="1"/>
        <v>412.26</v>
      </c>
    </row>
    <row r="24" spans="1:11" x14ac:dyDescent="0.25">
      <c r="G24" t="s">
        <v>424</v>
      </c>
      <c r="H24">
        <v>25796</v>
      </c>
      <c r="I24" t="s">
        <v>425</v>
      </c>
      <c r="K24">
        <f t="shared" si="1"/>
        <v>257.95999999999998</v>
      </c>
    </row>
    <row r="25" spans="1:11" x14ac:dyDescent="0.25">
      <c r="G25" t="s">
        <v>426</v>
      </c>
      <c r="H25">
        <v>24183</v>
      </c>
      <c r="I25" t="s">
        <v>427</v>
      </c>
      <c r="K25">
        <f t="shared" si="1"/>
        <v>241.83</v>
      </c>
    </row>
    <row r="26" spans="1:11" x14ac:dyDescent="0.25">
      <c r="G26" t="s">
        <v>428</v>
      </c>
      <c r="H26">
        <v>40757</v>
      </c>
      <c r="I26" t="s">
        <v>429</v>
      </c>
      <c r="K26">
        <f t="shared" si="1"/>
        <v>407.57</v>
      </c>
    </row>
    <row r="27" spans="1:11" x14ac:dyDescent="0.25">
      <c r="G27" t="s">
        <v>430</v>
      </c>
      <c r="H27">
        <v>49013</v>
      </c>
      <c r="I27" t="s">
        <v>431</v>
      </c>
      <c r="K27">
        <f t="shared" si="1"/>
        <v>490.13</v>
      </c>
    </row>
    <row r="28" spans="1:11" x14ac:dyDescent="0.25">
      <c r="G28" t="s">
        <v>432</v>
      </c>
      <c r="H28">
        <v>93589</v>
      </c>
      <c r="I28" t="s">
        <v>433</v>
      </c>
      <c r="K28">
        <f t="shared" si="1"/>
        <v>935.89</v>
      </c>
    </row>
    <row r="29" spans="1:11" x14ac:dyDescent="0.25">
      <c r="G29" t="s">
        <v>434</v>
      </c>
      <c r="H29">
        <v>32087</v>
      </c>
      <c r="I29" t="s">
        <v>435</v>
      </c>
      <c r="K29">
        <f t="shared" si="1"/>
        <v>320.87</v>
      </c>
    </row>
    <row r="30" spans="1:11" x14ac:dyDescent="0.25">
      <c r="G30" t="s">
        <v>436</v>
      </c>
      <c r="H30">
        <v>78087</v>
      </c>
      <c r="I30" t="s">
        <v>437</v>
      </c>
      <c r="K30">
        <f t="shared" si="1"/>
        <v>780.87</v>
      </c>
    </row>
    <row r="31" spans="1:11" x14ac:dyDescent="0.25">
      <c r="G31" t="s">
        <v>438</v>
      </c>
      <c r="H31">
        <v>50320</v>
      </c>
      <c r="I31" t="s">
        <v>439</v>
      </c>
      <c r="K31">
        <f t="shared" si="1"/>
        <v>503.2</v>
      </c>
    </row>
    <row r="32" spans="1:11" x14ac:dyDescent="0.25">
      <c r="G32" t="s">
        <v>440</v>
      </c>
      <c r="H32">
        <v>45429</v>
      </c>
      <c r="I32" t="s">
        <v>441</v>
      </c>
      <c r="K32">
        <f t="shared" si="1"/>
        <v>454.29</v>
      </c>
    </row>
    <row r="33" spans="7:11" x14ac:dyDescent="0.25">
      <c r="G33" t="s">
        <v>442</v>
      </c>
      <c r="H33">
        <v>55059</v>
      </c>
      <c r="I33" t="s">
        <v>443</v>
      </c>
      <c r="K33">
        <f t="shared" si="1"/>
        <v>550.59</v>
      </c>
    </row>
    <row r="34" spans="7:11" x14ac:dyDescent="0.25">
      <c r="G34" t="s">
        <v>444</v>
      </c>
      <c r="H34">
        <v>39363</v>
      </c>
      <c r="I34" t="s">
        <v>445</v>
      </c>
      <c r="K34">
        <f t="shared" si="1"/>
        <v>393.63</v>
      </c>
    </row>
    <row r="35" spans="7:11" x14ac:dyDescent="0.25">
      <c r="G35" t="s">
        <v>446</v>
      </c>
      <c r="H35">
        <v>43757</v>
      </c>
      <c r="I35" t="s">
        <v>447</v>
      </c>
      <c r="K35">
        <f t="shared" si="1"/>
        <v>437.57</v>
      </c>
    </row>
    <row r="36" spans="7:11" x14ac:dyDescent="0.25">
      <c r="G36" t="s">
        <v>448</v>
      </c>
      <c r="H36">
        <v>24946</v>
      </c>
      <c r="I36" t="s">
        <v>449</v>
      </c>
      <c r="K36">
        <f t="shared" si="1"/>
        <v>249.46</v>
      </c>
    </row>
    <row r="37" spans="7:11" x14ac:dyDescent="0.25">
      <c r="G37" t="s">
        <v>450</v>
      </c>
      <c r="H37">
        <v>27845</v>
      </c>
      <c r="I37" t="s">
        <v>451</v>
      </c>
      <c r="K37">
        <f t="shared" si="1"/>
        <v>278.45</v>
      </c>
    </row>
    <row r="38" spans="7:11" x14ac:dyDescent="0.25">
      <c r="G38" t="s">
        <v>452</v>
      </c>
      <c r="H38">
        <v>32737</v>
      </c>
      <c r="I38" t="s">
        <v>453</v>
      </c>
      <c r="K38">
        <f t="shared" si="1"/>
        <v>327.37</v>
      </c>
    </row>
    <row r="39" spans="7:11" x14ac:dyDescent="0.25">
      <c r="G39" t="s">
        <v>454</v>
      </c>
      <c r="H39">
        <v>32530</v>
      </c>
      <c r="I39" t="s">
        <v>455</v>
      </c>
      <c r="K39">
        <f t="shared" si="1"/>
        <v>325.3</v>
      </c>
    </row>
    <row r="40" spans="7:11" x14ac:dyDescent="0.25">
      <c r="G40" t="s">
        <v>456</v>
      </c>
      <c r="H40">
        <v>21304</v>
      </c>
      <c r="I40" t="s">
        <v>457</v>
      </c>
      <c r="K40">
        <f t="shared" si="1"/>
        <v>213.04</v>
      </c>
    </row>
    <row r="41" spans="7:11" x14ac:dyDescent="0.25">
      <c r="G41" t="s">
        <v>458</v>
      </c>
      <c r="H41">
        <v>39006</v>
      </c>
      <c r="I41" t="s">
        <v>459</v>
      </c>
      <c r="K41">
        <f t="shared" si="1"/>
        <v>390.06</v>
      </c>
    </row>
    <row r="42" spans="7:11" x14ac:dyDescent="0.25">
      <c r="G42" t="s">
        <v>460</v>
      </c>
      <c r="H42">
        <v>24392</v>
      </c>
      <c r="I42" t="s">
        <v>461</v>
      </c>
      <c r="K42">
        <f t="shared" si="1"/>
        <v>243.92</v>
      </c>
    </row>
    <row r="43" spans="7:11" x14ac:dyDescent="0.25">
      <c r="G43" t="s">
        <v>462</v>
      </c>
      <c r="H43">
        <v>102749</v>
      </c>
      <c r="I43" t="s">
        <v>463</v>
      </c>
      <c r="K43">
        <f t="shared" si="1"/>
        <v>1027.49</v>
      </c>
    </row>
    <row r="44" spans="7:11" x14ac:dyDescent="0.25">
      <c r="G44" t="s">
        <v>464</v>
      </c>
      <c r="H44">
        <v>29230</v>
      </c>
      <c r="I44" t="s">
        <v>465</v>
      </c>
      <c r="K44">
        <f t="shared" si="1"/>
        <v>292.3</v>
      </c>
    </row>
    <row r="45" spans="7:11" x14ac:dyDescent="0.25">
      <c r="G45" t="s">
        <v>466</v>
      </c>
      <c r="H45">
        <v>57490</v>
      </c>
      <c r="I45" t="s">
        <v>467</v>
      </c>
      <c r="K45">
        <f t="shared" si="1"/>
        <v>574.9</v>
      </c>
    </row>
    <row r="46" spans="7:11" x14ac:dyDescent="0.25">
      <c r="G46" t="s">
        <v>468</v>
      </c>
      <c r="H46">
        <v>35304</v>
      </c>
      <c r="I46" t="s">
        <v>469</v>
      </c>
      <c r="K46">
        <f t="shared" si="1"/>
        <v>353.04</v>
      </c>
    </row>
    <row r="47" spans="7:11" x14ac:dyDescent="0.25">
      <c r="G47" t="s">
        <v>470</v>
      </c>
      <c r="H47">
        <v>38423</v>
      </c>
      <c r="I47" t="s">
        <v>471</v>
      </c>
      <c r="K47">
        <f t="shared" si="1"/>
        <v>384.23</v>
      </c>
    </row>
    <row r="48" spans="7:11" x14ac:dyDescent="0.25">
      <c r="G48" t="s">
        <v>472</v>
      </c>
      <c r="H48">
        <v>50105</v>
      </c>
      <c r="I48" t="s">
        <v>473</v>
      </c>
      <c r="K48">
        <f t="shared" si="1"/>
        <v>501.05</v>
      </c>
    </row>
    <row r="49" spans="7:11" x14ac:dyDescent="0.25">
      <c r="G49" t="s">
        <v>474</v>
      </c>
      <c r="H49">
        <v>57735</v>
      </c>
      <c r="I49" t="s">
        <v>475</v>
      </c>
      <c r="K49">
        <f t="shared" si="1"/>
        <v>577.35</v>
      </c>
    </row>
    <row r="50" spans="7:11" x14ac:dyDescent="0.25">
      <c r="G50" t="s">
        <v>476</v>
      </c>
      <c r="H50">
        <v>25227</v>
      </c>
      <c r="I50" t="s">
        <v>477</v>
      </c>
      <c r="K50">
        <f t="shared" si="1"/>
        <v>252.27</v>
      </c>
    </row>
    <row r="51" spans="7:11" x14ac:dyDescent="0.25">
      <c r="G51" t="s">
        <v>478</v>
      </c>
      <c r="H51">
        <v>38669</v>
      </c>
      <c r="I51" t="s">
        <v>479</v>
      </c>
      <c r="K51">
        <f t="shared" si="1"/>
        <v>386.69</v>
      </c>
    </row>
    <row r="52" spans="7:11" x14ac:dyDescent="0.25">
      <c r="G52" t="s">
        <v>480</v>
      </c>
      <c r="H52">
        <v>39121</v>
      </c>
      <c r="I52" t="s">
        <v>481</v>
      </c>
      <c r="K52">
        <f t="shared" si="1"/>
        <v>391.21</v>
      </c>
    </row>
    <row r="53" spans="7:11" x14ac:dyDescent="0.25">
      <c r="G53" t="s">
        <v>482</v>
      </c>
      <c r="H53">
        <v>21748</v>
      </c>
      <c r="I53" t="s">
        <v>483</v>
      </c>
      <c r="K53">
        <f t="shared" si="1"/>
        <v>217.48</v>
      </c>
    </row>
    <row r="54" spans="7:11" x14ac:dyDescent="0.25">
      <c r="G54" t="s">
        <v>484</v>
      </c>
      <c r="H54">
        <v>39685</v>
      </c>
      <c r="I54" t="s">
        <v>485</v>
      </c>
      <c r="K54">
        <f t="shared" si="1"/>
        <v>396.85</v>
      </c>
    </row>
    <row r="55" spans="7:11" x14ac:dyDescent="0.25">
      <c r="G55" t="s">
        <v>486</v>
      </c>
      <c r="H55">
        <v>15553</v>
      </c>
      <c r="I55" t="s">
        <v>487</v>
      </c>
      <c r="K55">
        <f t="shared" si="1"/>
        <v>155.53</v>
      </c>
    </row>
    <row r="56" spans="7:11" x14ac:dyDescent="0.25">
      <c r="G56" t="s">
        <v>488</v>
      </c>
      <c r="H56">
        <v>67742</v>
      </c>
      <c r="I56" t="s">
        <v>489</v>
      </c>
      <c r="K56">
        <f t="shared" si="1"/>
        <v>677.42</v>
      </c>
    </row>
    <row r="57" spans="7:11" x14ac:dyDescent="0.25">
      <c r="G57" t="s">
        <v>490</v>
      </c>
      <c r="H57">
        <v>80094</v>
      </c>
      <c r="I57" t="s">
        <v>491</v>
      </c>
      <c r="K57">
        <f t="shared" si="1"/>
        <v>800.94</v>
      </c>
    </row>
    <row r="58" spans="7:11" x14ac:dyDescent="0.25">
      <c r="G58" t="s">
        <v>492</v>
      </c>
      <c r="H58">
        <v>19088</v>
      </c>
      <c r="I58" t="s">
        <v>493</v>
      </c>
      <c r="K58">
        <f t="shared" si="1"/>
        <v>190.88</v>
      </c>
    </row>
    <row r="59" spans="7:11" x14ac:dyDescent="0.25">
      <c r="G59" t="s">
        <v>494</v>
      </c>
      <c r="H59">
        <v>20566</v>
      </c>
      <c r="I59" t="s">
        <v>495</v>
      </c>
      <c r="K59">
        <f t="shared" si="1"/>
        <v>205.66</v>
      </c>
    </row>
    <row r="60" spans="7:11" x14ac:dyDescent="0.25">
      <c r="G60" t="s">
        <v>496</v>
      </c>
      <c r="H60">
        <v>34421</v>
      </c>
      <c r="I60" t="s">
        <v>497</v>
      </c>
      <c r="K60">
        <f t="shared" si="1"/>
        <v>344.21</v>
      </c>
    </row>
    <row r="61" spans="7:11" x14ac:dyDescent="0.25">
      <c r="G61" t="s">
        <v>498</v>
      </c>
      <c r="H61">
        <v>7130</v>
      </c>
      <c r="I61" t="s">
        <v>499</v>
      </c>
      <c r="K61">
        <f t="shared" si="1"/>
        <v>71.3</v>
      </c>
    </row>
    <row r="62" spans="7:11" x14ac:dyDescent="0.25">
      <c r="G62" t="s">
        <v>500</v>
      </c>
      <c r="H62">
        <v>24530</v>
      </c>
      <c r="I62" t="s">
        <v>501</v>
      </c>
      <c r="K62">
        <f t="shared" si="1"/>
        <v>245.3</v>
      </c>
    </row>
    <row r="63" spans="7:11" x14ac:dyDescent="0.25">
      <c r="G63" t="s">
        <v>502</v>
      </c>
      <c r="H63">
        <v>39899</v>
      </c>
      <c r="I63" t="s">
        <v>503</v>
      </c>
      <c r="K63">
        <f t="shared" si="1"/>
        <v>398.99</v>
      </c>
    </row>
    <row r="64" spans="7:11" x14ac:dyDescent="0.25">
      <c r="G64" t="s">
        <v>504</v>
      </c>
      <c r="H64">
        <v>14624</v>
      </c>
      <c r="I64" t="s">
        <v>505</v>
      </c>
      <c r="K64">
        <f t="shared" si="1"/>
        <v>146.24</v>
      </c>
    </row>
    <row r="65" spans="7:11" x14ac:dyDescent="0.25">
      <c r="G65" t="s">
        <v>506</v>
      </c>
      <c r="H65">
        <v>53840</v>
      </c>
      <c r="I65" t="s">
        <v>507</v>
      </c>
      <c r="K65">
        <f t="shared" si="1"/>
        <v>538.4</v>
      </c>
    </row>
    <row r="66" spans="7:11" x14ac:dyDescent="0.25">
      <c r="G66" t="s">
        <v>508</v>
      </c>
      <c r="H66">
        <v>35087</v>
      </c>
      <c r="I66" t="s">
        <v>509</v>
      </c>
      <c r="K66">
        <f t="shared" si="1"/>
        <v>350.87</v>
      </c>
    </row>
    <row r="67" spans="7:11" x14ac:dyDescent="0.25">
      <c r="G67" t="s">
        <v>510</v>
      </c>
      <c r="H67">
        <v>22574</v>
      </c>
      <c r="I67" t="s">
        <v>511</v>
      </c>
      <c r="K67">
        <f t="shared" ref="K67:K122" si="2">+H67/100</f>
        <v>225.74</v>
      </c>
    </row>
    <row r="68" spans="7:11" x14ac:dyDescent="0.25">
      <c r="G68" t="s">
        <v>512</v>
      </c>
      <c r="H68">
        <v>29381</v>
      </c>
      <c r="I68" t="s">
        <v>513</v>
      </c>
      <c r="K68">
        <f t="shared" si="2"/>
        <v>293.81</v>
      </c>
    </row>
    <row r="69" spans="7:11" x14ac:dyDescent="0.25">
      <c r="G69" t="s">
        <v>514</v>
      </c>
      <c r="H69">
        <v>42320</v>
      </c>
      <c r="I69" t="s">
        <v>515</v>
      </c>
      <c r="K69">
        <f t="shared" si="2"/>
        <v>423.2</v>
      </c>
    </row>
    <row r="70" spans="7:11" x14ac:dyDescent="0.25">
      <c r="G70" t="s">
        <v>516</v>
      </c>
      <c r="H70">
        <v>57638</v>
      </c>
      <c r="I70" t="s">
        <v>517</v>
      </c>
      <c r="K70">
        <f t="shared" si="2"/>
        <v>576.38</v>
      </c>
    </row>
    <row r="71" spans="7:11" x14ac:dyDescent="0.25">
      <c r="G71" t="s">
        <v>518</v>
      </c>
      <c r="H71">
        <v>39303</v>
      </c>
      <c r="I71" t="s">
        <v>519</v>
      </c>
      <c r="K71">
        <f t="shared" si="2"/>
        <v>393.03</v>
      </c>
    </row>
    <row r="72" spans="7:11" x14ac:dyDescent="0.25">
      <c r="G72" t="s">
        <v>520</v>
      </c>
      <c r="H72">
        <v>39771</v>
      </c>
      <c r="I72" t="s">
        <v>521</v>
      </c>
      <c r="K72">
        <f t="shared" si="2"/>
        <v>397.71</v>
      </c>
    </row>
    <row r="73" spans="7:11" x14ac:dyDescent="0.25">
      <c r="G73" t="s">
        <v>522</v>
      </c>
      <c r="H73">
        <v>26385</v>
      </c>
      <c r="I73" t="s">
        <v>523</v>
      </c>
      <c r="K73">
        <f t="shared" si="2"/>
        <v>263.85000000000002</v>
      </c>
    </row>
    <row r="74" spans="7:11" x14ac:dyDescent="0.25">
      <c r="G74" t="s">
        <v>524</v>
      </c>
      <c r="H74">
        <v>39377</v>
      </c>
      <c r="I74" t="s">
        <v>525</v>
      </c>
      <c r="K74">
        <f t="shared" si="2"/>
        <v>393.77</v>
      </c>
    </row>
    <row r="75" spans="7:11" x14ac:dyDescent="0.25">
      <c r="G75" t="s">
        <v>526</v>
      </c>
      <c r="H75">
        <v>54577</v>
      </c>
      <c r="I75" t="s">
        <v>527</v>
      </c>
      <c r="K75">
        <f t="shared" si="2"/>
        <v>545.77</v>
      </c>
    </row>
    <row r="76" spans="7:11" x14ac:dyDescent="0.25">
      <c r="G76" t="s">
        <v>528</v>
      </c>
      <c r="H76">
        <v>43545</v>
      </c>
      <c r="I76" t="s">
        <v>529</v>
      </c>
      <c r="K76">
        <f t="shared" si="2"/>
        <v>435.45</v>
      </c>
    </row>
    <row r="77" spans="7:11" x14ac:dyDescent="0.25">
      <c r="G77" t="s">
        <v>530</v>
      </c>
      <c r="H77">
        <v>59131</v>
      </c>
      <c r="I77" t="s">
        <v>531</v>
      </c>
      <c r="K77">
        <f t="shared" si="2"/>
        <v>591.30999999999995</v>
      </c>
    </row>
    <row r="78" spans="7:11" x14ac:dyDescent="0.25">
      <c r="G78" t="s">
        <v>532</v>
      </c>
      <c r="H78">
        <v>30023</v>
      </c>
      <c r="I78" t="s">
        <v>533</v>
      </c>
      <c r="K78">
        <f t="shared" si="2"/>
        <v>300.23</v>
      </c>
    </row>
    <row r="79" spans="7:11" x14ac:dyDescent="0.25">
      <c r="G79" t="s">
        <v>534</v>
      </c>
      <c r="H79">
        <v>42304</v>
      </c>
      <c r="I79" t="s">
        <v>535</v>
      </c>
      <c r="K79">
        <f t="shared" si="2"/>
        <v>423.04</v>
      </c>
    </row>
    <row r="80" spans="7:11" x14ac:dyDescent="0.25">
      <c r="G80" t="s">
        <v>536</v>
      </c>
      <c r="H80">
        <v>43629</v>
      </c>
      <c r="I80" t="s">
        <v>537</v>
      </c>
      <c r="K80">
        <f t="shared" si="2"/>
        <v>436.29</v>
      </c>
    </row>
    <row r="81" spans="7:11" x14ac:dyDescent="0.25">
      <c r="G81" t="s">
        <v>538</v>
      </c>
      <c r="H81">
        <v>55687</v>
      </c>
      <c r="I81" t="s">
        <v>539</v>
      </c>
      <c r="K81">
        <f t="shared" si="2"/>
        <v>556.87</v>
      </c>
    </row>
    <row r="82" spans="7:11" x14ac:dyDescent="0.25">
      <c r="G82" t="s">
        <v>540</v>
      </c>
      <c r="H82">
        <v>36214</v>
      </c>
      <c r="I82" t="s">
        <v>541</v>
      </c>
      <c r="K82">
        <f t="shared" si="2"/>
        <v>362.14</v>
      </c>
    </row>
    <row r="83" spans="7:11" x14ac:dyDescent="0.25">
      <c r="G83" t="s">
        <v>542</v>
      </c>
      <c r="H83">
        <v>24092</v>
      </c>
      <c r="I83" t="s">
        <v>543</v>
      </c>
      <c r="K83">
        <f t="shared" si="2"/>
        <v>240.92</v>
      </c>
    </row>
    <row r="84" spans="7:11" x14ac:dyDescent="0.25">
      <c r="G84" t="s">
        <v>544</v>
      </c>
      <c r="H84">
        <v>223387</v>
      </c>
      <c r="I84" t="s">
        <v>545</v>
      </c>
      <c r="K84">
        <f t="shared" si="2"/>
        <v>2233.87</v>
      </c>
    </row>
    <row r="85" spans="7:11" x14ac:dyDescent="0.25">
      <c r="G85" t="s">
        <v>546</v>
      </c>
      <c r="H85">
        <v>180692</v>
      </c>
      <c r="I85" t="s">
        <v>545</v>
      </c>
      <c r="K85">
        <f t="shared" si="2"/>
        <v>1806.92</v>
      </c>
    </row>
    <row r="86" spans="7:11" x14ac:dyDescent="0.25">
      <c r="G86" t="s">
        <v>547</v>
      </c>
      <c r="H86">
        <v>52118</v>
      </c>
      <c r="I86" t="s">
        <v>548</v>
      </c>
      <c r="K86">
        <f t="shared" si="2"/>
        <v>521.17999999999995</v>
      </c>
    </row>
    <row r="87" spans="7:11" x14ac:dyDescent="0.25">
      <c r="G87" t="s">
        <v>549</v>
      </c>
      <c r="H87">
        <v>68778</v>
      </c>
      <c r="I87" t="s">
        <v>550</v>
      </c>
      <c r="K87">
        <f t="shared" si="2"/>
        <v>687.78</v>
      </c>
    </row>
    <row r="88" spans="7:11" x14ac:dyDescent="0.25">
      <c r="G88" t="s">
        <v>551</v>
      </c>
      <c r="H88">
        <v>18613</v>
      </c>
      <c r="I88" t="s">
        <v>552</v>
      </c>
      <c r="K88">
        <f t="shared" si="2"/>
        <v>186.13</v>
      </c>
    </row>
    <row r="89" spans="7:11" x14ac:dyDescent="0.25">
      <c r="G89" t="s">
        <v>553</v>
      </c>
      <c r="H89">
        <v>19328</v>
      </c>
      <c r="I89" t="s">
        <v>554</v>
      </c>
      <c r="K89">
        <f t="shared" si="2"/>
        <v>193.28</v>
      </c>
    </row>
    <row r="90" spans="7:11" x14ac:dyDescent="0.25">
      <c r="G90" t="s">
        <v>555</v>
      </c>
      <c r="H90">
        <v>33184</v>
      </c>
      <c r="I90" t="s">
        <v>556</v>
      </c>
      <c r="K90">
        <f t="shared" si="2"/>
        <v>331.84</v>
      </c>
    </row>
    <row r="91" spans="7:11" x14ac:dyDescent="0.25">
      <c r="G91" t="s">
        <v>557</v>
      </c>
      <c r="H91">
        <v>57204</v>
      </c>
      <c r="I91" t="s">
        <v>558</v>
      </c>
      <c r="K91">
        <f t="shared" si="2"/>
        <v>572.04</v>
      </c>
    </row>
    <row r="92" spans="7:11" x14ac:dyDescent="0.25">
      <c r="G92" t="s">
        <v>559</v>
      </c>
      <c r="H92">
        <v>39344</v>
      </c>
      <c r="I92" t="s">
        <v>560</v>
      </c>
      <c r="K92">
        <f t="shared" si="2"/>
        <v>393.44</v>
      </c>
    </row>
    <row r="93" spans="7:11" x14ac:dyDescent="0.25">
      <c r="G93" t="s">
        <v>561</v>
      </c>
      <c r="H93">
        <v>47303</v>
      </c>
      <c r="I93" t="s">
        <v>562</v>
      </c>
      <c r="K93">
        <f t="shared" si="2"/>
        <v>473.03</v>
      </c>
    </row>
    <row r="94" spans="7:11" x14ac:dyDescent="0.25">
      <c r="G94" t="s">
        <v>563</v>
      </c>
      <c r="H94">
        <v>95501</v>
      </c>
      <c r="I94" t="s">
        <v>564</v>
      </c>
      <c r="K94">
        <f t="shared" si="2"/>
        <v>955.01</v>
      </c>
    </row>
    <row r="95" spans="7:11" x14ac:dyDescent="0.25">
      <c r="G95" t="s">
        <v>565</v>
      </c>
      <c r="H95">
        <v>35676</v>
      </c>
      <c r="I95" t="s">
        <v>566</v>
      </c>
      <c r="K95">
        <f t="shared" si="2"/>
        <v>356.76</v>
      </c>
    </row>
    <row r="96" spans="7:11" x14ac:dyDescent="0.25">
      <c r="G96" t="s">
        <v>567</v>
      </c>
      <c r="H96">
        <v>50322</v>
      </c>
      <c r="I96" t="s">
        <v>568</v>
      </c>
      <c r="K96">
        <f t="shared" si="2"/>
        <v>503.22</v>
      </c>
    </row>
    <row r="97" spans="7:11" x14ac:dyDescent="0.25">
      <c r="G97" t="s">
        <v>569</v>
      </c>
      <c r="H97">
        <v>40756</v>
      </c>
      <c r="I97" t="s">
        <v>570</v>
      </c>
      <c r="K97">
        <f t="shared" si="2"/>
        <v>407.56</v>
      </c>
    </row>
    <row r="98" spans="7:11" x14ac:dyDescent="0.25">
      <c r="G98" t="s">
        <v>571</v>
      </c>
      <c r="H98">
        <v>27476</v>
      </c>
      <c r="I98" t="s">
        <v>572</v>
      </c>
      <c r="K98">
        <f t="shared" si="2"/>
        <v>274.76</v>
      </c>
    </row>
    <row r="99" spans="7:11" x14ac:dyDescent="0.25">
      <c r="G99" t="s">
        <v>573</v>
      </c>
      <c r="H99">
        <v>67842</v>
      </c>
      <c r="I99" t="s">
        <v>574</v>
      </c>
      <c r="K99">
        <f t="shared" si="2"/>
        <v>678.42</v>
      </c>
    </row>
    <row r="100" spans="7:11" x14ac:dyDescent="0.25">
      <c r="G100" t="s">
        <v>575</v>
      </c>
      <c r="H100">
        <v>42255</v>
      </c>
      <c r="I100" t="s">
        <v>576</v>
      </c>
      <c r="K100">
        <f t="shared" si="2"/>
        <v>422.55</v>
      </c>
    </row>
    <row r="101" spans="7:11" x14ac:dyDescent="0.25">
      <c r="G101" t="s">
        <v>577</v>
      </c>
      <c r="H101">
        <v>41497</v>
      </c>
      <c r="I101" t="s">
        <v>578</v>
      </c>
      <c r="K101">
        <f t="shared" si="2"/>
        <v>414.97</v>
      </c>
    </row>
    <row r="102" spans="7:11" x14ac:dyDescent="0.25">
      <c r="G102" t="s">
        <v>579</v>
      </c>
      <c r="H102">
        <v>10386</v>
      </c>
      <c r="I102" t="s">
        <v>580</v>
      </c>
      <c r="K102">
        <f t="shared" si="2"/>
        <v>103.86</v>
      </c>
    </row>
    <row r="103" spans="7:11" x14ac:dyDescent="0.25">
      <c r="G103" t="s">
        <v>581</v>
      </c>
      <c r="H103">
        <v>43141</v>
      </c>
      <c r="I103" t="s">
        <v>582</v>
      </c>
      <c r="K103">
        <f t="shared" si="2"/>
        <v>431.41</v>
      </c>
    </row>
    <row r="104" spans="7:11" x14ac:dyDescent="0.25">
      <c r="G104" t="s">
        <v>583</v>
      </c>
      <c r="H104">
        <v>28804</v>
      </c>
      <c r="I104" t="s">
        <v>584</v>
      </c>
      <c r="K104">
        <f t="shared" si="2"/>
        <v>288.04000000000002</v>
      </c>
    </row>
    <row r="105" spans="7:11" x14ac:dyDescent="0.25">
      <c r="G105" t="s">
        <v>585</v>
      </c>
      <c r="H105">
        <v>19977</v>
      </c>
      <c r="I105" t="s">
        <v>586</v>
      </c>
      <c r="K105">
        <f t="shared" si="2"/>
        <v>199.77</v>
      </c>
    </row>
    <row r="106" spans="7:11" x14ac:dyDescent="0.25">
      <c r="G106" t="s">
        <v>587</v>
      </c>
      <c r="H106">
        <v>49578</v>
      </c>
      <c r="I106" t="s">
        <v>588</v>
      </c>
      <c r="K106">
        <f t="shared" si="2"/>
        <v>495.78</v>
      </c>
    </row>
    <row r="107" spans="7:11" x14ac:dyDescent="0.25">
      <c r="G107" t="s">
        <v>589</v>
      </c>
      <c r="H107">
        <v>26364</v>
      </c>
      <c r="I107" t="s">
        <v>590</v>
      </c>
      <c r="K107">
        <f t="shared" si="2"/>
        <v>263.64</v>
      </c>
    </row>
    <row r="108" spans="7:11" x14ac:dyDescent="0.25">
      <c r="G108" t="s">
        <v>591</v>
      </c>
      <c r="H108">
        <v>44273</v>
      </c>
      <c r="I108" t="s">
        <v>592</v>
      </c>
      <c r="K108">
        <f t="shared" si="2"/>
        <v>442.73</v>
      </c>
    </row>
    <row r="109" spans="7:11" x14ac:dyDescent="0.25">
      <c r="G109" t="s">
        <v>593</v>
      </c>
      <c r="H109">
        <v>36224</v>
      </c>
      <c r="I109" t="s">
        <v>594</v>
      </c>
      <c r="K109">
        <f t="shared" si="2"/>
        <v>362.24</v>
      </c>
    </row>
    <row r="110" spans="7:11" x14ac:dyDescent="0.25">
      <c r="G110" t="s">
        <v>595</v>
      </c>
      <c r="H110">
        <v>21935</v>
      </c>
      <c r="I110" t="s">
        <v>596</v>
      </c>
      <c r="K110">
        <f t="shared" si="2"/>
        <v>219.35</v>
      </c>
    </row>
    <row r="111" spans="7:11" x14ac:dyDescent="0.25">
      <c r="G111" t="s">
        <v>597</v>
      </c>
      <c r="H111">
        <v>42344</v>
      </c>
      <c r="I111" t="s">
        <v>598</v>
      </c>
      <c r="K111">
        <f t="shared" si="2"/>
        <v>423.44</v>
      </c>
    </row>
    <row r="112" spans="7:11" x14ac:dyDescent="0.25">
      <c r="G112" t="s">
        <v>599</v>
      </c>
      <c r="H112">
        <v>41966</v>
      </c>
      <c r="I112" t="s">
        <v>600</v>
      </c>
      <c r="K112">
        <f t="shared" si="2"/>
        <v>419.66</v>
      </c>
    </row>
    <row r="113" spans="7:11" x14ac:dyDescent="0.25">
      <c r="G113" t="s">
        <v>601</v>
      </c>
      <c r="H113">
        <v>20340</v>
      </c>
      <c r="I113" t="s">
        <v>602</v>
      </c>
      <c r="K113">
        <f t="shared" si="2"/>
        <v>203.4</v>
      </c>
    </row>
    <row r="114" spans="7:11" x14ac:dyDescent="0.25">
      <c r="G114" t="s">
        <v>603</v>
      </c>
      <c r="H114">
        <v>50311</v>
      </c>
      <c r="I114" t="s">
        <v>604</v>
      </c>
      <c r="K114">
        <f t="shared" si="2"/>
        <v>503.11</v>
      </c>
    </row>
    <row r="115" spans="7:11" x14ac:dyDescent="0.25">
      <c r="G115" t="s">
        <v>605</v>
      </c>
      <c r="H115">
        <v>29194</v>
      </c>
      <c r="I115" t="s">
        <v>606</v>
      </c>
      <c r="K115">
        <f t="shared" si="2"/>
        <v>291.94</v>
      </c>
    </row>
    <row r="116" spans="7:11" x14ac:dyDescent="0.25">
      <c r="G116" t="s">
        <v>607</v>
      </c>
      <c r="H116">
        <v>51124</v>
      </c>
      <c r="I116" t="s">
        <v>608</v>
      </c>
      <c r="K116">
        <f t="shared" si="2"/>
        <v>511.24</v>
      </c>
    </row>
    <row r="117" spans="7:11" x14ac:dyDescent="0.25">
      <c r="G117" t="s">
        <v>609</v>
      </c>
      <c r="H117">
        <v>44443</v>
      </c>
      <c r="I117" t="s">
        <v>610</v>
      </c>
      <c r="K117">
        <f t="shared" si="2"/>
        <v>444.43</v>
      </c>
    </row>
    <row r="118" spans="7:11" x14ac:dyDescent="0.25">
      <c r="G118" t="s">
        <v>611</v>
      </c>
      <c r="H118">
        <v>31798</v>
      </c>
      <c r="I118" t="s">
        <v>612</v>
      </c>
      <c r="K118">
        <f t="shared" si="2"/>
        <v>317.98</v>
      </c>
    </row>
    <row r="119" spans="7:11" x14ac:dyDescent="0.25">
      <c r="G119" t="s">
        <v>613</v>
      </c>
      <c r="H119">
        <v>497</v>
      </c>
      <c r="I119" t="s">
        <v>614</v>
      </c>
      <c r="K119">
        <f t="shared" si="2"/>
        <v>4.97</v>
      </c>
    </row>
    <row r="120" spans="7:11" x14ac:dyDescent="0.25">
      <c r="G120" t="s">
        <v>615</v>
      </c>
      <c r="H120">
        <v>63308</v>
      </c>
      <c r="I120" t="s">
        <v>616</v>
      </c>
      <c r="K120">
        <f t="shared" si="2"/>
        <v>633.08000000000004</v>
      </c>
    </row>
    <row r="121" spans="7:11" x14ac:dyDescent="0.25">
      <c r="G121" t="s">
        <v>617</v>
      </c>
      <c r="H121">
        <v>39250</v>
      </c>
      <c r="I121" t="s">
        <v>618</v>
      </c>
      <c r="K121">
        <f t="shared" si="2"/>
        <v>392.5</v>
      </c>
    </row>
    <row r="122" spans="7:11" x14ac:dyDescent="0.25">
      <c r="G122" t="s">
        <v>619</v>
      </c>
      <c r="H122">
        <v>672</v>
      </c>
      <c r="I122" t="s">
        <v>620</v>
      </c>
      <c r="K122">
        <f t="shared" si="2"/>
        <v>6.72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6"/>
  <sheetViews>
    <sheetView workbookViewId="0">
      <selection activeCell="K2" sqref="K2:K59"/>
    </sheetView>
  </sheetViews>
  <sheetFormatPr baseColWidth="10" defaultRowHeight="15" x14ac:dyDescent="0.25"/>
  <cols>
    <col min="1" max="1" width="22.42578125" customWidth="1"/>
    <col min="7" max="7" width="23.42578125" customWidth="1"/>
  </cols>
  <sheetData>
    <row r="2" spans="1:11" x14ac:dyDescent="0.25">
      <c r="A2" t="s">
        <v>380</v>
      </c>
      <c r="B2">
        <v>60025</v>
      </c>
      <c r="C2" t="s">
        <v>381</v>
      </c>
      <c r="E2">
        <f>+B2/100</f>
        <v>600.25</v>
      </c>
      <c r="G2" t="s">
        <v>510</v>
      </c>
      <c r="H2">
        <v>22574</v>
      </c>
      <c r="I2" t="s">
        <v>511</v>
      </c>
      <c r="K2">
        <f>+H2/100</f>
        <v>225.74</v>
      </c>
    </row>
    <row r="3" spans="1:11" x14ac:dyDescent="0.25">
      <c r="A3" t="s">
        <v>382</v>
      </c>
      <c r="B3">
        <v>43203</v>
      </c>
      <c r="C3" t="s">
        <v>383</v>
      </c>
      <c r="E3">
        <f t="shared" ref="E3:E66" si="0">+B3/100</f>
        <v>432.03</v>
      </c>
      <c r="G3" t="s">
        <v>512</v>
      </c>
      <c r="H3">
        <v>29381</v>
      </c>
      <c r="I3" t="s">
        <v>513</v>
      </c>
      <c r="K3">
        <f t="shared" ref="K3:K59" si="1">+H3/100</f>
        <v>293.81</v>
      </c>
    </row>
    <row r="4" spans="1:11" x14ac:dyDescent="0.25">
      <c r="A4" t="s">
        <v>384</v>
      </c>
      <c r="B4">
        <v>38147</v>
      </c>
      <c r="C4" t="s">
        <v>385</v>
      </c>
      <c r="E4">
        <f t="shared" si="0"/>
        <v>381.47</v>
      </c>
      <c r="G4" t="s">
        <v>514</v>
      </c>
      <c r="H4">
        <v>42320</v>
      </c>
      <c r="I4" t="s">
        <v>515</v>
      </c>
      <c r="K4">
        <f t="shared" si="1"/>
        <v>423.2</v>
      </c>
    </row>
    <row r="5" spans="1:11" x14ac:dyDescent="0.25">
      <c r="A5" t="s">
        <v>386</v>
      </c>
      <c r="B5">
        <v>35407</v>
      </c>
      <c r="C5" t="s">
        <v>387</v>
      </c>
      <c r="E5">
        <f t="shared" si="0"/>
        <v>354.07</v>
      </c>
      <c r="G5" t="s">
        <v>516</v>
      </c>
      <c r="H5">
        <v>57638</v>
      </c>
      <c r="I5" t="s">
        <v>517</v>
      </c>
      <c r="K5">
        <f t="shared" si="1"/>
        <v>576.38</v>
      </c>
    </row>
    <row r="6" spans="1:11" x14ac:dyDescent="0.25">
      <c r="A6" t="s">
        <v>388</v>
      </c>
      <c r="B6">
        <v>55824</v>
      </c>
      <c r="C6" t="s">
        <v>389</v>
      </c>
      <c r="E6">
        <f t="shared" si="0"/>
        <v>558.24</v>
      </c>
      <c r="G6" t="s">
        <v>518</v>
      </c>
      <c r="H6">
        <v>39303</v>
      </c>
      <c r="I6" t="s">
        <v>519</v>
      </c>
      <c r="K6">
        <f t="shared" si="1"/>
        <v>393.03</v>
      </c>
    </row>
    <row r="7" spans="1:11" x14ac:dyDescent="0.25">
      <c r="A7" t="s">
        <v>390</v>
      </c>
      <c r="B7">
        <v>16391</v>
      </c>
      <c r="C7" t="s">
        <v>391</v>
      </c>
      <c r="E7">
        <f t="shared" si="0"/>
        <v>163.91</v>
      </c>
      <c r="G7" t="s">
        <v>520</v>
      </c>
      <c r="H7">
        <v>39771</v>
      </c>
      <c r="I7" t="s">
        <v>521</v>
      </c>
      <c r="K7">
        <f t="shared" si="1"/>
        <v>397.71</v>
      </c>
    </row>
    <row r="8" spans="1:11" x14ac:dyDescent="0.25">
      <c r="A8" t="s">
        <v>392</v>
      </c>
      <c r="B8">
        <v>22115</v>
      </c>
      <c r="C8" t="s">
        <v>393</v>
      </c>
      <c r="E8">
        <f t="shared" si="0"/>
        <v>221.15</v>
      </c>
      <c r="G8" t="s">
        <v>522</v>
      </c>
      <c r="H8">
        <v>26385</v>
      </c>
      <c r="I8" t="s">
        <v>523</v>
      </c>
      <c r="K8">
        <f t="shared" si="1"/>
        <v>263.85000000000002</v>
      </c>
    </row>
    <row r="9" spans="1:11" x14ac:dyDescent="0.25">
      <c r="A9" t="s">
        <v>394</v>
      </c>
      <c r="B9">
        <v>49071</v>
      </c>
      <c r="C9" t="s">
        <v>395</v>
      </c>
      <c r="E9">
        <f t="shared" si="0"/>
        <v>490.71</v>
      </c>
      <c r="G9" t="s">
        <v>524</v>
      </c>
      <c r="H9">
        <v>39377</v>
      </c>
      <c r="I9" t="s">
        <v>525</v>
      </c>
      <c r="K9">
        <f t="shared" si="1"/>
        <v>393.77</v>
      </c>
    </row>
    <row r="10" spans="1:11" x14ac:dyDescent="0.25">
      <c r="A10" t="s">
        <v>396</v>
      </c>
      <c r="B10">
        <v>27775</v>
      </c>
      <c r="C10" t="s">
        <v>397</v>
      </c>
      <c r="E10">
        <f t="shared" si="0"/>
        <v>277.75</v>
      </c>
      <c r="G10" t="s">
        <v>526</v>
      </c>
      <c r="H10">
        <v>54577</v>
      </c>
      <c r="I10" t="s">
        <v>527</v>
      </c>
      <c r="K10">
        <f t="shared" si="1"/>
        <v>545.77</v>
      </c>
    </row>
    <row r="11" spans="1:11" x14ac:dyDescent="0.25">
      <c r="A11" t="s">
        <v>398</v>
      </c>
      <c r="B11">
        <v>33770</v>
      </c>
      <c r="C11" t="s">
        <v>399</v>
      </c>
      <c r="E11">
        <f t="shared" si="0"/>
        <v>337.7</v>
      </c>
      <c r="G11" t="s">
        <v>528</v>
      </c>
      <c r="H11">
        <v>43545</v>
      </c>
      <c r="I11" t="s">
        <v>529</v>
      </c>
      <c r="K11">
        <f t="shared" si="1"/>
        <v>435.45</v>
      </c>
    </row>
    <row r="12" spans="1:11" x14ac:dyDescent="0.25">
      <c r="A12" t="s">
        <v>400</v>
      </c>
      <c r="B12">
        <v>45549</v>
      </c>
      <c r="C12" t="s">
        <v>401</v>
      </c>
      <c r="E12">
        <f t="shared" si="0"/>
        <v>455.49</v>
      </c>
      <c r="G12" t="s">
        <v>530</v>
      </c>
      <c r="H12">
        <v>59131</v>
      </c>
      <c r="I12" t="s">
        <v>531</v>
      </c>
      <c r="K12">
        <f t="shared" si="1"/>
        <v>591.30999999999995</v>
      </c>
    </row>
    <row r="13" spans="1:11" x14ac:dyDescent="0.25">
      <c r="A13" t="s">
        <v>402</v>
      </c>
      <c r="B13">
        <v>52674</v>
      </c>
      <c r="C13" t="s">
        <v>403</v>
      </c>
      <c r="E13">
        <f t="shared" si="0"/>
        <v>526.74</v>
      </c>
      <c r="G13" t="s">
        <v>532</v>
      </c>
      <c r="H13">
        <v>30023</v>
      </c>
      <c r="I13" t="s">
        <v>533</v>
      </c>
      <c r="K13">
        <f t="shared" si="1"/>
        <v>300.23</v>
      </c>
    </row>
    <row r="14" spans="1:11" x14ac:dyDescent="0.25">
      <c r="A14" t="s">
        <v>404</v>
      </c>
      <c r="B14">
        <v>23070</v>
      </c>
      <c r="C14" t="s">
        <v>405</v>
      </c>
      <c r="E14">
        <f t="shared" si="0"/>
        <v>230.7</v>
      </c>
      <c r="G14" t="s">
        <v>534</v>
      </c>
      <c r="H14">
        <v>42304</v>
      </c>
      <c r="I14" t="s">
        <v>535</v>
      </c>
      <c r="K14">
        <f t="shared" si="1"/>
        <v>423.04</v>
      </c>
    </row>
    <row r="15" spans="1:11" x14ac:dyDescent="0.25">
      <c r="A15" t="s">
        <v>406</v>
      </c>
      <c r="B15">
        <v>48524</v>
      </c>
      <c r="C15" t="s">
        <v>407</v>
      </c>
      <c r="E15">
        <f t="shared" si="0"/>
        <v>485.24</v>
      </c>
      <c r="G15" t="s">
        <v>536</v>
      </c>
      <c r="H15">
        <v>43629</v>
      </c>
      <c r="I15" t="s">
        <v>537</v>
      </c>
      <c r="K15">
        <f t="shared" si="1"/>
        <v>436.29</v>
      </c>
    </row>
    <row r="16" spans="1:11" x14ac:dyDescent="0.25">
      <c r="A16" t="s">
        <v>408</v>
      </c>
      <c r="B16">
        <v>45331</v>
      </c>
      <c r="C16" t="s">
        <v>409</v>
      </c>
      <c r="E16">
        <f t="shared" si="0"/>
        <v>453.31</v>
      </c>
      <c r="G16" t="s">
        <v>538</v>
      </c>
      <c r="H16">
        <v>55687</v>
      </c>
      <c r="I16" t="s">
        <v>539</v>
      </c>
      <c r="K16">
        <f t="shared" si="1"/>
        <v>556.87</v>
      </c>
    </row>
    <row r="17" spans="1:11" x14ac:dyDescent="0.25">
      <c r="A17" t="s">
        <v>410</v>
      </c>
      <c r="B17">
        <v>50838</v>
      </c>
      <c r="C17" t="s">
        <v>411</v>
      </c>
      <c r="E17">
        <f t="shared" si="0"/>
        <v>508.38</v>
      </c>
      <c r="G17" t="s">
        <v>540</v>
      </c>
      <c r="H17">
        <v>36214</v>
      </c>
      <c r="I17" t="s">
        <v>541</v>
      </c>
      <c r="K17">
        <f t="shared" si="1"/>
        <v>362.14</v>
      </c>
    </row>
    <row r="18" spans="1:11" x14ac:dyDescent="0.25">
      <c r="A18" t="s">
        <v>412</v>
      </c>
      <c r="B18">
        <v>40579</v>
      </c>
      <c r="C18" t="s">
        <v>413</v>
      </c>
      <c r="E18">
        <f t="shared" si="0"/>
        <v>405.79</v>
      </c>
      <c r="G18" t="s">
        <v>542</v>
      </c>
      <c r="H18">
        <v>24092</v>
      </c>
      <c r="I18" t="s">
        <v>543</v>
      </c>
      <c r="K18">
        <f t="shared" si="1"/>
        <v>240.92</v>
      </c>
    </row>
    <row r="19" spans="1:11" x14ac:dyDescent="0.25">
      <c r="A19" t="s">
        <v>414</v>
      </c>
      <c r="B19">
        <v>40261</v>
      </c>
      <c r="C19" t="s">
        <v>415</v>
      </c>
      <c r="E19">
        <f t="shared" si="0"/>
        <v>402.61</v>
      </c>
      <c r="G19" t="s">
        <v>544</v>
      </c>
      <c r="H19">
        <v>223387</v>
      </c>
      <c r="I19" t="s">
        <v>545</v>
      </c>
      <c r="K19">
        <f t="shared" si="1"/>
        <v>2233.87</v>
      </c>
    </row>
    <row r="20" spans="1:11" x14ac:dyDescent="0.25">
      <c r="A20" t="s">
        <v>416</v>
      </c>
      <c r="B20">
        <v>28792</v>
      </c>
      <c r="C20" t="s">
        <v>417</v>
      </c>
      <c r="E20">
        <f t="shared" si="0"/>
        <v>287.92</v>
      </c>
      <c r="G20" t="s">
        <v>546</v>
      </c>
      <c r="H20">
        <v>180692</v>
      </c>
      <c r="I20" t="s">
        <v>545</v>
      </c>
      <c r="K20">
        <f t="shared" si="1"/>
        <v>1806.92</v>
      </c>
    </row>
    <row r="21" spans="1:11" x14ac:dyDescent="0.25">
      <c r="A21" t="s">
        <v>418</v>
      </c>
      <c r="B21">
        <v>37105</v>
      </c>
      <c r="C21" t="s">
        <v>419</v>
      </c>
      <c r="E21">
        <f t="shared" si="0"/>
        <v>371.05</v>
      </c>
      <c r="G21" t="s">
        <v>547</v>
      </c>
      <c r="H21">
        <v>52118</v>
      </c>
      <c r="I21" t="s">
        <v>548</v>
      </c>
      <c r="K21">
        <f t="shared" si="1"/>
        <v>521.17999999999995</v>
      </c>
    </row>
    <row r="22" spans="1:11" x14ac:dyDescent="0.25">
      <c r="A22" t="s">
        <v>420</v>
      </c>
      <c r="B22">
        <v>63324</v>
      </c>
      <c r="C22" t="s">
        <v>421</v>
      </c>
      <c r="E22">
        <f t="shared" si="0"/>
        <v>633.24</v>
      </c>
      <c r="G22" t="s">
        <v>549</v>
      </c>
      <c r="H22">
        <v>68778</v>
      </c>
      <c r="I22" t="s">
        <v>550</v>
      </c>
      <c r="K22">
        <f t="shared" si="1"/>
        <v>687.78</v>
      </c>
    </row>
    <row r="23" spans="1:11" x14ac:dyDescent="0.25">
      <c r="A23" t="s">
        <v>422</v>
      </c>
      <c r="B23">
        <v>41226</v>
      </c>
      <c r="C23" t="s">
        <v>423</v>
      </c>
      <c r="E23">
        <f t="shared" si="0"/>
        <v>412.26</v>
      </c>
      <c r="G23" t="s">
        <v>551</v>
      </c>
      <c r="H23">
        <v>18613</v>
      </c>
      <c r="I23" t="s">
        <v>552</v>
      </c>
      <c r="K23">
        <f t="shared" si="1"/>
        <v>186.13</v>
      </c>
    </row>
    <row r="24" spans="1:11" x14ac:dyDescent="0.25">
      <c r="A24" t="s">
        <v>424</v>
      </c>
      <c r="B24">
        <v>25796</v>
      </c>
      <c r="C24" t="s">
        <v>425</v>
      </c>
      <c r="E24">
        <f t="shared" si="0"/>
        <v>257.95999999999998</v>
      </c>
      <c r="G24" t="s">
        <v>553</v>
      </c>
      <c r="H24">
        <v>19328</v>
      </c>
      <c r="I24" t="s">
        <v>554</v>
      </c>
      <c r="K24">
        <f t="shared" si="1"/>
        <v>193.28</v>
      </c>
    </row>
    <row r="25" spans="1:11" x14ac:dyDescent="0.25">
      <c r="A25" t="s">
        <v>426</v>
      </c>
      <c r="B25">
        <v>24183</v>
      </c>
      <c r="C25" t="s">
        <v>427</v>
      </c>
      <c r="E25">
        <f t="shared" si="0"/>
        <v>241.83</v>
      </c>
      <c r="G25" t="s">
        <v>555</v>
      </c>
      <c r="H25">
        <v>33184</v>
      </c>
      <c r="I25" t="s">
        <v>556</v>
      </c>
      <c r="K25">
        <f t="shared" si="1"/>
        <v>331.84</v>
      </c>
    </row>
    <row r="26" spans="1:11" x14ac:dyDescent="0.25">
      <c r="A26" t="s">
        <v>428</v>
      </c>
      <c r="B26">
        <v>40757</v>
      </c>
      <c r="C26" t="s">
        <v>429</v>
      </c>
      <c r="E26">
        <f t="shared" si="0"/>
        <v>407.57</v>
      </c>
      <c r="G26" t="s">
        <v>557</v>
      </c>
      <c r="H26">
        <v>57204</v>
      </c>
      <c r="I26" t="s">
        <v>558</v>
      </c>
      <c r="K26">
        <f t="shared" si="1"/>
        <v>572.04</v>
      </c>
    </row>
    <row r="27" spans="1:11" x14ac:dyDescent="0.25">
      <c r="A27" t="s">
        <v>430</v>
      </c>
      <c r="B27">
        <v>49013</v>
      </c>
      <c r="C27" t="s">
        <v>431</v>
      </c>
      <c r="E27">
        <f t="shared" si="0"/>
        <v>490.13</v>
      </c>
      <c r="G27" t="s">
        <v>559</v>
      </c>
      <c r="H27">
        <v>39344</v>
      </c>
      <c r="I27" t="s">
        <v>560</v>
      </c>
      <c r="K27">
        <f t="shared" si="1"/>
        <v>393.44</v>
      </c>
    </row>
    <row r="28" spans="1:11" x14ac:dyDescent="0.25">
      <c r="A28" t="s">
        <v>432</v>
      </c>
      <c r="B28">
        <v>93589</v>
      </c>
      <c r="C28" t="s">
        <v>433</v>
      </c>
      <c r="E28">
        <f t="shared" si="0"/>
        <v>935.89</v>
      </c>
      <c r="G28" t="s">
        <v>561</v>
      </c>
      <c r="H28">
        <v>47303</v>
      </c>
      <c r="I28" t="s">
        <v>562</v>
      </c>
      <c r="K28">
        <f t="shared" si="1"/>
        <v>473.03</v>
      </c>
    </row>
    <row r="29" spans="1:11" x14ac:dyDescent="0.25">
      <c r="A29" t="s">
        <v>434</v>
      </c>
      <c r="B29">
        <v>32087</v>
      </c>
      <c r="C29" t="s">
        <v>435</v>
      </c>
      <c r="E29">
        <f t="shared" si="0"/>
        <v>320.87</v>
      </c>
      <c r="G29" t="s">
        <v>563</v>
      </c>
      <c r="H29">
        <v>95501</v>
      </c>
      <c r="I29" t="s">
        <v>564</v>
      </c>
      <c r="K29">
        <f t="shared" si="1"/>
        <v>955.01</v>
      </c>
    </row>
    <row r="30" spans="1:11" x14ac:dyDescent="0.25">
      <c r="A30" t="s">
        <v>436</v>
      </c>
      <c r="B30">
        <v>78087</v>
      </c>
      <c r="C30" t="s">
        <v>437</v>
      </c>
      <c r="E30">
        <f t="shared" si="0"/>
        <v>780.87</v>
      </c>
      <c r="G30" t="s">
        <v>565</v>
      </c>
      <c r="H30">
        <v>35676</v>
      </c>
      <c r="I30" t="s">
        <v>566</v>
      </c>
      <c r="K30">
        <f t="shared" si="1"/>
        <v>356.76</v>
      </c>
    </row>
    <row r="31" spans="1:11" x14ac:dyDescent="0.25">
      <c r="A31" t="s">
        <v>438</v>
      </c>
      <c r="B31">
        <v>50320</v>
      </c>
      <c r="C31" t="s">
        <v>439</v>
      </c>
      <c r="E31">
        <f t="shared" si="0"/>
        <v>503.2</v>
      </c>
      <c r="G31" t="s">
        <v>567</v>
      </c>
      <c r="H31">
        <v>50322</v>
      </c>
      <c r="I31" t="s">
        <v>568</v>
      </c>
      <c r="K31">
        <f t="shared" si="1"/>
        <v>503.22</v>
      </c>
    </row>
    <row r="32" spans="1:11" x14ac:dyDescent="0.25">
      <c r="A32" t="s">
        <v>440</v>
      </c>
      <c r="B32">
        <v>45429</v>
      </c>
      <c r="C32" t="s">
        <v>441</v>
      </c>
      <c r="E32">
        <f t="shared" si="0"/>
        <v>454.29</v>
      </c>
      <c r="G32" t="s">
        <v>569</v>
      </c>
      <c r="H32">
        <v>40756</v>
      </c>
      <c r="I32" t="s">
        <v>570</v>
      </c>
      <c r="K32">
        <f t="shared" si="1"/>
        <v>407.56</v>
      </c>
    </row>
    <row r="33" spans="1:11" x14ac:dyDescent="0.25">
      <c r="A33" t="s">
        <v>442</v>
      </c>
      <c r="B33">
        <v>55059</v>
      </c>
      <c r="C33" t="s">
        <v>443</v>
      </c>
      <c r="E33">
        <f t="shared" si="0"/>
        <v>550.59</v>
      </c>
      <c r="G33" t="s">
        <v>571</v>
      </c>
      <c r="H33">
        <v>27476</v>
      </c>
      <c r="I33" t="s">
        <v>572</v>
      </c>
      <c r="K33">
        <f t="shared" si="1"/>
        <v>274.76</v>
      </c>
    </row>
    <row r="34" spans="1:11" x14ac:dyDescent="0.25">
      <c r="A34" t="s">
        <v>444</v>
      </c>
      <c r="B34">
        <v>39363</v>
      </c>
      <c r="C34" t="s">
        <v>445</v>
      </c>
      <c r="E34">
        <f t="shared" si="0"/>
        <v>393.63</v>
      </c>
      <c r="G34" t="s">
        <v>573</v>
      </c>
      <c r="H34">
        <v>67842</v>
      </c>
      <c r="I34" t="s">
        <v>574</v>
      </c>
      <c r="K34">
        <f t="shared" si="1"/>
        <v>678.42</v>
      </c>
    </row>
    <row r="35" spans="1:11" x14ac:dyDescent="0.25">
      <c r="A35" t="s">
        <v>446</v>
      </c>
      <c r="B35">
        <v>43757</v>
      </c>
      <c r="C35" t="s">
        <v>447</v>
      </c>
      <c r="E35">
        <f t="shared" si="0"/>
        <v>437.57</v>
      </c>
      <c r="G35" t="s">
        <v>575</v>
      </c>
      <c r="H35">
        <v>42255</v>
      </c>
      <c r="I35" t="s">
        <v>576</v>
      </c>
      <c r="K35">
        <f t="shared" si="1"/>
        <v>422.55</v>
      </c>
    </row>
    <row r="36" spans="1:11" x14ac:dyDescent="0.25">
      <c r="A36" t="s">
        <v>448</v>
      </c>
      <c r="B36">
        <v>24946</v>
      </c>
      <c r="C36" t="s">
        <v>449</v>
      </c>
      <c r="E36">
        <f t="shared" si="0"/>
        <v>249.46</v>
      </c>
      <c r="G36" t="s">
        <v>577</v>
      </c>
      <c r="H36">
        <v>41497</v>
      </c>
      <c r="I36" t="s">
        <v>578</v>
      </c>
      <c r="K36">
        <f t="shared" si="1"/>
        <v>414.97</v>
      </c>
    </row>
    <row r="37" spans="1:11" x14ac:dyDescent="0.25">
      <c r="A37" t="s">
        <v>450</v>
      </c>
      <c r="B37">
        <v>27845</v>
      </c>
      <c r="C37" t="s">
        <v>451</v>
      </c>
      <c r="E37">
        <f t="shared" si="0"/>
        <v>278.45</v>
      </c>
      <c r="G37" t="s">
        <v>579</v>
      </c>
      <c r="H37">
        <v>10386</v>
      </c>
      <c r="I37" t="s">
        <v>580</v>
      </c>
      <c r="K37">
        <f t="shared" si="1"/>
        <v>103.86</v>
      </c>
    </row>
    <row r="38" spans="1:11" x14ac:dyDescent="0.25">
      <c r="A38" t="s">
        <v>452</v>
      </c>
      <c r="B38">
        <v>32737</v>
      </c>
      <c r="C38" t="s">
        <v>453</v>
      </c>
      <c r="E38">
        <f t="shared" si="0"/>
        <v>327.37</v>
      </c>
      <c r="G38" t="s">
        <v>581</v>
      </c>
      <c r="H38">
        <v>43141</v>
      </c>
      <c r="I38" t="s">
        <v>582</v>
      </c>
      <c r="K38">
        <f t="shared" si="1"/>
        <v>431.41</v>
      </c>
    </row>
    <row r="39" spans="1:11" x14ac:dyDescent="0.25">
      <c r="A39" t="s">
        <v>454</v>
      </c>
      <c r="B39">
        <v>32530</v>
      </c>
      <c r="C39" t="s">
        <v>455</v>
      </c>
      <c r="E39">
        <f t="shared" si="0"/>
        <v>325.3</v>
      </c>
      <c r="G39" t="s">
        <v>583</v>
      </c>
      <c r="H39">
        <v>28804</v>
      </c>
      <c r="I39" t="s">
        <v>584</v>
      </c>
      <c r="K39">
        <f t="shared" si="1"/>
        <v>288.04000000000002</v>
      </c>
    </row>
    <row r="40" spans="1:11" x14ac:dyDescent="0.25">
      <c r="A40" t="s">
        <v>456</v>
      </c>
      <c r="B40">
        <v>21304</v>
      </c>
      <c r="C40" t="s">
        <v>457</v>
      </c>
      <c r="E40">
        <f t="shared" si="0"/>
        <v>213.04</v>
      </c>
      <c r="G40" t="s">
        <v>585</v>
      </c>
      <c r="H40">
        <v>19977</v>
      </c>
      <c r="I40" t="s">
        <v>586</v>
      </c>
      <c r="K40">
        <f t="shared" si="1"/>
        <v>199.77</v>
      </c>
    </row>
    <row r="41" spans="1:11" x14ac:dyDescent="0.25">
      <c r="A41" t="s">
        <v>458</v>
      </c>
      <c r="B41">
        <v>39006</v>
      </c>
      <c r="C41" t="s">
        <v>459</v>
      </c>
      <c r="E41">
        <f t="shared" si="0"/>
        <v>390.06</v>
      </c>
      <c r="G41" t="s">
        <v>587</v>
      </c>
      <c r="H41">
        <v>49578</v>
      </c>
      <c r="I41" t="s">
        <v>588</v>
      </c>
      <c r="K41">
        <f t="shared" si="1"/>
        <v>495.78</v>
      </c>
    </row>
    <row r="42" spans="1:11" x14ac:dyDescent="0.25">
      <c r="A42" t="s">
        <v>460</v>
      </c>
      <c r="B42">
        <v>24392</v>
      </c>
      <c r="C42" t="s">
        <v>461</v>
      </c>
      <c r="E42">
        <f t="shared" si="0"/>
        <v>243.92</v>
      </c>
      <c r="G42" t="s">
        <v>589</v>
      </c>
      <c r="H42">
        <v>26364</v>
      </c>
      <c r="I42" t="s">
        <v>590</v>
      </c>
      <c r="K42">
        <f t="shared" si="1"/>
        <v>263.64</v>
      </c>
    </row>
    <row r="43" spans="1:11" x14ac:dyDescent="0.25">
      <c r="A43" t="s">
        <v>462</v>
      </c>
      <c r="B43">
        <v>102749</v>
      </c>
      <c r="C43" t="s">
        <v>463</v>
      </c>
      <c r="E43">
        <f t="shared" si="0"/>
        <v>1027.49</v>
      </c>
      <c r="G43" t="s">
        <v>591</v>
      </c>
      <c r="H43">
        <v>44273</v>
      </c>
      <c r="I43" t="s">
        <v>592</v>
      </c>
      <c r="K43">
        <f t="shared" si="1"/>
        <v>442.73</v>
      </c>
    </row>
    <row r="44" spans="1:11" x14ac:dyDescent="0.25">
      <c r="A44" t="s">
        <v>464</v>
      </c>
      <c r="B44">
        <v>29230</v>
      </c>
      <c r="C44" t="s">
        <v>465</v>
      </c>
      <c r="E44">
        <f t="shared" si="0"/>
        <v>292.3</v>
      </c>
      <c r="G44" t="s">
        <v>593</v>
      </c>
      <c r="H44">
        <v>36224</v>
      </c>
      <c r="I44" t="s">
        <v>594</v>
      </c>
      <c r="K44">
        <f t="shared" si="1"/>
        <v>362.24</v>
      </c>
    </row>
    <row r="45" spans="1:11" x14ac:dyDescent="0.25">
      <c r="A45" t="s">
        <v>466</v>
      </c>
      <c r="B45">
        <v>57490</v>
      </c>
      <c r="C45" t="s">
        <v>467</v>
      </c>
      <c r="E45">
        <f t="shared" si="0"/>
        <v>574.9</v>
      </c>
      <c r="G45" t="s">
        <v>595</v>
      </c>
      <c r="H45">
        <v>21935</v>
      </c>
      <c r="I45" t="s">
        <v>596</v>
      </c>
      <c r="K45">
        <f t="shared" si="1"/>
        <v>219.35</v>
      </c>
    </row>
    <row r="46" spans="1:11" x14ac:dyDescent="0.25">
      <c r="A46" t="s">
        <v>468</v>
      </c>
      <c r="B46">
        <v>35304</v>
      </c>
      <c r="C46" t="s">
        <v>469</v>
      </c>
      <c r="E46">
        <f t="shared" si="0"/>
        <v>353.04</v>
      </c>
      <c r="G46" t="s">
        <v>597</v>
      </c>
      <c r="H46">
        <v>42344</v>
      </c>
      <c r="I46" t="s">
        <v>598</v>
      </c>
      <c r="K46">
        <f t="shared" si="1"/>
        <v>423.44</v>
      </c>
    </row>
    <row r="47" spans="1:11" x14ac:dyDescent="0.25">
      <c r="A47" t="s">
        <v>470</v>
      </c>
      <c r="B47">
        <v>38423</v>
      </c>
      <c r="C47" t="s">
        <v>471</v>
      </c>
      <c r="E47">
        <f t="shared" si="0"/>
        <v>384.23</v>
      </c>
      <c r="G47" t="s">
        <v>599</v>
      </c>
      <c r="H47">
        <v>41966</v>
      </c>
      <c r="I47" t="s">
        <v>600</v>
      </c>
      <c r="K47">
        <f t="shared" si="1"/>
        <v>419.66</v>
      </c>
    </row>
    <row r="48" spans="1:11" x14ac:dyDescent="0.25">
      <c r="A48" t="s">
        <v>472</v>
      </c>
      <c r="B48">
        <v>50105</v>
      </c>
      <c r="C48" t="s">
        <v>473</v>
      </c>
      <c r="E48">
        <f t="shared" si="0"/>
        <v>501.05</v>
      </c>
      <c r="G48" t="s">
        <v>601</v>
      </c>
      <c r="H48">
        <v>20340</v>
      </c>
      <c r="I48" t="s">
        <v>602</v>
      </c>
      <c r="K48">
        <f t="shared" si="1"/>
        <v>203.4</v>
      </c>
    </row>
    <row r="49" spans="1:11" x14ac:dyDescent="0.25">
      <c r="A49" t="s">
        <v>474</v>
      </c>
      <c r="B49">
        <v>57735</v>
      </c>
      <c r="C49" t="s">
        <v>475</v>
      </c>
      <c r="E49">
        <f t="shared" si="0"/>
        <v>577.35</v>
      </c>
      <c r="G49" t="s">
        <v>603</v>
      </c>
      <c r="H49">
        <v>50311</v>
      </c>
      <c r="I49" t="s">
        <v>604</v>
      </c>
      <c r="K49">
        <f t="shared" si="1"/>
        <v>503.11</v>
      </c>
    </row>
    <row r="50" spans="1:11" x14ac:dyDescent="0.25">
      <c r="A50" t="s">
        <v>476</v>
      </c>
      <c r="B50">
        <v>25227</v>
      </c>
      <c r="C50" t="s">
        <v>477</v>
      </c>
      <c r="E50">
        <f t="shared" si="0"/>
        <v>252.27</v>
      </c>
      <c r="G50" t="s">
        <v>605</v>
      </c>
      <c r="H50">
        <v>29194</v>
      </c>
      <c r="I50" t="s">
        <v>606</v>
      </c>
      <c r="K50">
        <f t="shared" si="1"/>
        <v>291.94</v>
      </c>
    </row>
    <row r="51" spans="1:11" x14ac:dyDescent="0.25">
      <c r="A51" t="s">
        <v>478</v>
      </c>
      <c r="B51">
        <v>38669</v>
      </c>
      <c r="C51" t="s">
        <v>479</v>
      </c>
      <c r="E51">
        <f t="shared" si="0"/>
        <v>386.69</v>
      </c>
      <c r="G51" t="s">
        <v>607</v>
      </c>
      <c r="H51">
        <v>51124</v>
      </c>
      <c r="I51" t="s">
        <v>608</v>
      </c>
      <c r="K51">
        <f t="shared" si="1"/>
        <v>511.24</v>
      </c>
    </row>
    <row r="52" spans="1:11" x14ac:dyDescent="0.25">
      <c r="A52" t="s">
        <v>480</v>
      </c>
      <c r="B52">
        <v>39121</v>
      </c>
      <c r="C52" t="s">
        <v>481</v>
      </c>
      <c r="E52">
        <f t="shared" si="0"/>
        <v>391.21</v>
      </c>
      <c r="G52" t="s">
        <v>609</v>
      </c>
      <c r="H52">
        <v>44443</v>
      </c>
      <c r="I52" t="s">
        <v>610</v>
      </c>
      <c r="K52">
        <f t="shared" si="1"/>
        <v>444.43</v>
      </c>
    </row>
    <row r="53" spans="1:11" x14ac:dyDescent="0.25">
      <c r="A53" t="s">
        <v>482</v>
      </c>
      <c r="B53">
        <v>21748</v>
      </c>
      <c r="C53" t="s">
        <v>483</v>
      </c>
      <c r="E53">
        <f t="shared" si="0"/>
        <v>217.48</v>
      </c>
      <c r="G53" t="s">
        <v>611</v>
      </c>
      <c r="H53">
        <v>31798</v>
      </c>
      <c r="I53" t="s">
        <v>612</v>
      </c>
      <c r="K53">
        <f t="shared" si="1"/>
        <v>317.98</v>
      </c>
    </row>
    <row r="54" spans="1:11" x14ac:dyDescent="0.25">
      <c r="A54" t="s">
        <v>484</v>
      </c>
      <c r="B54">
        <v>39685</v>
      </c>
      <c r="C54" t="s">
        <v>485</v>
      </c>
      <c r="E54">
        <f t="shared" si="0"/>
        <v>396.85</v>
      </c>
      <c r="G54" t="s">
        <v>613</v>
      </c>
      <c r="H54">
        <v>497</v>
      </c>
      <c r="I54" t="s">
        <v>614</v>
      </c>
      <c r="K54">
        <f t="shared" si="1"/>
        <v>4.97</v>
      </c>
    </row>
    <row r="55" spans="1:11" x14ac:dyDescent="0.25">
      <c r="A55" t="s">
        <v>486</v>
      </c>
      <c r="B55">
        <v>15553</v>
      </c>
      <c r="C55" t="s">
        <v>487</v>
      </c>
      <c r="E55">
        <f t="shared" si="0"/>
        <v>155.53</v>
      </c>
      <c r="G55" t="s">
        <v>615</v>
      </c>
      <c r="H55">
        <v>63308</v>
      </c>
      <c r="I55" t="s">
        <v>616</v>
      </c>
      <c r="K55">
        <f t="shared" si="1"/>
        <v>633.08000000000004</v>
      </c>
    </row>
    <row r="56" spans="1:11" x14ac:dyDescent="0.25">
      <c r="A56" t="s">
        <v>488</v>
      </c>
      <c r="B56">
        <v>67742</v>
      </c>
      <c r="C56" t="s">
        <v>489</v>
      </c>
      <c r="E56">
        <f t="shared" si="0"/>
        <v>677.42</v>
      </c>
      <c r="G56" t="s">
        <v>617</v>
      </c>
      <c r="H56">
        <v>39250</v>
      </c>
      <c r="I56" t="s">
        <v>618</v>
      </c>
      <c r="K56">
        <f t="shared" si="1"/>
        <v>392.5</v>
      </c>
    </row>
    <row r="57" spans="1:11" x14ac:dyDescent="0.25">
      <c r="A57" t="s">
        <v>490</v>
      </c>
      <c r="B57">
        <v>80094</v>
      </c>
      <c r="C57" t="s">
        <v>491</v>
      </c>
      <c r="E57">
        <f t="shared" si="0"/>
        <v>800.94</v>
      </c>
      <c r="G57" t="s">
        <v>619</v>
      </c>
      <c r="H57">
        <v>672</v>
      </c>
      <c r="I57" t="s">
        <v>620</v>
      </c>
      <c r="K57">
        <f t="shared" si="1"/>
        <v>6.72</v>
      </c>
    </row>
    <row r="58" spans="1:11" x14ac:dyDescent="0.25">
      <c r="A58" t="s">
        <v>492</v>
      </c>
      <c r="B58">
        <v>19088</v>
      </c>
      <c r="C58" t="s">
        <v>493</v>
      </c>
      <c r="E58">
        <f t="shared" si="0"/>
        <v>190.88</v>
      </c>
      <c r="G58" t="s">
        <v>623</v>
      </c>
      <c r="H58">
        <v>28048</v>
      </c>
      <c r="I58" t="s">
        <v>624</v>
      </c>
      <c r="K58">
        <f t="shared" si="1"/>
        <v>280.48</v>
      </c>
    </row>
    <row r="59" spans="1:11" x14ac:dyDescent="0.25">
      <c r="A59" t="s">
        <v>494</v>
      </c>
      <c r="B59">
        <v>20566</v>
      </c>
      <c r="C59" t="s">
        <v>495</v>
      </c>
      <c r="E59">
        <f t="shared" si="0"/>
        <v>205.66</v>
      </c>
      <c r="G59" t="s">
        <v>625</v>
      </c>
      <c r="H59">
        <v>13083</v>
      </c>
      <c r="I59" t="s">
        <v>626</v>
      </c>
      <c r="K59">
        <f t="shared" si="1"/>
        <v>130.83000000000001</v>
      </c>
    </row>
    <row r="60" spans="1:11" x14ac:dyDescent="0.25">
      <c r="A60" t="s">
        <v>496</v>
      </c>
      <c r="B60">
        <v>34421</v>
      </c>
      <c r="C60" t="s">
        <v>497</v>
      </c>
      <c r="E60">
        <f t="shared" si="0"/>
        <v>344.21</v>
      </c>
    </row>
    <row r="61" spans="1:11" x14ac:dyDescent="0.25">
      <c r="A61" t="s">
        <v>498</v>
      </c>
      <c r="B61">
        <v>7130</v>
      </c>
      <c r="C61" t="s">
        <v>499</v>
      </c>
      <c r="E61">
        <f t="shared" si="0"/>
        <v>71.3</v>
      </c>
    </row>
    <row r="62" spans="1:11" x14ac:dyDescent="0.25">
      <c r="A62" t="s">
        <v>500</v>
      </c>
      <c r="B62">
        <v>24530</v>
      </c>
      <c r="C62" t="s">
        <v>501</v>
      </c>
      <c r="E62">
        <f t="shared" si="0"/>
        <v>245.3</v>
      </c>
    </row>
    <row r="63" spans="1:11" x14ac:dyDescent="0.25">
      <c r="A63" t="s">
        <v>502</v>
      </c>
      <c r="B63">
        <v>39899</v>
      </c>
      <c r="C63" t="s">
        <v>503</v>
      </c>
      <c r="E63">
        <f t="shared" si="0"/>
        <v>398.99</v>
      </c>
    </row>
    <row r="64" spans="1:11" x14ac:dyDescent="0.25">
      <c r="A64" t="s">
        <v>504</v>
      </c>
      <c r="B64">
        <v>14624</v>
      </c>
      <c r="C64" t="s">
        <v>505</v>
      </c>
      <c r="E64">
        <f t="shared" si="0"/>
        <v>146.24</v>
      </c>
    </row>
    <row r="65" spans="1:5" x14ac:dyDescent="0.25">
      <c r="A65" t="s">
        <v>506</v>
      </c>
      <c r="B65">
        <v>53840</v>
      </c>
      <c r="C65" t="s">
        <v>507</v>
      </c>
      <c r="E65">
        <f t="shared" si="0"/>
        <v>538.4</v>
      </c>
    </row>
    <row r="66" spans="1:5" x14ac:dyDescent="0.25">
      <c r="A66" t="s">
        <v>508</v>
      </c>
      <c r="B66">
        <v>35087</v>
      </c>
      <c r="C66" t="s">
        <v>509</v>
      </c>
      <c r="E66">
        <f t="shared" si="0"/>
        <v>350.87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acontable</dc:creator>
  <cp:lastModifiedBy>acontable</cp:lastModifiedBy>
  <dcterms:created xsi:type="dcterms:W3CDTF">2021-11-30T14:01:29Z</dcterms:created>
  <dcterms:modified xsi:type="dcterms:W3CDTF">2022-01-06T21:09:46Z</dcterms:modified>
</cp:coreProperties>
</file>