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Otras cuentas por Pagar\"/>
    </mc:Choice>
  </mc:AlternateContent>
  <xr:revisionPtr revIDLastSave="0" documentId="13_ncr:1_{FF23CDA5-D2B0-433E-80A0-0A56AB8E25E5}" xr6:coauthVersionLast="47" xr6:coauthVersionMax="47" xr10:uidLastSave="{00000000-0000-0000-0000-000000000000}"/>
  <bookViews>
    <workbookView xWindow="-120" yWindow="-120" windowWidth="20730" windowHeight="11160" tabRatio="721" xr2:uid="{C5418CD9-7BFD-4447-B8CB-6EB440F8DF36}"/>
  </bookViews>
  <sheets>
    <sheet name="Resumen por auxiliar" sheetId="4" r:id="rId1"/>
    <sheet name="Proveed varios 2020" sheetId="5" r:id="rId2"/>
    <sheet name="Proveed varios 2021" sheetId="6" r:id="rId3"/>
    <sheet name="Por liquidar" sheetId="7" r:id="rId4"/>
    <sheet name="Mayor 2021" sheetId="2" r:id="rId5"/>
    <sheet name="Mayor 2020" sheetId="3" r:id="rId6"/>
    <sheet name="Resumen x codigo" sheetId="1" r:id="rId7"/>
  </sheets>
  <definedNames>
    <definedName name="_xlnm._FilterDatabase" localSheetId="5" hidden="1">'Mayor 2020'!$A$1:$I$877</definedName>
    <definedName name="_xlnm._FilterDatabase" localSheetId="4" hidden="1">'Mayor 2021'!$A$1:$I$385</definedName>
    <definedName name="_xlnm._FilterDatabase" localSheetId="1" hidden="1">'Proveed varios 2020'!$A$14:$N$209</definedName>
    <definedName name="_xlnm._FilterDatabase" localSheetId="2" hidden="1">'Proveed varios 2021'!$A$18:$N$107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7" l="1"/>
  <c r="J13" i="7"/>
  <c r="I13" i="7"/>
  <c r="H13" i="7"/>
  <c r="F18" i="4"/>
  <c r="G5" i="5" l="1"/>
  <c r="G7" i="5"/>
  <c r="H6" i="6" l="1"/>
  <c r="G106" i="6" l="1"/>
  <c r="F106" i="6"/>
  <c r="H14" i="6"/>
  <c r="H13" i="6"/>
  <c r="H11" i="6"/>
  <c r="H10" i="6"/>
  <c r="H9" i="6"/>
  <c r="H8" i="6"/>
  <c r="H5" i="6"/>
  <c r="G107" i="6" l="1"/>
  <c r="H15" i="6"/>
  <c r="H106" i="6"/>
  <c r="G3" i="5"/>
  <c r="F208" i="5"/>
  <c r="F209" i="5" s="1"/>
  <c r="E208" i="5"/>
  <c r="G10" i="5"/>
  <c r="G9" i="5"/>
  <c r="G8" i="5"/>
  <c r="G6" i="5"/>
  <c r="G4" i="5"/>
  <c r="G2" i="5"/>
  <c r="I30" i="4"/>
  <c r="I31" i="4" s="1"/>
  <c r="E30" i="4"/>
  <c r="G30" i="4"/>
  <c r="D26" i="1"/>
  <c r="F26" i="1"/>
  <c r="F19" i="1"/>
  <c r="F17" i="1"/>
  <c r="G27" i="1"/>
  <c r="E27" i="1"/>
  <c r="D25" i="1"/>
  <c r="G12" i="1"/>
  <c r="G11" i="1"/>
  <c r="G12" i="5" l="1"/>
  <c r="F24" i="4" s="1"/>
  <c r="G208" i="5"/>
  <c r="E12" i="1"/>
  <c r="E11" i="1"/>
  <c r="E28" i="1" l="1"/>
  <c r="G5" i="1" s="1"/>
  <c r="G28" i="1" s="1"/>
</calcChain>
</file>

<file path=xl/sharedStrings.xml><?xml version="1.0" encoding="utf-8"?>
<sst xmlns="http://schemas.openxmlformats.org/spreadsheetml/2006/main" count="7030" uniqueCount="1224">
  <si>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</si>
  <si>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</si>
  <si>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</si>
  <si>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</si>
  <si>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</si>
  <si>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</si>
  <si>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</si>
  <si>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</si>
  <si>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</si>
  <si>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</si>
  <si>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</si>
  <si>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</si>
  <si>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</si>
  <si>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</si>
  <si>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</si>
  <si>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</si>
  <si>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</si>
  <si>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</si>
  <si>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</si>
  <si>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</si>
  <si>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</si>
  <si>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</si>
  <si>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</si>
  <si>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</si>
  <si>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</si>
  <si>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</si>
  <si>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</si>
  <si>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</si>
  <si>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</si>
  <si>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</si>
  <si>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</si>
  <si>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</si>
  <si>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</si>
  <si>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</si>
  <si>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</si>
  <si>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</si>
  <si>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</si>
  <si>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</si>
  <si>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</si>
  <si>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</si>
  <si>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</si>
  <si>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</si>
  <si>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</si>
  <si>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</si>
  <si>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</si>
  <si>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</si>
  <si>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</si>
  <si>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</si>
  <si>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</si>
  <si>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</si>
  <si>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</si>
  <si>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</si>
  <si>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</si>
  <si>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</si>
  <si>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</si>
  <si>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</si>
  <si>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</si>
  <si>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</si>
  <si>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</si>
  <si>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</si>
  <si>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</si>
  <si>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</si>
  <si>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</si>
  <si>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</si>
  <si>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</si>
  <si>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</si>
  <si>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</si>
  <si>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</si>
  <si>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</si>
  <si>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</si>
  <si>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</si>
  <si>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</si>
  <si>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</si>
  <si>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</si>
  <si>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</si>
  <si>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</si>
  <si>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</si>
  <si>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</si>
  <si>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</si>
  <si>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</si>
  <si>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</si>
  <si>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</si>
  <si>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</si>
  <si>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</si>
  <si>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</si>
  <si>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</si>
  <si>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</si>
  <si>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</si>
  <si>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</si>
  <si>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</si>
  <si>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</si>
  <si>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</si>
  <si>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</si>
  <si>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</si>
  <si>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</si>
  <si>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</si>
  <si>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</si>
  <si>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</si>
  <si>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</si>
  <si>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</si>
  <si>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</si>
  <si>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</si>
  <si>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</si>
  <si>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</si>
  <si>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</si>
  <si>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</si>
  <si>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</si>
  <si>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</si>
  <si>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</si>
  <si>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</si>
  <si>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</si>
  <si>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</si>
  <si>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</si>
  <si>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</si>
  <si>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</si>
  <si>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</si>
  <si>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</si>
  <si>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</si>
  <si>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</si>
  <si>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</si>
  <si>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</si>
  <si>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</si>
  <si>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</si>
  <si>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</si>
  <si>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</si>
  <si>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</si>
  <si>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</si>
  <si>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</si>
  <si>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</si>
  <si>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</si>
  <si>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</si>
  <si>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</si>
  <si>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</si>
  <si>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</si>
  <si>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</si>
  <si>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</si>
  <si>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</si>
  <si>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</si>
  <si>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</si>
  <si>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</si>
  <si>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</si>
  <si>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</si>
  <si>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</si>
  <si>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</si>
  <si>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</si>
  <si>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</si>
  <si>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</si>
  <si>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</si>
  <si>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</si>
  <si>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</si>
  <si>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</si>
  <si>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</si>
  <si>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</si>
  <si>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</si>
  <si>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</si>
  <si>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</si>
  <si>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</si>
  <si>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</si>
  <si>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</si>
  <si>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</si>
  <si>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</si>
  <si>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</si>
  <si>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</si>
  <si>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</si>
  <si>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</si>
  <si>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</si>
  <si>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</si>
  <si>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</si>
  <si>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</si>
  <si>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</si>
  <si>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</si>
  <si>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</si>
  <si>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</si>
  <si>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</si>
  <si>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</si>
  <si>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</si>
  <si>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</si>
  <si>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</si>
  <si>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</si>
  <si>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</si>
  <si>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</si>
  <si>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</si>
  <si>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</si>
  <si>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</si>
  <si>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</si>
  <si>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</si>
  <si>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</si>
  <si>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</si>
  <si>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</si>
  <si>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</si>
  <si>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</si>
  <si>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</si>
  <si>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</si>
  <si>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</si>
  <si>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</si>
  <si>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</si>
  <si>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</si>
  <si>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</si>
  <si>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</si>
  <si>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</si>
  <si>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</si>
  <si>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</si>
  <si>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</si>
  <si>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</si>
  <si>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</si>
  <si>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</si>
  <si>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</si>
  <si>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</si>
  <si>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</si>
  <si>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</si>
  <si>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</si>
  <si>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</si>
  <si>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</si>
  <si>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</si>
  <si>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</si>
  <si>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</si>
  <si>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</si>
  <si>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</si>
  <si>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</si>
  <si>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</si>
  <si>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</si>
  <si>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</si>
  <si>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</si>
  <si>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</si>
  <si>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</si>
  <si>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</si>
  <si>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</si>
  <si>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</si>
  <si>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</si>
  <si>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</si>
  <si>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</si>
  <si>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</si>
  <si>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</si>
  <si>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</si>
  <si>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</si>
  <si>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</si>
  <si>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</si>
  <si>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</si>
  <si>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</si>
  <si>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</si>
  <si>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</si>
  <si>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</si>
  <si>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</si>
  <si>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</si>
  <si>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</si>
  <si>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</si>
  <si>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</si>
  <si>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</si>
  <si>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</si>
  <si>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</si>
  <si>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</si>
  <si>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</si>
  <si>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</si>
  <si>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</si>
  <si>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</si>
  <si>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</si>
  <si>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</si>
  <si>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</si>
  <si>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</si>
  <si>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</si>
  <si>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</si>
  <si>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</si>
  <si>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</si>
  <si>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</si>
  <si>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</si>
  <si>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</si>
  <si>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</si>
  <si>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</si>
  <si>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</si>
  <si>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</si>
  <si>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</si>
  <si>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</si>
  <si>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</si>
  <si>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</si>
  <si>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</si>
  <si>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</si>
  <si>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</si>
  <si>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</si>
  <si>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</si>
  <si>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</si>
  <si>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</si>
  <si>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</si>
  <si>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</si>
  <si>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</si>
  <si>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</si>
  <si>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</si>
  <si>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</si>
  <si>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</si>
  <si>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</si>
  <si>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</si>
  <si>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</si>
  <si>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</si>
  <si>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</si>
  <si>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</si>
  <si>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</si>
  <si>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</si>
  <si>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</si>
  <si>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</si>
  <si>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</si>
  <si>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</si>
  <si>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</si>
  <si>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</si>
  <si>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</si>
  <si>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</si>
  <si>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</si>
  <si>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</si>
  <si>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</si>
  <si>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</si>
  <si>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</si>
  <si>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</si>
  <si>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</si>
  <si>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</si>
  <si>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</si>
  <si>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</si>
  <si>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</si>
  <si>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</si>
  <si>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</si>
  <si>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</si>
  <si>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</si>
  <si>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</si>
  <si>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</si>
  <si>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</si>
  <si>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</si>
  <si>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</si>
  <si>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</si>
  <si>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</si>
  <si>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</si>
  <si>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</si>
  <si>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</si>
  <si>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</si>
  <si>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</si>
  <si>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</si>
  <si>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</si>
  <si>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</si>
  <si>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</si>
  <si>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</si>
  <si>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</si>
  <si>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</si>
  <si>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</si>
  <si>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</si>
  <si>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</si>
  <si>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</si>
  <si>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</si>
  <si>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</si>
  <si>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</si>
  <si>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</si>
  <si>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</si>
  <si>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</si>
  <si>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</si>
  <si>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</si>
  <si>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</si>
  <si>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</si>
  <si>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</si>
  <si>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</si>
  <si>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</si>
  <si>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</si>
  <si>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</si>
  <si>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</si>
  <si>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</si>
  <si>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</si>
  <si>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</si>
  <si>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</si>
  <si>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</si>
  <si>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</si>
  <si>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</si>
  <si>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</si>
  <si>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</si>
  <si>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</si>
  <si>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</si>
  <si>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</si>
  <si>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</si>
  <si>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</si>
  <si>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</si>
  <si>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</si>
  <si>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</si>
  <si>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</si>
  <si>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</si>
  <si>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</si>
  <si>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</si>
  <si>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</si>
  <si>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</si>
  <si>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</si>
  <si>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</si>
  <si>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</si>
  <si>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</si>
  <si>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</si>
  <si>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</si>
  <si>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</si>
  <si>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</si>
  <si>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</si>
  <si>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</si>
  <si>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</si>
  <si>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</si>
  <si>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</si>
  <si>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</si>
  <si>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</si>
  <si>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</si>
  <si>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</si>
  <si>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</si>
  <si>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</si>
  <si>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</si>
  <si>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</si>
  <si>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</si>
  <si>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</si>
  <si>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</si>
  <si>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</si>
  <si>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</si>
  <si>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</si>
  <si>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</si>
  <si>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</si>
  <si>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</si>
  <si>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</si>
  <si>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</si>
  <si>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</si>
  <si>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</si>
  <si>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</si>
  <si>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</si>
  <si>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</si>
  <si>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</si>
  <si>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</si>
  <si>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</si>
  <si>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</si>
  <si>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</si>
  <si>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</si>
  <si>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</si>
  <si>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</si>
  <si>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</si>
  <si>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</si>
  <si>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</si>
  <si>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</si>
  <si>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</si>
  <si>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</si>
  <si>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</si>
  <si>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</si>
  <si>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</si>
  <si>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</si>
  <si>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</si>
  <si>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</si>
  <si>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</si>
  <si>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</si>
  <si>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</si>
  <si>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</si>
  <si>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</si>
  <si>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</si>
  <si>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</si>
  <si>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</si>
  <si>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</si>
  <si>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</si>
  <si>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</si>
  <si>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</si>
  <si>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</si>
  <si>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</si>
  <si>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</si>
  <si>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</si>
  <si>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</si>
  <si>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</si>
  <si>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</si>
  <si>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</si>
  <si>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</si>
  <si>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</si>
  <si>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</si>
  <si>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</si>
  <si>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</si>
  <si>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</si>
  <si>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</si>
  <si>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</si>
  <si>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</si>
  <si>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</si>
  <si>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</si>
  <si>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</si>
  <si>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</si>
  <si>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</si>
  <si>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</si>
  <si>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</si>
  <si>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</si>
  <si>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</si>
  <si>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</si>
  <si>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</si>
  <si>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</si>
  <si>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</si>
  <si>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</si>
  <si>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</si>
  <si>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</si>
  <si>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</si>
  <si>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</si>
  <si>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</si>
  <si>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</si>
  <si>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</si>
  <si>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</si>
  <si>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</si>
  <si>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</si>
  <si>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</si>
  <si>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</si>
  <si>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</si>
  <si>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</si>
  <si>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</si>
  <si>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</si>
  <si>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</si>
  <si>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</si>
  <si>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</si>
  <si>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</si>
  <si>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</si>
  <si>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</si>
  <si>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</si>
  <si>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</si>
  <si>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</si>
  <si>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</si>
  <si>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</si>
  <si>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</si>
  <si>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</si>
  <si>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</si>
  <si>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</si>
  <si>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</si>
  <si>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</si>
  <si>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</si>
  <si>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</si>
  <si>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</si>
  <si>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</si>
  <si>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</si>
  <si>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</si>
  <si>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</si>
  <si>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</si>
  <si>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</si>
  <si>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</si>
  <si>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</si>
  <si>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</si>
  <si>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</si>
  <si>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</si>
  <si>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</si>
  <si>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</si>
  <si>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</si>
  <si>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</si>
  <si>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</si>
  <si>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</si>
  <si>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</si>
  <si>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</si>
  <si>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</si>
  <si>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</si>
  <si>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</si>
  <si>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</si>
  <si>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</si>
  <si>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</si>
  <si>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</si>
  <si>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</si>
  <si>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</si>
  <si>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</si>
  <si>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</si>
  <si>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</si>
  <si>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</si>
  <si>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</si>
  <si>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</si>
  <si>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</si>
  <si>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</si>
  <si>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</si>
  <si>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</si>
  <si>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</si>
  <si>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</si>
  <si>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</si>
  <si>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</si>
  <si>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</si>
  <si>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</si>
  <si>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</si>
  <si>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</si>
  <si>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</si>
  <si>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</si>
  <si>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</si>
  <si>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</si>
  <si>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</si>
  <si>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</si>
  <si>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</si>
  <si>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</si>
  <si>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</si>
  <si>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</si>
  <si>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</si>
  <si>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</si>
  <si>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</si>
  <si>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</si>
  <si>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</si>
  <si>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</si>
  <si>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</si>
  <si>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</si>
  <si>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</si>
  <si>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</si>
  <si>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</si>
  <si>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</si>
  <si>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</si>
  <si>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</si>
  <si>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</si>
  <si>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</si>
  <si>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</si>
  <si>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</si>
  <si>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</si>
  <si>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</si>
  <si>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</si>
  <si>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</si>
  <si>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</si>
  <si>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</si>
  <si>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</si>
  <si>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</si>
  <si>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</si>
  <si>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</si>
  <si>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</si>
  <si>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</si>
  <si>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</si>
  <si>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</si>
  <si>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</si>
  <si>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</si>
  <si>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</si>
  <si>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</si>
  <si>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</si>
  <si>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</si>
  <si>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</si>
  <si>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</si>
  <si>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</si>
  <si>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</si>
  <si>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</si>
  <si>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</si>
  <si>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</si>
  <si>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</si>
  <si>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</si>
  <si>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</si>
  <si>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</si>
  <si>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</si>
  <si>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</si>
  <si>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</si>
  <si>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</si>
  <si>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</si>
  <si>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</si>
  <si>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</si>
  <si>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</si>
  <si>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</si>
  <si>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</si>
  <si>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</si>
  <si>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</si>
  <si>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</si>
  <si>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</si>
  <si>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</si>
  <si>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</si>
  <si>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</si>
  <si>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</si>
  <si>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</si>
  <si>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</si>
  <si>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</si>
  <si>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</si>
  <si>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</si>
  <si>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</si>
  <si>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</si>
  <si>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</si>
  <si>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</si>
  <si>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</si>
  <si>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</si>
  <si>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</si>
  <si>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</si>
  <si>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</si>
  <si>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</si>
  <si>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</si>
  <si>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</si>
  <si>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</si>
  <si>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</si>
  <si>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</si>
  <si>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</si>
  <si>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</si>
  <si>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</si>
  <si>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</si>
  <si>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</si>
  <si>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</si>
  <si>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</si>
  <si>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</si>
  <si>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</si>
  <si>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</si>
  <si>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</si>
  <si>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</si>
  <si>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</si>
  <si>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</si>
  <si>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</si>
  <si>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</si>
  <si>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</si>
  <si>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</si>
  <si>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</si>
  <si>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</si>
  <si>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</si>
  <si>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</si>
  <si>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</si>
  <si>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</si>
  <si>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</si>
  <si>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</si>
  <si>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</si>
  <si>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</si>
  <si>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</si>
  <si>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</si>
  <si>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</si>
  <si>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</si>
  <si>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</si>
  <si>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</si>
  <si>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</si>
  <si>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</si>
  <si>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</si>
  <si>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</si>
  <si>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</si>
  <si>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</si>
  <si>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</si>
  <si>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</si>
  <si>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</si>
  <si>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</si>
  <si>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</si>
  <si>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</si>
  <si>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</si>
  <si>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</si>
  <si>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</si>
  <si>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</si>
  <si>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</si>
  <si>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</si>
  <si>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</si>
  <si>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</si>
  <si>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</si>
  <si>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</si>
  <si>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</si>
  <si>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</si>
  <si>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</si>
  <si>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</si>
  <si>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</si>
  <si>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</si>
  <si>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</si>
  <si>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</si>
  <si>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</si>
  <si>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</si>
  <si>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</si>
  <si>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</si>
  <si>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</si>
  <si>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</si>
  <si>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</si>
  <si>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</si>
  <si>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</si>
  <si>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</si>
  <si>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</si>
  <si>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</si>
  <si>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</si>
  <si>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</si>
  <si>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</si>
  <si>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</si>
  <si>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</si>
  <si>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</si>
  <si>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</si>
  <si>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</si>
  <si>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</si>
  <si>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</si>
  <si>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</si>
  <si>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</si>
  <si>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</si>
  <si>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</si>
  <si>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</si>
  <si>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</si>
  <si>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</si>
  <si>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</si>
  <si>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</si>
  <si>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</si>
  <si>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</si>
  <si>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</si>
  <si>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</si>
  <si>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</si>
  <si>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</si>
  <si>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</si>
  <si>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</si>
  <si>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</si>
  <si>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</si>
  <si>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</si>
  <si>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</si>
  <si>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</si>
  <si>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</si>
  <si>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</si>
  <si>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</si>
  <si>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</si>
  <si>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</si>
  <si>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</si>
  <si>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</si>
  <si>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</si>
  <si>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</si>
  <si>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</si>
  <si>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</si>
  <si>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</si>
  <si>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</si>
  <si>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</si>
  <si>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</si>
  <si>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</si>
  <si>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</si>
  <si>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</si>
  <si>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</si>
  <si>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</si>
  <si>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</si>
  <si>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</si>
  <si>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</si>
  <si>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</si>
  <si>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</si>
  <si>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</si>
  <si>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</si>
  <si>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</si>
  <si>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</si>
  <si>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</si>
  <si>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</si>
  <si>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</si>
  <si>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</si>
  <si>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</si>
  <si>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</si>
  <si>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</si>
  <si>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</si>
  <si>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</si>
  <si>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</si>
  <si>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</si>
  <si>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</si>
  <si>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</si>
  <si>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</si>
  <si>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</si>
  <si>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</si>
  <si>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</si>
  <si>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</si>
  <si>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</si>
  <si>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</si>
  <si>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</si>
  <si>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</si>
  <si>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</si>
  <si>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</si>
  <si>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</si>
  <si>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</si>
  <si>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</si>
  <si>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</si>
  <si>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</si>
  <si>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</si>
  <si>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</si>
  <si>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</si>
  <si>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</si>
  <si>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</si>
  <si>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</si>
  <si>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</si>
  <si>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</si>
  <si>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</si>
  <si>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</si>
  <si>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</si>
  <si>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</si>
  <si>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</si>
  <si>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</si>
  <si>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</si>
  <si>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</si>
  <si>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</si>
  <si>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</si>
  <si>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</si>
  <si>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</si>
  <si>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</si>
  <si>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</si>
  <si>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</si>
  <si>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</si>
  <si>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</si>
  <si>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</si>
  <si>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</si>
  <si>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</si>
  <si>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</si>
  <si>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</si>
  <si>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</si>
  <si>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</si>
  <si>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</si>
  <si>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</si>
  <si>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</si>
  <si>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</si>
  <si>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</si>
  <si>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</si>
  <si>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</si>
  <si>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</si>
  <si>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</si>
  <si>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</si>
  <si>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</si>
  <si>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</si>
  <si>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</si>
  <si>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</si>
  <si>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</si>
  <si>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</si>
  <si>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</si>
  <si>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</si>
  <si>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</si>
  <si>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</si>
  <si>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</si>
  <si>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</si>
  <si>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</si>
  <si>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</si>
  <si>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</si>
  <si>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</si>
  <si>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</si>
  <si>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</si>
  <si>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</si>
  <si>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</si>
  <si>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</si>
  <si>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</si>
  <si>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</si>
  <si>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</si>
  <si>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</si>
  <si>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</si>
  <si>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</si>
  <si>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</si>
  <si>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</si>
  <si>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</si>
  <si>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</si>
  <si>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</si>
  <si>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</si>
  <si>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</si>
  <si>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</si>
  <si>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</si>
  <si>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</si>
  <si>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</si>
  <si>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</si>
  <si>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</si>
  <si>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</si>
  <si>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</si>
  <si>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</si>
  <si>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</si>
  <si>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</si>
  <si>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</si>
  <si>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</si>
  <si>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</si>
  <si>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</si>
  <si>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</si>
  <si>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</si>
  <si>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</si>
  <si>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</si>
  <si>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</si>
  <si>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</si>
  <si>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</si>
  <si>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</si>
  <si>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</si>
  <si>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</si>
  <si>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</si>
  <si>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</si>
  <si>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</si>
  <si>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</si>
  <si>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</si>
  <si>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</si>
  <si>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</si>
  <si>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</si>
  <si>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</si>
  <si>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</si>
  <si>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</si>
  <si>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</si>
  <si>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</si>
  <si>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</si>
  <si>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</si>
  <si>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</si>
  <si>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</si>
  <si>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</si>
  <si>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</si>
  <si>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</si>
  <si>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</si>
  <si>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</si>
  <si>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</si>
  <si>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</si>
  <si>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</si>
  <si>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</si>
  <si>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</si>
  <si>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</si>
  <si>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</si>
  <si>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</si>
  <si>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</si>
  <si>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</si>
  <si>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</si>
  <si>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</si>
  <si>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</si>
  <si>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</si>
  <si>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</si>
  <si>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</si>
  <si>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</si>
  <si>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</si>
  <si>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</si>
  <si>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</si>
  <si>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</si>
  <si>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</si>
  <si>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</si>
  <si>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</si>
  <si>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</si>
  <si>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</si>
  <si>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</si>
  <si>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</si>
  <si>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</si>
  <si>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</si>
  <si>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</si>
  <si>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</si>
  <si>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</si>
  <si>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</si>
  <si>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</si>
  <si>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</si>
  <si>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</si>
  <si>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</si>
  <si>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</si>
  <si>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</si>
  <si>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</si>
  <si>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</si>
  <si>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</si>
  <si>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</si>
  <si>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</si>
  <si>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</si>
  <si>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</si>
  <si>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</si>
  <si>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</si>
  <si>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</si>
  <si>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</si>
  <si>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</si>
  <si>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</si>
  <si>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</si>
  <si>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</si>
  <si>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</si>
  <si>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</si>
  <si>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</si>
  <si>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</si>
  <si>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</si>
  <si>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</si>
  <si>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</si>
  <si>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</si>
  <si>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</si>
  <si>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</si>
  <si>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</si>
  <si>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</si>
  <si>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</si>
  <si>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</si>
  <si>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</si>
  <si>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</si>
  <si>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</si>
  <si>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</si>
  <si>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</si>
  <si>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</si>
  <si>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</si>
  <si>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</si>
  <si>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</si>
  <si>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</si>
  <si>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</si>
  <si>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</si>
  <si>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</si>
  <si>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</si>
  <si>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</si>
  <si>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</si>
  <si>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</si>
  <si>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</si>
  <si>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</si>
  <si>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</si>
  <si>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</si>
  <si>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</si>
  <si>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</si>
  <si>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</si>
  <si>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</si>
  <si>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</si>
  <si>
    <t>Codigo</t>
  </si>
  <si>
    <t>Descripcion</t>
  </si>
  <si>
    <t>Ingresos y egresos de bodega</t>
  </si>
  <si>
    <t>Heidelberg</t>
  </si>
  <si>
    <t>026</t>
  </si>
  <si>
    <t>012</t>
  </si>
  <si>
    <t>Provisiones varias</t>
  </si>
  <si>
    <t>098</t>
  </si>
  <si>
    <t>Danios y multas</t>
  </si>
  <si>
    <t>099</t>
  </si>
  <si>
    <t>Proveedores varios</t>
  </si>
  <si>
    <t>103</t>
  </si>
  <si>
    <t>Servicio de manufactura</t>
  </si>
  <si>
    <t>104</t>
  </si>
  <si>
    <t>Participaciones resagadas</t>
  </si>
  <si>
    <t>105</t>
  </si>
  <si>
    <t>Decimos resagados</t>
  </si>
  <si>
    <t>SRI por devolver</t>
  </si>
  <si>
    <t>100</t>
  </si>
  <si>
    <t>Por liquidar</t>
  </si>
  <si>
    <t>003</t>
  </si>
  <si>
    <t>Jose Orbea</t>
  </si>
  <si>
    <t>Diners Club</t>
  </si>
  <si>
    <t>Registro anulado por el usuario</t>
  </si>
  <si>
    <t>024</t>
  </si>
  <si>
    <t>097</t>
  </si>
  <si>
    <t>Otros descuentos al personal</t>
  </si>
  <si>
    <t>Consumos de  inventarios importados y cuyo costo no ha sido liquidado hasta fin de mes, su saldo debe quedar en cero al final del anio</t>
  </si>
  <si>
    <t>Costo de personal eventual que se provisiona mensualmente y posteriormente se cruza con el pago. Debe  quedar en cero al final del anio</t>
  </si>
  <si>
    <t>DETALLE POR CODIGO DE AUXILIAR, OTRAS CUENTAS POR PAGAR</t>
  </si>
  <si>
    <t>Al 31 de diciembre del 2020</t>
  </si>
  <si>
    <t>n/c de proveedores</t>
  </si>
  <si>
    <t xml:space="preserve">Regularizacion n/c </t>
  </si>
  <si>
    <t>Baja inventarios y regularizacion PT</t>
  </si>
  <si>
    <t>Pagos</t>
  </si>
  <si>
    <t>Cheques anulados</t>
  </si>
  <si>
    <t>Costo de produccion</t>
  </si>
  <si>
    <t>Otros conceptos</t>
  </si>
  <si>
    <t>Incremento del periodo:</t>
  </si>
  <si>
    <t>RESUMEN</t>
  </si>
  <si>
    <t>Concepto</t>
  </si>
  <si>
    <t>N/C de proveedores</t>
  </si>
  <si>
    <t>Regularizacion n/c de proveedores</t>
  </si>
  <si>
    <t>Baja de inventarios y regularizacion PT</t>
  </si>
  <si>
    <t>Toneladas en exceso</t>
  </si>
  <si>
    <t>Nomina y liquidacion de personal</t>
  </si>
  <si>
    <t>Depositos por danio, descuentos negociados</t>
  </si>
  <si>
    <t>Incremento del anio 2020</t>
  </si>
  <si>
    <t>#Aux</t>
  </si>
  <si>
    <t>Tipo</t>
  </si>
  <si>
    <t>Numero</t>
  </si>
  <si>
    <t>Fecha</t>
  </si>
  <si>
    <t>Debito</t>
  </si>
  <si>
    <t>Credito</t>
  </si>
  <si>
    <t>Saldo</t>
  </si>
  <si>
    <t>Ref</t>
  </si>
  <si>
    <t/>
  </si>
  <si>
    <t>CANC.NOMINA RQ201202 FINANCIERO Y ADMINISTRACION CAMPOVERDE  RAMIREZ BEYLU</t>
  </si>
  <si>
    <t>COMISIONES POR LIQUIDAR CLIENTE ANTARTICA  O.PINEDA Benef: JUAN OJEDA</t>
  </si>
  <si>
    <t>JUAN OJEDA</t>
  </si>
  <si>
    <t>CRUCE POR DSCTO FACT#1649 - MULTA POR DEJAR LA LLAVE ABIERTA EN EL COMEDOR</t>
  </si>
  <si>
    <t>OTRAS CUENTAS X COBRAR Benef: CESAR AVELINO</t>
  </si>
  <si>
    <t>CESAR AVELINO</t>
  </si>
  <si>
    <t>PAGO OTRA CUENTAS ING. Benef: JUAN OJEDA</t>
  </si>
  <si>
    <t>PAGO OTRAS CUENTA Benef: JUAN OJEDA</t>
  </si>
  <si>
    <t>PAGO OTRAS CUENTA ING Benef: PEDRO PELAEZ</t>
  </si>
  <si>
    <t>PEDRO PELAEZ</t>
  </si>
  <si>
    <t>PAGO OTRAS CUENTAS     O.P Benef: OSCAR PINEDA</t>
  </si>
  <si>
    <t>OSCAR PINEDA</t>
  </si>
  <si>
    <t>PAGO OTRAS CUENTAS Benef: ALCIBIADES ELIZALDE</t>
  </si>
  <si>
    <t>ALCIBIADES ELIZALDE</t>
  </si>
  <si>
    <t>PAGO OTRAS CUENTAS Benef: CARLOS PERERO LEMA</t>
  </si>
  <si>
    <t>CARLOS PERERO LEMA</t>
  </si>
  <si>
    <t>PAGO OTRAS CUENTAS Benef: CESAR AVELINO</t>
  </si>
  <si>
    <t>PAGO OTRAS CUENTAS Benef: CLARA ZAVALA</t>
  </si>
  <si>
    <t>CLARA ZAVALA</t>
  </si>
  <si>
    <t>PAGO OTRAS CUENTAS Benef: CRISTIAN CHIMBOLEMA</t>
  </si>
  <si>
    <t>CRISTIAN CHIMBOLEMA</t>
  </si>
  <si>
    <t>PAGO OTRAS CUENTAS Benef: CRISTIAN CHIMBOLENA</t>
  </si>
  <si>
    <t>CRISTIAN CHIMBOLENA</t>
  </si>
  <si>
    <t>PAGO OTRAS CUENTAS Benef: GINO CABADIANA</t>
  </si>
  <si>
    <t>GINO CABADIANA</t>
  </si>
  <si>
    <t>PAGO OTRAS CUENTAS Benef: HENRY TOMALA</t>
  </si>
  <si>
    <t>HENRY TOMALA</t>
  </si>
  <si>
    <t>PAGO OTRAS CUENTAS Benef: IVAN ORBEA</t>
  </si>
  <si>
    <t>IVAN ORBEA</t>
  </si>
  <si>
    <t>PAGO OTRAS CUENTAS Benef: JOSE XAVIER ORBEA</t>
  </si>
  <si>
    <t>JOSE XAVIER ORBEA</t>
  </si>
  <si>
    <t>PAGO OTRAS CUENTAS Benef: JUAN OJEDA</t>
  </si>
  <si>
    <t>PAGO OTRAS CUENTAS Benef: MARIA GILER ZAMBRANO</t>
  </si>
  <si>
    <t>MARIA GILER ZAMBRANO</t>
  </si>
  <si>
    <t>PAGO OTRAS CUENTAS Benef: RAUL ORBEA</t>
  </si>
  <si>
    <t>RAUL ORBEA</t>
  </si>
  <si>
    <t>PAGO OTRAS CUENTAS Benef: RAYMUNDO MEDINA</t>
  </si>
  <si>
    <t>RAYMUNDO MEDINA</t>
  </si>
  <si>
    <t>PAGO OTRAS CUENTAS DIC. ING Benef: JUAN OJEDA</t>
  </si>
  <si>
    <t>PAGO OTRAS CUENTAS DIF S. Benef: JUAN OJEDA</t>
  </si>
  <si>
    <t>PAGO OTRAS CUENTAS ING Benef: ALCIBIADES ELIZANDE</t>
  </si>
  <si>
    <t>ALCIBIADES ELIZANDE</t>
  </si>
  <si>
    <t>PAGO OTRAS CUENTAS ING Benef: BEATRIZ ANDRADE</t>
  </si>
  <si>
    <t>BEATRIZ ANDRADE</t>
  </si>
  <si>
    <t>PAGO OTRAS CUENTAS ING Benef: CESAR AVELINO</t>
  </si>
  <si>
    <t>PAGO OTRAS CUENTAS ING Benef: CRISTIAN CHIMBOLEMA</t>
  </si>
  <si>
    <t>PAGO OTRAS CUENTAS ING Benef: FERNANDO ORDEÑANA</t>
  </si>
  <si>
    <t>FERNANDO ORDEÑANA</t>
  </si>
  <si>
    <t>PAGO OTRAS CUENTAS ING Benef: IVAN ORBEA</t>
  </si>
  <si>
    <t>PAGO OTRAS CUENTAS ING Benef: JORGE MONSERRATE</t>
  </si>
  <si>
    <t>JORGE MONSERRATE</t>
  </si>
  <si>
    <t>PAGO OTRAS CUENTAS ING Benef: JOSE LUIS MONGE</t>
  </si>
  <si>
    <t>JOSE LUIS MONGE</t>
  </si>
  <si>
    <t>PAGO OTRAS CUENTAS ING Benef: JUAN OJEDA</t>
  </si>
  <si>
    <t>PAGO OTRAS CUENTAS ING Benef: MARIA ARANA</t>
  </si>
  <si>
    <t>MARIA ARANA</t>
  </si>
  <si>
    <t>PAGO OTRAS CUENTAS ING Benef: OSCAR MIRANDA</t>
  </si>
  <si>
    <t>OSCAR MIRANDA</t>
  </si>
  <si>
    <t>PAGO OTRAS CUENTAS ING Benef: PEDRO PELAEZ</t>
  </si>
  <si>
    <t>PAGO OTRAS CUENTAS ING Benef: RAYMUNDO MEDINA</t>
  </si>
  <si>
    <t>PAGO OTRAS CUENTAS ING O. Benef: JUAN OJEDA</t>
  </si>
  <si>
    <t>PAGO OTRAS CUENTAS J.O Benef: JUAN OJEDA</t>
  </si>
  <si>
    <t>PAGO OTRAS CUENTAS J.O. Benef: JUAN OJEDA</t>
  </si>
  <si>
    <t>PAGO OTRAS CUENTAS J.X.O Benef: JUAN OJEDA</t>
  </si>
  <si>
    <t>PAGO OTRAS CUENTAS J.X.O. Benef: JUAN OJEDA</t>
  </si>
  <si>
    <t>PAGO OTRAS CUENTAS JXO Benef: JUAN OJEDA</t>
  </si>
  <si>
    <t>PAGO OTRAS CUENTAS M.R. Benef: JUAN OJEDA</t>
  </si>
  <si>
    <t>PAGO OTRAS CUENTAS PINEDA Benef: JUAN OJEDA</t>
  </si>
  <si>
    <t>PAGO OTRAS UCENTAS (ARROYO MQ CONV) Benef: JUAN OJEDA</t>
  </si>
  <si>
    <t>PAGOOTRAS CUENTAS Benef: CESAR AVELINO</t>
  </si>
  <si>
    <t>PAGOOTRAS CUENTAS Benef: JOSE TUMBACO YAGUAL</t>
  </si>
  <si>
    <t>JOSE TUMBACO YAGUAL</t>
  </si>
  <si>
    <t>PAGOOTRAS CUENTAS ING Benef: CRISTIAN CHIMBOLEMA</t>
  </si>
  <si>
    <t>S a l d o    I n i c i a l Proveedores varios</t>
  </si>
  <si>
    <t>X CAMBIO DE BENEFICIARIO Anulación de cheque  EG-# 22681  CH-#     156854</t>
  </si>
  <si>
    <t>Baja de inventarios</t>
  </si>
  <si>
    <t>Reversion provision de vacaciones</t>
  </si>
  <si>
    <t>Incremento del anio 2021</t>
  </si>
  <si>
    <t>Débito</t>
  </si>
  <si>
    <t>Crédito</t>
  </si>
  <si>
    <t>S a l d o    I n i c i a l</t>
  </si>
  <si>
    <t>DIF. UTILIDADES Benef: SAMUEL GARCIA PINARGOTE</t>
  </si>
  <si>
    <t>SAMUEL GARCIA PINARGOTE</t>
  </si>
  <si>
    <t>N/C # 9911642 APLICA A N/P #1410782701 IMP 495/2021 CELLMARK POR DESCUENTO EN PRECIO</t>
  </si>
  <si>
    <t>N/C# 4719 APLICA A N/P# 10377 IMP 486/2021 CMPC POR DESCUENTO EN PRECIO</t>
  </si>
  <si>
    <t>N/C# 9911555 APLICA A N/P# 1410773206 IMP 488/2021 POR DESCUENTO EN PRECIO</t>
  </si>
  <si>
    <t>N/C# 9911556 APLICA A N/P# 1410783101 IMP 488/2021 CELLMARK POR DESCEUNTO EN PRECIO</t>
  </si>
  <si>
    <t>OTRAS CUENTAS POR PAGAR ING. ORBEA Benef: JUAN OJEDA</t>
  </si>
  <si>
    <t>PAGO OTRAS CUENTA ING Benef: CRISTIAN CHIMBOLENA</t>
  </si>
  <si>
    <t>PAGO OTRAS CUENTA ING Benef: JUAN OJEDA</t>
  </si>
  <si>
    <t>PAGO OTRAS CUENTAS (D.S.) Benef: DIEGO SACON</t>
  </si>
  <si>
    <t>DIEGO SACON</t>
  </si>
  <si>
    <t>PAGO OTRAS CUENTAS Benef: KARINA SUAREZ</t>
  </si>
  <si>
    <t>KARINA SUAREZ</t>
  </si>
  <si>
    <t>PAGO OTRAS CUENTAS Benef: PAOLA ALEJANDRO CHALEN</t>
  </si>
  <si>
    <t>PAOLA ALEJANDRO CHALEN</t>
  </si>
  <si>
    <t>PAGO OTRAS CUENTAS DEL ING. ORBEA Benef: CRISTIAN CHIMBOLEMA</t>
  </si>
  <si>
    <t>PAGO OTRAS CUENTAS ING ORBEA Benef: CRISTIAN CHIMBOLEMA</t>
  </si>
  <si>
    <t>PAGO OTRAS CUENTAS ING. ORBEA Benef: CESAR AVELINO</t>
  </si>
  <si>
    <t>PAGO OTRAS CUENTAS ING. ORBEA Benef: CRISTIAN CHIMBOLEMA</t>
  </si>
  <si>
    <t>PAGO OTRAS CUENTAS ING. ORBEA Benef: JUAN OJEDA</t>
  </si>
  <si>
    <t>PAGO OTRAS CUENTAS J.X Benef: JUAN OJEDA</t>
  </si>
  <si>
    <t>PAGO OTRAS CUENTAS JOTA Benef: JUAN OJEDA</t>
  </si>
  <si>
    <t>PAGO OTRAS CUENTAS JX.O. Benef: JUAN OJEDA</t>
  </si>
  <si>
    <t>PAGO OTRAS CUENTAS K.S Benef: KARINA SUAREZ</t>
  </si>
  <si>
    <t>PAGO OTRAS CUENTAS K.S. Benef: KARINA SUAREZ</t>
  </si>
  <si>
    <t>PAGO OTRAS CUENTAS POR PAGAR ING. ORBEA Benef: CRISTIAN CHIMBOLEMA</t>
  </si>
  <si>
    <t>PAGO OTROS SERV (D.S.) Benef: DIEGO SACON</t>
  </si>
  <si>
    <t>PAGO OTROS SERV (P.O) Benef: PRISCILA ORDOÑEZ</t>
  </si>
  <si>
    <t>PRISCILA ORDOÑEZ</t>
  </si>
  <si>
    <t>PAGOM OTRAS CUENTAS ING Benef: JUAN OJEDA</t>
  </si>
  <si>
    <t>PAGOS OTRAS CUENTAS ING. ORBEA Benef: JUAN OJEDA</t>
  </si>
  <si>
    <t>Incremento del periodo</t>
  </si>
  <si>
    <t>US$60k mensual (10 meses) + US$95k may-20. En en-21 US$80k + US$65k regularizacion 2020 + US$43k regularizacion auxiliares</t>
  </si>
  <si>
    <t>Regularizacion PT</t>
  </si>
  <si>
    <t>Anulaciones de cheques AC</t>
  </si>
  <si>
    <t>Pagos CH</t>
  </si>
  <si>
    <t>Beneficiario</t>
  </si>
  <si>
    <t>DETALLE DE TRANSACCIONES CON PROVEEDORES VARIOS</t>
  </si>
  <si>
    <t>Tipo de transaccion</t>
  </si>
  <si>
    <t>Por Liquidar</t>
  </si>
  <si>
    <t>S a l d o    I n i c i a l Por Liquidar</t>
  </si>
  <si>
    <t>100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</si>
</sst>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164" fontId="0" fillId="0" borderId="7" xfId="1" applyNumberFormat="1" applyFont="1" applyBorder="1"/>
    <xf numFmtId="17" fontId="2" fillId="0" borderId="1" xfId="0" applyNumberFormat="1" applyFont="1" applyBorder="1" applyAlignment="1">
      <alignment horizontal="center"/>
    </xf>
    <xf numFmtId="0" fontId="0" fillId="0" borderId="10" xfId="0" applyBorder="1"/>
    <xf numFmtId="0" fontId="0" fillId="0" borderId="3" xfId="0" quotePrefix="1" applyBorder="1"/>
    <xf numFmtId="0" fontId="0" fillId="0" borderId="4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10" xfId="0" applyFont="1" applyBorder="1"/>
    <xf numFmtId="0" fontId="9" fillId="0" borderId="1" xfId="0" applyFont="1" applyBorder="1" applyAlignment="1">
      <alignment horizontal="center"/>
    </xf>
    <xf numFmtId="3" fontId="1" fillId="0" borderId="6" xfId="1" applyNumberFormat="1" applyBorder="1"/>
    <xf numFmtId="0" fontId="9" fillId="0" borderId="6" xfId="0" applyFont="1" applyBorder="1"/>
    <xf numFmtId="3" fontId="1" fillId="0" borderId="7" xfId="1" applyNumberFormat="1" applyBorder="1"/>
    <xf numFmtId="0" fontId="9" fillId="0" borderId="7" xfId="0" applyFont="1" applyBorder="1"/>
    <xf numFmtId="0" fontId="10" fillId="0" borderId="7" xfId="0" applyFont="1" applyBorder="1"/>
    <xf numFmtId="167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4" fontId="0" fillId="0" borderId="0" xfId="0" applyNumberFormat="1"/>
    <xf numFmtId="167" fontId="1" fillId="0" borderId="0" xfId="2" applyNumberFormat="1"/>
    <xf numFmtId="17" fontId="0" fillId="0" borderId="1" xfId="0" applyNumberFormat="1" applyFont="1" applyBorder="1" applyAlignment="1">
      <alignment horizontal="center"/>
    </xf>
    <xf numFmtId="0" fontId="9" fillId="0" borderId="0" xfId="0" applyFont="1"/>
    <xf numFmtId="4" fontId="1" fillId="0" borderId="0" xfId="1" applyNumberFormat="1"/>
    <xf numFmtId="14" fontId="0" fillId="2" borderId="0" xfId="0" applyNumberFormat="1" applyFill="1"/>
    <xf numFmtId="4" fontId="1" fillId="2" borderId="0" xfId="1" applyNumberFormat="1" applyFill="1"/>
    <xf numFmtId="4" fontId="0" fillId="0" borderId="0" xfId="0" applyNumberFormat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9" xfId="0" applyBorder="1"/>
    <xf numFmtId="164" fontId="2" fillId="0" borderId="1" xfId="1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:J38"/>
  <sheetViews>
    <sheetView tabSelected="1" topLeftCell="A11" workbookViewId="0">
      <selection activeCell="G26" sqref="G26"/>
    </sheetView>
  </sheetViews>
  <sheetFormatPr defaultRowHeight="15" x14ac:dyDescent="0.25"/>
  <cols>
    <col min="1" max="1" width="3.140625" customWidth="1"/>
    <col min="2" max="2" width="7.140625" bestFit="1" customWidth="1"/>
    <col min="3" max="3" width="3.28515625" customWidth="1"/>
    <col min="4" max="4" width="32.7109375" bestFit="1" customWidth="1"/>
    <col min="5" max="5" width="10" bestFit="1" customWidth="1"/>
    <col min="6" max="6" width="10" customWidth="1"/>
    <col min="7" max="7" width="10" bestFit="1" customWidth="1"/>
    <col min="8" max="8" width="10" customWidth="1"/>
    <col min="9" max="9" width="10" bestFit="1" customWidth="1"/>
    <col min="10" max="10" width="81" bestFit="1" customWidth="1"/>
  </cols>
  <sheetData>
    <row r="1" spans="1:10" x14ac:dyDescent="0.25">
      <c r="A1" s="4" t="s">
        <v>0</v>
      </c>
    </row>
    <row r="2" spans="1:10" x14ac:dyDescent="0.25">
      <c r="A2" s="3" t="s">
        <v>1073</v>
      </c>
    </row>
    <row r="3" spans="1:10" x14ac:dyDescent="0.25">
      <c r="A3" s="3" t="s">
        <v>1074</v>
      </c>
    </row>
    <row r="5" spans="1:10" x14ac:dyDescent="0.25">
      <c r="B5" s="45" t="s">
        <v>1044</v>
      </c>
      <c r="C5" s="47"/>
      <c r="D5" s="46" t="s">
        <v>1045</v>
      </c>
      <c r="E5" s="40">
        <v>43800</v>
      </c>
      <c r="F5" s="60" t="s">
        <v>1030</v>
      </c>
      <c r="G5" s="40">
        <v>44166</v>
      </c>
      <c r="H5" s="60" t="s">
        <v>1030</v>
      </c>
      <c r="I5" s="40">
        <v>44348</v>
      </c>
      <c r="J5" s="16"/>
    </row>
    <row r="6" spans="1:10" x14ac:dyDescent="0.25">
      <c r="B6" s="11"/>
      <c r="C6" s="41" t="s">
        <v>1046</v>
      </c>
      <c r="D6" s="41"/>
      <c r="E6" s="13">
        <v>-2465</v>
      </c>
      <c r="F6" s="13"/>
      <c r="G6" s="13">
        <v>-26605</v>
      </c>
      <c r="H6" s="13"/>
      <c r="I6" s="13"/>
      <c r="J6" s="14"/>
    </row>
    <row r="7" spans="1:10" x14ac:dyDescent="0.25">
      <c r="B7" s="42" t="s">
        <v>1064</v>
      </c>
      <c r="C7" s="41" t="s">
        <v>1065</v>
      </c>
      <c r="D7" s="41"/>
      <c r="E7" s="13"/>
      <c r="F7" s="13"/>
      <c r="G7" s="13"/>
      <c r="H7" s="13"/>
      <c r="I7" s="13">
        <v>-600</v>
      </c>
      <c r="J7" s="14"/>
    </row>
    <row r="8" spans="1:10" x14ac:dyDescent="0.25">
      <c r="B8" s="42" t="s">
        <v>1049</v>
      </c>
      <c r="C8" s="41" t="s">
        <v>1047</v>
      </c>
      <c r="D8" s="41"/>
      <c r="E8" s="13">
        <v>753</v>
      </c>
      <c r="F8" s="13"/>
      <c r="G8" s="13">
        <v>753</v>
      </c>
      <c r="H8" s="13"/>
      <c r="I8" s="13">
        <v>753</v>
      </c>
      <c r="J8" s="14"/>
    </row>
    <row r="9" spans="1:10" x14ac:dyDescent="0.25">
      <c r="B9" s="42" t="s">
        <v>1068</v>
      </c>
      <c r="C9" s="41" t="s">
        <v>1066</v>
      </c>
      <c r="D9" s="41"/>
      <c r="E9" s="13"/>
      <c r="F9" s="13"/>
      <c r="G9" s="13"/>
      <c r="H9" s="13"/>
      <c r="I9" s="13">
        <v>-26451</v>
      </c>
      <c r="J9" s="14" t="s">
        <v>1067</v>
      </c>
    </row>
    <row r="10" spans="1:10" ht="30" x14ac:dyDescent="0.25">
      <c r="B10" s="42" t="s">
        <v>1048</v>
      </c>
      <c r="C10" s="41" t="s">
        <v>1050</v>
      </c>
      <c r="D10" s="41"/>
      <c r="E10" s="13">
        <v>30141</v>
      </c>
      <c r="F10" s="13"/>
      <c r="G10" s="13">
        <v>59988</v>
      </c>
      <c r="H10" s="13"/>
      <c r="I10" s="13">
        <v>45533</v>
      </c>
      <c r="J10" s="66" t="s">
        <v>1071</v>
      </c>
    </row>
    <row r="11" spans="1:10" x14ac:dyDescent="0.25">
      <c r="B11" s="42" t="s">
        <v>1069</v>
      </c>
      <c r="C11" s="41" t="s">
        <v>1070</v>
      </c>
      <c r="D11" s="41"/>
      <c r="E11" s="13"/>
      <c r="F11" s="13"/>
      <c r="G11" s="13"/>
      <c r="H11" s="13"/>
      <c r="I11" s="13">
        <v>25</v>
      </c>
      <c r="J11" s="14"/>
    </row>
    <row r="12" spans="1:10" x14ac:dyDescent="0.25">
      <c r="B12" s="42" t="s">
        <v>1051</v>
      </c>
      <c r="C12" s="41" t="s">
        <v>1052</v>
      </c>
      <c r="D12" s="41"/>
      <c r="E12" s="13">
        <v>48548</v>
      </c>
      <c r="F12" s="13"/>
      <c r="G12" s="13">
        <v>64978</v>
      </c>
      <c r="H12" s="13"/>
      <c r="I12" s="13">
        <v>67600</v>
      </c>
      <c r="J12" s="14"/>
    </row>
    <row r="13" spans="1:10" x14ac:dyDescent="0.25">
      <c r="B13" s="42" t="s">
        <v>1053</v>
      </c>
      <c r="C13" s="41" t="s">
        <v>1054</v>
      </c>
      <c r="D13" s="41"/>
      <c r="E13" s="13">
        <v>1154868</v>
      </c>
      <c r="F13" s="13"/>
      <c r="G13" s="13">
        <v>2923566</v>
      </c>
      <c r="H13" s="13"/>
      <c r="I13" s="13">
        <v>3403617</v>
      </c>
      <c r="J13" s="14"/>
    </row>
    <row r="14" spans="1:10" x14ac:dyDescent="0.25">
      <c r="B14" s="42"/>
      <c r="C14" s="17"/>
      <c r="D14" s="48" t="s">
        <v>1082</v>
      </c>
      <c r="E14" s="13"/>
      <c r="F14" s="13"/>
      <c r="G14" s="13"/>
      <c r="H14" s="13"/>
      <c r="I14" s="13"/>
      <c r="J14" s="14"/>
    </row>
    <row r="15" spans="1:10" x14ac:dyDescent="0.25">
      <c r="B15" s="42"/>
      <c r="C15" s="17"/>
      <c r="D15" s="41" t="s">
        <v>1075</v>
      </c>
      <c r="E15" s="13"/>
      <c r="F15" s="13">
        <v>1168701</v>
      </c>
      <c r="G15" s="13"/>
      <c r="H15" s="13">
        <v>311842</v>
      </c>
      <c r="I15" s="13"/>
      <c r="J15" s="14"/>
    </row>
    <row r="16" spans="1:10" x14ac:dyDescent="0.25">
      <c r="B16" s="42"/>
      <c r="C16" s="17"/>
      <c r="D16" s="41" t="s">
        <v>1076</v>
      </c>
      <c r="E16" s="13"/>
      <c r="F16" s="13">
        <v>96852</v>
      </c>
      <c r="G16" s="13"/>
      <c r="H16" s="13"/>
      <c r="I16" s="13"/>
      <c r="J16" s="14"/>
    </row>
    <row r="17" spans="2:10" x14ac:dyDescent="0.25">
      <c r="B17" s="42"/>
      <c r="C17" s="17"/>
      <c r="D17" s="41" t="s">
        <v>1077</v>
      </c>
      <c r="E17" s="13"/>
      <c r="F17" s="13">
        <v>68091</v>
      </c>
      <c r="G17" s="13"/>
      <c r="H17" s="13">
        <v>77912</v>
      </c>
      <c r="I17" s="13"/>
      <c r="J17" s="14"/>
    </row>
    <row r="18" spans="2:10" x14ac:dyDescent="0.25">
      <c r="B18" s="42"/>
      <c r="C18" s="17"/>
      <c r="D18" s="41" t="s">
        <v>1215</v>
      </c>
      <c r="E18" s="13"/>
      <c r="F18" s="13">
        <f>+'Proveed varios 2020'!F205-'Proveed varios 2020'!E204</f>
        <v>69852</v>
      </c>
      <c r="G18" s="13"/>
      <c r="H18" s="13"/>
      <c r="I18" s="13"/>
      <c r="J18" s="14"/>
    </row>
    <row r="19" spans="2:10" x14ac:dyDescent="0.25">
      <c r="B19" s="42"/>
      <c r="C19" s="17"/>
      <c r="D19" s="41" t="s">
        <v>1078</v>
      </c>
      <c r="E19" s="13"/>
      <c r="F19" s="13">
        <v>-391927</v>
      </c>
      <c r="G19" s="13"/>
      <c r="H19" s="13">
        <v>-192205</v>
      </c>
      <c r="I19" s="13"/>
      <c r="J19" s="14"/>
    </row>
    <row r="20" spans="2:10" x14ac:dyDescent="0.25">
      <c r="B20" s="42"/>
      <c r="C20" s="17"/>
      <c r="D20" s="41" t="s">
        <v>1079</v>
      </c>
      <c r="E20" s="13"/>
      <c r="F20" s="13">
        <v>32065</v>
      </c>
      <c r="G20" s="13"/>
      <c r="H20" s="13">
        <v>9450</v>
      </c>
      <c r="I20" s="13"/>
      <c r="J20" s="14"/>
    </row>
    <row r="21" spans="2:10" ht="30" x14ac:dyDescent="0.25">
      <c r="B21" s="42"/>
      <c r="C21" s="17"/>
      <c r="D21" s="41" t="s">
        <v>1080</v>
      </c>
      <c r="E21" s="13"/>
      <c r="F21" s="13">
        <v>694631</v>
      </c>
      <c r="G21" s="13"/>
      <c r="H21" s="13">
        <v>188192</v>
      </c>
      <c r="I21" s="13"/>
      <c r="J21" s="66" t="s">
        <v>1214</v>
      </c>
    </row>
    <row r="22" spans="2:10" x14ac:dyDescent="0.25">
      <c r="B22" s="42"/>
      <c r="C22" s="17"/>
      <c r="D22" s="41" t="s">
        <v>1031</v>
      </c>
      <c r="E22" s="13"/>
      <c r="F22" s="13"/>
      <c r="G22" s="13"/>
      <c r="H22" s="13">
        <v>83270</v>
      </c>
      <c r="I22" s="13"/>
      <c r="J22" s="14"/>
    </row>
    <row r="23" spans="2:10" x14ac:dyDescent="0.25">
      <c r="B23" s="42"/>
      <c r="C23" s="17"/>
      <c r="D23" s="41" t="s">
        <v>1089</v>
      </c>
      <c r="E23" s="13"/>
      <c r="F23" s="13">
        <v>4448</v>
      </c>
      <c r="G23" s="13"/>
      <c r="H23" s="13">
        <v>1225</v>
      </c>
      <c r="I23" s="13"/>
      <c r="J23" s="14"/>
    </row>
    <row r="24" spans="2:10" x14ac:dyDescent="0.25">
      <c r="B24" s="42"/>
      <c r="C24" s="17"/>
      <c r="D24" s="41" t="s">
        <v>1081</v>
      </c>
      <c r="E24" s="13"/>
      <c r="F24" s="13">
        <f>-1742714+'Proveed varios 2020'!G12</f>
        <v>20159.330000000075</v>
      </c>
      <c r="G24" s="13"/>
      <c r="H24" s="13">
        <v>364</v>
      </c>
      <c r="I24" s="13"/>
      <c r="J24" s="14"/>
    </row>
    <row r="25" spans="2:10" x14ac:dyDescent="0.25">
      <c r="B25" s="42" t="s">
        <v>1062</v>
      </c>
      <c r="C25" s="41" t="s">
        <v>1063</v>
      </c>
      <c r="D25" s="41"/>
      <c r="E25" s="13">
        <v>2808</v>
      </c>
      <c r="F25" s="13"/>
      <c r="G25" s="13">
        <v>43191</v>
      </c>
      <c r="H25" s="13"/>
      <c r="I25" s="13">
        <v>175806</v>
      </c>
      <c r="J25" s="14"/>
    </row>
    <row r="26" spans="2:10" ht="30" x14ac:dyDescent="0.25">
      <c r="B26" s="42" t="s">
        <v>1055</v>
      </c>
      <c r="C26" s="41" t="s">
        <v>1056</v>
      </c>
      <c r="D26" s="41"/>
      <c r="E26" s="13">
        <v>27</v>
      </c>
      <c r="F26" s="13"/>
      <c r="G26" s="13">
        <v>195377</v>
      </c>
      <c r="H26" s="13"/>
      <c r="I26" s="13">
        <v>-4562</v>
      </c>
      <c r="J26" s="66" t="s">
        <v>1072</v>
      </c>
    </row>
    <row r="27" spans="2:10" x14ac:dyDescent="0.25">
      <c r="B27" s="42" t="s">
        <v>1057</v>
      </c>
      <c r="C27" s="41" t="s">
        <v>1058</v>
      </c>
      <c r="D27" s="41"/>
      <c r="E27" s="13">
        <v>1687</v>
      </c>
      <c r="F27" s="13"/>
      <c r="G27" s="13">
        <v>1687</v>
      </c>
      <c r="H27" s="13"/>
      <c r="I27" s="13">
        <v>1687</v>
      </c>
      <c r="J27" s="14"/>
    </row>
    <row r="28" spans="2:10" x14ac:dyDescent="0.25">
      <c r="B28" s="42" t="s">
        <v>1059</v>
      </c>
      <c r="C28" s="41" t="s">
        <v>1060</v>
      </c>
      <c r="D28" s="41"/>
      <c r="E28" s="13"/>
      <c r="F28" s="13"/>
      <c r="G28" s="13"/>
      <c r="H28" s="13"/>
      <c r="I28" s="13"/>
      <c r="J28" s="14"/>
    </row>
    <row r="29" spans="2:10" x14ac:dyDescent="0.25">
      <c r="B29" s="11"/>
      <c r="C29" s="41" t="s">
        <v>1061</v>
      </c>
      <c r="D29" s="41"/>
      <c r="E29" s="13">
        <v>3988</v>
      </c>
      <c r="F29" s="13"/>
      <c r="G29" s="13">
        <v>3988</v>
      </c>
      <c r="H29" s="13"/>
      <c r="I29" s="13">
        <v>3988</v>
      </c>
      <c r="J29" s="14"/>
    </row>
    <row r="30" spans="2:10" x14ac:dyDescent="0.25">
      <c r="B30" s="43"/>
      <c r="C30" s="68"/>
      <c r="D30" s="44"/>
      <c r="E30" s="69">
        <f>SUM(E6:E29)</f>
        <v>1240355</v>
      </c>
      <c r="F30" s="39"/>
      <c r="G30" s="69">
        <f>SUM(G6:G29)</f>
        <v>3266923</v>
      </c>
      <c r="H30" s="39"/>
      <c r="I30" s="69">
        <f>SUM(I6:I29)</f>
        <v>3667396</v>
      </c>
      <c r="J30" s="67"/>
    </row>
    <row r="31" spans="2:10" x14ac:dyDescent="0.25">
      <c r="E31" s="2"/>
      <c r="F31" s="2"/>
      <c r="G31" s="2"/>
      <c r="H31" s="2"/>
      <c r="I31" s="2">
        <f>3667396-I30</f>
        <v>0</v>
      </c>
    </row>
    <row r="32" spans="2:10" x14ac:dyDescent="0.25">
      <c r="E32" s="2"/>
      <c r="F32" s="2"/>
      <c r="G32" s="2"/>
      <c r="H32" s="2"/>
      <c r="I32" s="2"/>
    </row>
    <row r="33" spans="5:9" x14ac:dyDescent="0.25">
      <c r="E33" s="2"/>
      <c r="F33" s="2"/>
      <c r="G33" s="2"/>
      <c r="H33" s="2"/>
      <c r="I33" s="2"/>
    </row>
    <row r="34" spans="5:9" x14ac:dyDescent="0.25">
      <c r="E34" s="2"/>
      <c r="F34" s="2"/>
      <c r="G34" s="2"/>
      <c r="H34" s="2"/>
      <c r="I34" s="2"/>
    </row>
    <row r="35" spans="5:9" x14ac:dyDescent="0.25">
      <c r="E35" s="2"/>
      <c r="F35" s="2"/>
      <c r="G35" s="2"/>
      <c r="H35" s="2"/>
      <c r="I35" s="2"/>
    </row>
    <row r="36" spans="5:9" x14ac:dyDescent="0.25">
      <c r="E36" s="2"/>
      <c r="F36" s="2"/>
      <c r="G36" s="2"/>
      <c r="H36" s="2"/>
      <c r="I36" s="2"/>
    </row>
    <row r="37" spans="5:9" x14ac:dyDescent="0.25">
      <c r="E37" s="2"/>
      <c r="F37" s="2"/>
      <c r="G37" s="2"/>
      <c r="H37" s="2"/>
      <c r="I37" s="2"/>
    </row>
    <row r="38" spans="5:9" x14ac:dyDescent="0.25">
      <c r="E38" s="2"/>
      <c r="F38" s="2"/>
      <c r="G38" s="2"/>
      <c r="H38" s="2"/>
      <c r="I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28F2-AF51-40DC-947E-0C3460569F1F}">
  <sheetPr filterMode="1"/>
  <dimension ref="A1:N209"/>
  <sheetViews>
    <sheetView topLeftCell="A4" workbookViewId="0">
      <selection activeCell="F110" sqref="F110"/>
    </sheetView>
  </sheetViews>
  <sheetFormatPr defaultRowHeight="15" x14ac:dyDescent="0.25"/>
  <cols>
    <col min="1" max="1" width="5.5703125" bestFit="1" customWidth="1"/>
    <col min="2" max="2" width="5" bestFit="1" customWidth="1"/>
    <col min="4" max="4" width="10.7109375" bestFit="1" customWidth="1"/>
    <col min="5" max="5" width="11.140625" customWidth="1"/>
    <col min="6" max="7" width="12.7109375" customWidth="1"/>
    <col min="8" max="8" width="55.7109375" customWidth="1"/>
    <col min="11" max="11" width="14.5703125" customWidth="1"/>
    <col min="258" max="258" width="11.7109375" customWidth="1"/>
    <col min="260" max="260" width="10.140625" customWidth="1"/>
    <col min="261" max="261" width="11.140625" customWidth="1"/>
    <col min="262" max="263" width="12.7109375" customWidth="1"/>
    <col min="264" max="264" width="55.7109375" customWidth="1"/>
    <col min="267" max="267" width="14.5703125" customWidth="1"/>
    <col min="514" max="514" width="11.7109375" customWidth="1"/>
    <col min="516" max="516" width="10.140625" customWidth="1"/>
    <col min="517" max="517" width="11.140625" customWidth="1"/>
    <col min="518" max="519" width="12.7109375" customWidth="1"/>
    <col min="520" max="520" width="55.7109375" customWidth="1"/>
    <col min="523" max="523" width="14.5703125" customWidth="1"/>
    <col min="770" max="770" width="11.7109375" customWidth="1"/>
    <col min="772" max="772" width="10.140625" customWidth="1"/>
    <col min="773" max="773" width="11.140625" customWidth="1"/>
    <col min="774" max="775" width="12.7109375" customWidth="1"/>
    <col min="776" max="776" width="55.7109375" customWidth="1"/>
    <col min="779" max="779" width="14.5703125" customWidth="1"/>
    <col min="1026" max="1026" width="11.7109375" customWidth="1"/>
    <col min="1028" max="1028" width="10.140625" customWidth="1"/>
    <col min="1029" max="1029" width="11.140625" customWidth="1"/>
    <col min="1030" max="1031" width="12.7109375" customWidth="1"/>
    <col min="1032" max="1032" width="55.7109375" customWidth="1"/>
    <col min="1035" max="1035" width="14.5703125" customWidth="1"/>
    <col min="1282" max="1282" width="11.7109375" customWidth="1"/>
    <col min="1284" max="1284" width="10.140625" customWidth="1"/>
    <col min="1285" max="1285" width="11.140625" customWidth="1"/>
    <col min="1286" max="1287" width="12.7109375" customWidth="1"/>
    <col min="1288" max="1288" width="55.7109375" customWidth="1"/>
    <col min="1291" max="1291" width="14.5703125" customWidth="1"/>
    <col min="1538" max="1538" width="11.7109375" customWidth="1"/>
    <col min="1540" max="1540" width="10.140625" customWidth="1"/>
    <col min="1541" max="1541" width="11.140625" customWidth="1"/>
    <col min="1542" max="1543" width="12.7109375" customWidth="1"/>
    <col min="1544" max="1544" width="55.7109375" customWidth="1"/>
    <col min="1547" max="1547" width="14.5703125" customWidth="1"/>
    <col min="1794" max="1794" width="11.7109375" customWidth="1"/>
    <col min="1796" max="1796" width="10.140625" customWidth="1"/>
    <col min="1797" max="1797" width="11.140625" customWidth="1"/>
    <col min="1798" max="1799" width="12.7109375" customWidth="1"/>
    <col min="1800" max="1800" width="55.7109375" customWidth="1"/>
    <col min="1803" max="1803" width="14.5703125" customWidth="1"/>
    <col min="2050" max="2050" width="11.7109375" customWidth="1"/>
    <col min="2052" max="2052" width="10.140625" customWidth="1"/>
    <col min="2053" max="2053" width="11.140625" customWidth="1"/>
    <col min="2054" max="2055" width="12.7109375" customWidth="1"/>
    <col min="2056" max="2056" width="55.7109375" customWidth="1"/>
    <col min="2059" max="2059" width="14.5703125" customWidth="1"/>
    <col min="2306" max="2306" width="11.7109375" customWidth="1"/>
    <col min="2308" max="2308" width="10.140625" customWidth="1"/>
    <col min="2309" max="2309" width="11.140625" customWidth="1"/>
    <col min="2310" max="2311" width="12.7109375" customWidth="1"/>
    <col min="2312" max="2312" width="55.7109375" customWidth="1"/>
    <col min="2315" max="2315" width="14.5703125" customWidth="1"/>
    <col min="2562" max="2562" width="11.7109375" customWidth="1"/>
    <col min="2564" max="2564" width="10.140625" customWidth="1"/>
    <col min="2565" max="2565" width="11.140625" customWidth="1"/>
    <col min="2566" max="2567" width="12.7109375" customWidth="1"/>
    <col min="2568" max="2568" width="55.7109375" customWidth="1"/>
    <col min="2571" max="2571" width="14.5703125" customWidth="1"/>
    <col min="2818" max="2818" width="11.7109375" customWidth="1"/>
    <col min="2820" max="2820" width="10.140625" customWidth="1"/>
    <col min="2821" max="2821" width="11.140625" customWidth="1"/>
    <col min="2822" max="2823" width="12.7109375" customWidth="1"/>
    <col min="2824" max="2824" width="55.7109375" customWidth="1"/>
    <col min="2827" max="2827" width="14.5703125" customWidth="1"/>
    <col min="3074" max="3074" width="11.7109375" customWidth="1"/>
    <col min="3076" max="3076" width="10.140625" customWidth="1"/>
    <col min="3077" max="3077" width="11.140625" customWidth="1"/>
    <col min="3078" max="3079" width="12.7109375" customWidth="1"/>
    <col min="3080" max="3080" width="55.7109375" customWidth="1"/>
    <col min="3083" max="3083" width="14.5703125" customWidth="1"/>
    <col min="3330" max="3330" width="11.7109375" customWidth="1"/>
    <col min="3332" max="3332" width="10.140625" customWidth="1"/>
    <col min="3333" max="3333" width="11.140625" customWidth="1"/>
    <col min="3334" max="3335" width="12.7109375" customWidth="1"/>
    <col min="3336" max="3336" width="55.7109375" customWidth="1"/>
    <col min="3339" max="3339" width="14.5703125" customWidth="1"/>
    <col min="3586" max="3586" width="11.7109375" customWidth="1"/>
    <col min="3588" max="3588" width="10.140625" customWidth="1"/>
    <col min="3589" max="3589" width="11.140625" customWidth="1"/>
    <col min="3590" max="3591" width="12.7109375" customWidth="1"/>
    <col min="3592" max="3592" width="55.7109375" customWidth="1"/>
    <col min="3595" max="3595" width="14.5703125" customWidth="1"/>
    <col min="3842" max="3842" width="11.7109375" customWidth="1"/>
    <col min="3844" max="3844" width="10.140625" customWidth="1"/>
    <col min="3845" max="3845" width="11.140625" customWidth="1"/>
    <col min="3846" max="3847" width="12.7109375" customWidth="1"/>
    <col min="3848" max="3848" width="55.7109375" customWidth="1"/>
    <col min="3851" max="3851" width="14.5703125" customWidth="1"/>
    <col min="4098" max="4098" width="11.7109375" customWidth="1"/>
    <col min="4100" max="4100" width="10.140625" customWidth="1"/>
    <col min="4101" max="4101" width="11.140625" customWidth="1"/>
    <col min="4102" max="4103" width="12.7109375" customWidth="1"/>
    <col min="4104" max="4104" width="55.7109375" customWidth="1"/>
    <col min="4107" max="4107" width="14.5703125" customWidth="1"/>
    <col min="4354" max="4354" width="11.7109375" customWidth="1"/>
    <col min="4356" max="4356" width="10.140625" customWidth="1"/>
    <col min="4357" max="4357" width="11.140625" customWidth="1"/>
    <col min="4358" max="4359" width="12.7109375" customWidth="1"/>
    <col min="4360" max="4360" width="55.7109375" customWidth="1"/>
    <col min="4363" max="4363" width="14.5703125" customWidth="1"/>
    <col min="4610" max="4610" width="11.7109375" customWidth="1"/>
    <col min="4612" max="4612" width="10.140625" customWidth="1"/>
    <col min="4613" max="4613" width="11.140625" customWidth="1"/>
    <col min="4614" max="4615" width="12.7109375" customWidth="1"/>
    <col min="4616" max="4616" width="55.7109375" customWidth="1"/>
    <col min="4619" max="4619" width="14.5703125" customWidth="1"/>
    <col min="4866" max="4866" width="11.7109375" customWidth="1"/>
    <col min="4868" max="4868" width="10.140625" customWidth="1"/>
    <col min="4869" max="4869" width="11.140625" customWidth="1"/>
    <col min="4870" max="4871" width="12.7109375" customWidth="1"/>
    <col min="4872" max="4872" width="55.7109375" customWidth="1"/>
    <col min="4875" max="4875" width="14.5703125" customWidth="1"/>
    <col min="5122" max="5122" width="11.7109375" customWidth="1"/>
    <col min="5124" max="5124" width="10.140625" customWidth="1"/>
    <col min="5125" max="5125" width="11.140625" customWidth="1"/>
    <col min="5126" max="5127" width="12.7109375" customWidth="1"/>
    <col min="5128" max="5128" width="55.7109375" customWidth="1"/>
    <col min="5131" max="5131" width="14.5703125" customWidth="1"/>
    <col min="5378" max="5378" width="11.7109375" customWidth="1"/>
    <col min="5380" max="5380" width="10.140625" customWidth="1"/>
    <col min="5381" max="5381" width="11.140625" customWidth="1"/>
    <col min="5382" max="5383" width="12.7109375" customWidth="1"/>
    <col min="5384" max="5384" width="55.7109375" customWidth="1"/>
    <col min="5387" max="5387" width="14.5703125" customWidth="1"/>
    <col min="5634" max="5634" width="11.7109375" customWidth="1"/>
    <col min="5636" max="5636" width="10.140625" customWidth="1"/>
    <col min="5637" max="5637" width="11.140625" customWidth="1"/>
    <col min="5638" max="5639" width="12.7109375" customWidth="1"/>
    <col min="5640" max="5640" width="55.7109375" customWidth="1"/>
    <col min="5643" max="5643" width="14.5703125" customWidth="1"/>
    <col min="5890" max="5890" width="11.7109375" customWidth="1"/>
    <col min="5892" max="5892" width="10.140625" customWidth="1"/>
    <col min="5893" max="5893" width="11.140625" customWidth="1"/>
    <col min="5894" max="5895" width="12.7109375" customWidth="1"/>
    <col min="5896" max="5896" width="55.7109375" customWidth="1"/>
    <col min="5899" max="5899" width="14.5703125" customWidth="1"/>
    <col min="6146" max="6146" width="11.7109375" customWidth="1"/>
    <col min="6148" max="6148" width="10.140625" customWidth="1"/>
    <col min="6149" max="6149" width="11.140625" customWidth="1"/>
    <col min="6150" max="6151" width="12.7109375" customWidth="1"/>
    <col min="6152" max="6152" width="55.7109375" customWidth="1"/>
    <col min="6155" max="6155" width="14.5703125" customWidth="1"/>
    <col min="6402" max="6402" width="11.7109375" customWidth="1"/>
    <col min="6404" max="6404" width="10.140625" customWidth="1"/>
    <col min="6405" max="6405" width="11.140625" customWidth="1"/>
    <col min="6406" max="6407" width="12.7109375" customWidth="1"/>
    <col min="6408" max="6408" width="55.7109375" customWidth="1"/>
    <col min="6411" max="6411" width="14.5703125" customWidth="1"/>
    <col min="6658" max="6658" width="11.7109375" customWidth="1"/>
    <col min="6660" max="6660" width="10.140625" customWidth="1"/>
    <col min="6661" max="6661" width="11.140625" customWidth="1"/>
    <col min="6662" max="6663" width="12.7109375" customWidth="1"/>
    <col min="6664" max="6664" width="55.7109375" customWidth="1"/>
    <col min="6667" max="6667" width="14.5703125" customWidth="1"/>
    <col min="6914" max="6914" width="11.7109375" customWidth="1"/>
    <col min="6916" max="6916" width="10.140625" customWidth="1"/>
    <col min="6917" max="6917" width="11.140625" customWidth="1"/>
    <col min="6918" max="6919" width="12.7109375" customWidth="1"/>
    <col min="6920" max="6920" width="55.7109375" customWidth="1"/>
    <col min="6923" max="6923" width="14.5703125" customWidth="1"/>
    <col min="7170" max="7170" width="11.7109375" customWidth="1"/>
    <col min="7172" max="7172" width="10.140625" customWidth="1"/>
    <col min="7173" max="7173" width="11.140625" customWidth="1"/>
    <col min="7174" max="7175" width="12.7109375" customWidth="1"/>
    <col min="7176" max="7176" width="55.7109375" customWidth="1"/>
    <col min="7179" max="7179" width="14.5703125" customWidth="1"/>
    <col min="7426" max="7426" width="11.7109375" customWidth="1"/>
    <col min="7428" max="7428" width="10.140625" customWidth="1"/>
    <col min="7429" max="7429" width="11.140625" customWidth="1"/>
    <col min="7430" max="7431" width="12.7109375" customWidth="1"/>
    <col min="7432" max="7432" width="55.7109375" customWidth="1"/>
    <col min="7435" max="7435" width="14.5703125" customWidth="1"/>
    <col min="7682" max="7682" width="11.7109375" customWidth="1"/>
    <col min="7684" max="7684" width="10.140625" customWidth="1"/>
    <col min="7685" max="7685" width="11.140625" customWidth="1"/>
    <col min="7686" max="7687" width="12.7109375" customWidth="1"/>
    <col min="7688" max="7688" width="55.7109375" customWidth="1"/>
    <col min="7691" max="7691" width="14.5703125" customWidth="1"/>
    <col min="7938" max="7938" width="11.7109375" customWidth="1"/>
    <col min="7940" max="7940" width="10.140625" customWidth="1"/>
    <col min="7941" max="7941" width="11.140625" customWidth="1"/>
    <col min="7942" max="7943" width="12.7109375" customWidth="1"/>
    <col min="7944" max="7944" width="55.7109375" customWidth="1"/>
    <col min="7947" max="7947" width="14.5703125" customWidth="1"/>
    <col min="8194" max="8194" width="11.7109375" customWidth="1"/>
    <col min="8196" max="8196" width="10.140625" customWidth="1"/>
    <col min="8197" max="8197" width="11.140625" customWidth="1"/>
    <col min="8198" max="8199" width="12.7109375" customWidth="1"/>
    <col min="8200" max="8200" width="55.7109375" customWidth="1"/>
    <col min="8203" max="8203" width="14.5703125" customWidth="1"/>
    <col min="8450" max="8450" width="11.7109375" customWidth="1"/>
    <col min="8452" max="8452" width="10.140625" customWidth="1"/>
    <col min="8453" max="8453" width="11.140625" customWidth="1"/>
    <col min="8454" max="8455" width="12.7109375" customWidth="1"/>
    <col min="8456" max="8456" width="55.7109375" customWidth="1"/>
    <col min="8459" max="8459" width="14.5703125" customWidth="1"/>
    <col min="8706" max="8706" width="11.7109375" customWidth="1"/>
    <col min="8708" max="8708" width="10.140625" customWidth="1"/>
    <col min="8709" max="8709" width="11.140625" customWidth="1"/>
    <col min="8710" max="8711" width="12.7109375" customWidth="1"/>
    <col min="8712" max="8712" width="55.7109375" customWidth="1"/>
    <col min="8715" max="8715" width="14.5703125" customWidth="1"/>
    <col min="8962" max="8962" width="11.7109375" customWidth="1"/>
    <col min="8964" max="8964" width="10.140625" customWidth="1"/>
    <col min="8965" max="8965" width="11.140625" customWidth="1"/>
    <col min="8966" max="8967" width="12.7109375" customWidth="1"/>
    <col min="8968" max="8968" width="55.7109375" customWidth="1"/>
    <col min="8971" max="8971" width="14.5703125" customWidth="1"/>
    <col min="9218" max="9218" width="11.7109375" customWidth="1"/>
    <col min="9220" max="9220" width="10.140625" customWidth="1"/>
    <col min="9221" max="9221" width="11.140625" customWidth="1"/>
    <col min="9222" max="9223" width="12.7109375" customWidth="1"/>
    <col min="9224" max="9224" width="55.7109375" customWidth="1"/>
    <col min="9227" max="9227" width="14.5703125" customWidth="1"/>
    <col min="9474" max="9474" width="11.7109375" customWidth="1"/>
    <col min="9476" max="9476" width="10.140625" customWidth="1"/>
    <col min="9477" max="9477" width="11.140625" customWidth="1"/>
    <col min="9478" max="9479" width="12.7109375" customWidth="1"/>
    <col min="9480" max="9480" width="55.7109375" customWidth="1"/>
    <col min="9483" max="9483" width="14.5703125" customWidth="1"/>
    <col min="9730" max="9730" width="11.7109375" customWidth="1"/>
    <col min="9732" max="9732" width="10.140625" customWidth="1"/>
    <col min="9733" max="9733" width="11.140625" customWidth="1"/>
    <col min="9734" max="9735" width="12.7109375" customWidth="1"/>
    <col min="9736" max="9736" width="55.7109375" customWidth="1"/>
    <col min="9739" max="9739" width="14.5703125" customWidth="1"/>
    <col min="9986" max="9986" width="11.7109375" customWidth="1"/>
    <col min="9988" max="9988" width="10.140625" customWidth="1"/>
    <col min="9989" max="9989" width="11.140625" customWidth="1"/>
    <col min="9990" max="9991" width="12.7109375" customWidth="1"/>
    <col min="9992" max="9992" width="55.7109375" customWidth="1"/>
    <col min="9995" max="9995" width="14.5703125" customWidth="1"/>
    <col min="10242" max="10242" width="11.7109375" customWidth="1"/>
    <col min="10244" max="10244" width="10.140625" customWidth="1"/>
    <col min="10245" max="10245" width="11.140625" customWidth="1"/>
    <col min="10246" max="10247" width="12.7109375" customWidth="1"/>
    <col min="10248" max="10248" width="55.7109375" customWidth="1"/>
    <col min="10251" max="10251" width="14.5703125" customWidth="1"/>
    <col min="10498" max="10498" width="11.7109375" customWidth="1"/>
    <col min="10500" max="10500" width="10.140625" customWidth="1"/>
    <col min="10501" max="10501" width="11.140625" customWidth="1"/>
    <col min="10502" max="10503" width="12.7109375" customWidth="1"/>
    <col min="10504" max="10504" width="55.7109375" customWidth="1"/>
    <col min="10507" max="10507" width="14.5703125" customWidth="1"/>
    <col min="10754" max="10754" width="11.7109375" customWidth="1"/>
    <col min="10756" max="10756" width="10.140625" customWidth="1"/>
    <col min="10757" max="10757" width="11.140625" customWidth="1"/>
    <col min="10758" max="10759" width="12.7109375" customWidth="1"/>
    <col min="10760" max="10760" width="55.7109375" customWidth="1"/>
    <col min="10763" max="10763" width="14.5703125" customWidth="1"/>
    <col min="11010" max="11010" width="11.7109375" customWidth="1"/>
    <col min="11012" max="11012" width="10.140625" customWidth="1"/>
    <col min="11013" max="11013" width="11.140625" customWidth="1"/>
    <col min="11014" max="11015" width="12.7109375" customWidth="1"/>
    <col min="11016" max="11016" width="55.7109375" customWidth="1"/>
    <col min="11019" max="11019" width="14.5703125" customWidth="1"/>
    <col min="11266" max="11266" width="11.7109375" customWidth="1"/>
    <col min="11268" max="11268" width="10.140625" customWidth="1"/>
    <col min="11269" max="11269" width="11.140625" customWidth="1"/>
    <col min="11270" max="11271" width="12.7109375" customWidth="1"/>
    <col min="11272" max="11272" width="55.7109375" customWidth="1"/>
    <col min="11275" max="11275" width="14.5703125" customWidth="1"/>
    <col min="11522" max="11522" width="11.7109375" customWidth="1"/>
    <col min="11524" max="11524" width="10.140625" customWidth="1"/>
    <col min="11525" max="11525" width="11.140625" customWidth="1"/>
    <col min="11526" max="11527" width="12.7109375" customWidth="1"/>
    <col min="11528" max="11528" width="55.7109375" customWidth="1"/>
    <col min="11531" max="11531" width="14.5703125" customWidth="1"/>
    <col min="11778" max="11778" width="11.7109375" customWidth="1"/>
    <col min="11780" max="11780" width="10.140625" customWidth="1"/>
    <col min="11781" max="11781" width="11.140625" customWidth="1"/>
    <col min="11782" max="11783" width="12.7109375" customWidth="1"/>
    <col min="11784" max="11784" width="55.7109375" customWidth="1"/>
    <col min="11787" max="11787" width="14.5703125" customWidth="1"/>
    <col min="12034" max="12034" width="11.7109375" customWidth="1"/>
    <col min="12036" max="12036" width="10.140625" customWidth="1"/>
    <col min="12037" max="12037" width="11.140625" customWidth="1"/>
    <col min="12038" max="12039" width="12.7109375" customWidth="1"/>
    <col min="12040" max="12040" width="55.7109375" customWidth="1"/>
    <col min="12043" max="12043" width="14.5703125" customWidth="1"/>
    <col min="12290" max="12290" width="11.7109375" customWidth="1"/>
    <col min="12292" max="12292" width="10.140625" customWidth="1"/>
    <col min="12293" max="12293" width="11.140625" customWidth="1"/>
    <col min="12294" max="12295" width="12.7109375" customWidth="1"/>
    <col min="12296" max="12296" width="55.7109375" customWidth="1"/>
    <col min="12299" max="12299" width="14.5703125" customWidth="1"/>
    <col min="12546" max="12546" width="11.7109375" customWidth="1"/>
    <col min="12548" max="12548" width="10.140625" customWidth="1"/>
    <col min="12549" max="12549" width="11.140625" customWidth="1"/>
    <col min="12550" max="12551" width="12.7109375" customWidth="1"/>
    <col min="12552" max="12552" width="55.7109375" customWidth="1"/>
    <col min="12555" max="12555" width="14.5703125" customWidth="1"/>
    <col min="12802" max="12802" width="11.7109375" customWidth="1"/>
    <col min="12804" max="12804" width="10.140625" customWidth="1"/>
    <col min="12805" max="12805" width="11.140625" customWidth="1"/>
    <col min="12806" max="12807" width="12.7109375" customWidth="1"/>
    <col min="12808" max="12808" width="55.7109375" customWidth="1"/>
    <col min="12811" max="12811" width="14.5703125" customWidth="1"/>
    <col min="13058" max="13058" width="11.7109375" customWidth="1"/>
    <col min="13060" max="13060" width="10.140625" customWidth="1"/>
    <col min="13061" max="13061" width="11.140625" customWidth="1"/>
    <col min="13062" max="13063" width="12.7109375" customWidth="1"/>
    <col min="13064" max="13064" width="55.7109375" customWidth="1"/>
    <col min="13067" max="13067" width="14.5703125" customWidth="1"/>
    <col min="13314" max="13314" width="11.7109375" customWidth="1"/>
    <col min="13316" max="13316" width="10.140625" customWidth="1"/>
    <col min="13317" max="13317" width="11.140625" customWidth="1"/>
    <col min="13318" max="13319" width="12.7109375" customWidth="1"/>
    <col min="13320" max="13320" width="55.7109375" customWidth="1"/>
    <col min="13323" max="13323" width="14.5703125" customWidth="1"/>
    <col min="13570" max="13570" width="11.7109375" customWidth="1"/>
    <col min="13572" max="13572" width="10.140625" customWidth="1"/>
    <col min="13573" max="13573" width="11.140625" customWidth="1"/>
    <col min="13574" max="13575" width="12.7109375" customWidth="1"/>
    <col min="13576" max="13576" width="55.7109375" customWidth="1"/>
    <col min="13579" max="13579" width="14.5703125" customWidth="1"/>
    <col min="13826" max="13826" width="11.7109375" customWidth="1"/>
    <col min="13828" max="13828" width="10.140625" customWidth="1"/>
    <col min="13829" max="13829" width="11.140625" customWidth="1"/>
    <col min="13830" max="13831" width="12.7109375" customWidth="1"/>
    <col min="13832" max="13832" width="55.7109375" customWidth="1"/>
    <col min="13835" max="13835" width="14.5703125" customWidth="1"/>
    <col min="14082" max="14082" width="11.7109375" customWidth="1"/>
    <col min="14084" max="14084" width="10.140625" customWidth="1"/>
    <col min="14085" max="14085" width="11.140625" customWidth="1"/>
    <col min="14086" max="14087" width="12.7109375" customWidth="1"/>
    <col min="14088" max="14088" width="55.7109375" customWidth="1"/>
    <col min="14091" max="14091" width="14.5703125" customWidth="1"/>
    <col min="14338" max="14338" width="11.7109375" customWidth="1"/>
    <col min="14340" max="14340" width="10.140625" customWidth="1"/>
    <col min="14341" max="14341" width="11.140625" customWidth="1"/>
    <col min="14342" max="14343" width="12.7109375" customWidth="1"/>
    <col min="14344" max="14344" width="55.7109375" customWidth="1"/>
    <col min="14347" max="14347" width="14.5703125" customWidth="1"/>
    <col min="14594" max="14594" width="11.7109375" customWidth="1"/>
    <col min="14596" max="14596" width="10.140625" customWidth="1"/>
    <col min="14597" max="14597" width="11.140625" customWidth="1"/>
    <col min="14598" max="14599" width="12.7109375" customWidth="1"/>
    <col min="14600" max="14600" width="55.7109375" customWidth="1"/>
    <col min="14603" max="14603" width="14.5703125" customWidth="1"/>
    <col min="14850" max="14850" width="11.7109375" customWidth="1"/>
    <col min="14852" max="14852" width="10.140625" customWidth="1"/>
    <col min="14853" max="14853" width="11.140625" customWidth="1"/>
    <col min="14854" max="14855" width="12.7109375" customWidth="1"/>
    <col min="14856" max="14856" width="55.7109375" customWidth="1"/>
    <col min="14859" max="14859" width="14.5703125" customWidth="1"/>
    <col min="15106" max="15106" width="11.7109375" customWidth="1"/>
    <col min="15108" max="15108" width="10.140625" customWidth="1"/>
    <col min="15109" max="15109" width="11.140625" customWidth="1"/>
    <col min="15110" max="15111" width="12.7109375" customWidth="1"/>
    <col min="15112" max="15112" width="55.7109375" customWidth="1"/>
    <col min="15115" max="15115" width="14.5703125" customWidth="1"/>
    <col min="15362" max="15362" width="11.7109375" customWidth="1"/>
    <col min="15364" max="15364" width="10.140625" customWidth="1"/>
    <col min="15365" max="15365" width="11.140625" customWidth="1"/>
    <col min="15366" max="15367" width="12.7109375" customWidth="1"/>
    <col min="15368" max="15368" width="55.7109375" customWidth="1"/>
    <col min="15371" max="15371" width="14.5703125" customWidth="1"/>
    <col min="15618" max="15618" width="11.7109375" customWidth="1"/>
    <col min="15620" max="15620" width="10.140625" customWidth="1"/>
    <col min="15621" max="15621" width="11.140625" customWidth="1"/>
    <col min="15622" max="15623" width="12.7109375" customWidth="1"/>
    <col min="15624" max="15624" width="55.7109375" customWidth="1"/>
    <col min="15627" max="15627" width="14.5703125" customWidth="1"/>
    <col min="15874" max="15874" width="11.7109375" customWidth="1"/>
    <col min="15876" max="15876" width="10.140625" customWidth="1"/>
    <col min="15877" max="15877" width="11.140625" customWidth="1"/>
    <col min="15878" max="15879" width="12.7109375" customWidth="1"/>
    <col min="15880" max="15880" width="55.7109375" customWidth="1"/>
    <col min="15883" max="15883" width="14.5703125" customWidth="1"/>
    <col min="16130" max="16130" width="11.7109375" customWidth="1"/>
    <col min="16132" max="16132" width="10.140625" customWidth="1"/>
    <col min="16133" max="16133" width="11.140625" customWidth="1"/>
    <col min="16134" max="16135" width="12.7109375" customWidth="1"/>
    <col min="16136" max="16136" width="55.7109375" customWidth="1"/>
    <col min="16139" max="16139" width="14.5703125" customWidth="1"/>
  </cols>
  <sheetData>
    <row r="1" spans="1:14" x14ac:dyDescent="0.25">
      <c r="G1" s="49" t="s">
        <v>1083</v>
      </c>
      <c r="H1" s="49" t="s">
        <v>1084</v>
      </c>
    </row>
    <row r="2" spans="1:14" x14ac:dyDescent="0.25">
      <c r="G2" s="50">
        <f>SUM(F53:F101)-E56+F15+F16</f>
        <v>1168700.6799999995</v>
      </c>
      <c r="H2" s="51" t="s">
        <v>1085</v>
      </c>
    </row>
    <row r="3" spans="1:14" x14ac:dyDescent="0.25">
      <c r="G3" s="50">
        <f>SUM(F39:F42)+F193+F194+F195+F202</f>
        <v>694630.52</v>
      </c>
      <c r="H3" s="51" t="s">
        <v>1080</v>
      </c>
    </row>
    <row r="4" spans="1:14" x14ac:dyDescent="0.25">
      <c r="G4" s="50">
        <f>+F203</f>
        <v>96851.59</v>
      </c>
      <c r="H4" s="51" t="s">
        <v>1086</v>
      </c>
    </row>
    <row r="5" spans="1:14" x14ac:dyDescent="0.25">
      <c r="G5" s="50">
        <f>+F103+F205-E204</f>
        <v>137943.95000000001</v>
      </c>
      <c r="H5" s="51" t="s">
        <v>1087</v>
      </c>
    </row>
    <row r="6" spans="1:14" x14ac:dyDescent="0.25">
      <c r="G6" s="50">
        <f>SUM(F17:F22)+F207</f>
        <v>32065.37</v>
      </c>
      <c r="H6" s="51" t="s">
        <v>1017</v>
      </c>
    </row>
    <row r="7" spans="1:14" x14ac:dyDescent="0.25">
      <c r="G7" s="50">
        <f>+F107</f>
        <v>10367.39</v>
      </c>
      <c r="H7" s="51" t="s">
        <v>1088</v>
      </c>
    </row>
    <row r="8" spans="1:14" x14ac:dyDescent="0.25">
      <c r="G8" s="50">
        <f>SUM(F23:F36)-E26-E29-E31-E33+F190+F197+F198+F199+F200+F201</f>
        <v>4447.6899999999996</v>
      </c>
      <c r="H8" s="51" t="s">
        <v>1089</v>
      </c>
    </row>
    <row r="9" spans="1:14" x14ac:dyDescent="0.25">
      <c r="G9" s="50">
        <f>SUM(F46:F52)+F196</f>
        <v>780.5</v>
      </c>
      <c r="H9" s="51" t="s">
        <v>1090</v>
      </c>
    </row>
    <row r="10" spans="1:14" x14ac:dyDescent="0.25">
      <c r="G10" s="50">
        <f>-SUM(E108:E189)-E191</f>
        <v>-397751.36</v>
      </c>
      <c r="H10" s="51" t="s">
        <v>1078</v>
      </c>
    </row>
    <row r="11" spans="1:14" x14ac:dyDescent="0.25">
      <c r="G11" s="52">
        <v>14837</v>
      </c>
      <c r="H11" s="53" t="s">
        <v>1023</v>
      </c>
    </row>
    <row r="12" spans="1:14" x14ac:dyDescent="0.25">
      <c r="G12" s="52">
        <f>SUM(G2:G11)</f>
        <v>1762873.33</v>
      </c>
      <c r="H12" s="54" t="s">
        <v>1091</v>
      </c>
    </row>
    <row r="13" spans="1:14" x14ac:dyDescent="0.25">
      <c r="G13" s="55"/>
    </row>
    <row r="14" spans="1:14" s="56" customFormat="1" ht="12.75" x14ac:dyDescent="0.2">
      <c r="A14" s="56" t="s">
        <v>1092</v>
      </c>
      <c r="B14" s="57" t="s">
        <v>1093</v>
      </c>
      <c r="C14" s="56" t="s">
        <v>1094</v>
      </c>
      <c r="D14" s="56" t="s">
        <v>1095</v>
      </c>
      <c r="E14" s="56" t="s">
        <v>1096</v>
      </c>
      <c r="F14" s="56" t="s">
        <v>1097</v>
      </c>
      <c r="G14" s="56" t="s">
        <v>1098</v>
      </c>
      <c r="H14" s="56" t="s">
        <v>1045</v>
      </c>
      <c r="I14" s="56" t="s">
        <v>1099</v>
      </c>
      <c r="K14" s="56" t="s">
        <v>1218</v>
      </c>
    </row>
    <row r="15" spans="1:14" hidden="1" x14ac:dyDescent="0.25">
      <c r="A15" t="s">
        <v>1053</v>
      </c>
      <c r="B15" t="s">
        <v>23</v>
      </c>
      <c r="C15">
        <v>8001</v>
      </c>
      <c r="D15" s="58">
        <v>44068</v>
      </c>
      <c r="E15" s="59">
        <v>0</v>
      </c>
      <c r="F15" s="59">
        <v>2881.67</v>
      </c>
      <c r="G15" s="59">
        <v>0</v>
      </c>
      <c r="H15" t="s">
        <v>717</v>
      </c>
      <c r="I15">
        <v>2578357.06</v>
      </c>
      <c r="J15">
        <v>0</v>
      </c>
      <c r="K15" t="s">
        <v>1100</v>
      </c>
      <c r="L15">
        <v>0</v>
      </c>
      <c r="M15" t="s">
        <v>1100</v>
      </c>
      <c r="N15" t="s">
        <v>1100</v>
      </c>
    </row>
    <row r="16" spans="1:14" hidden="1" x14ac:dyDescent="0.25">
      <c r="A16" t="s">
        <v>1053</v>
      </c>
      <c r="B16" t="s">
        <v>23</v>
      </c>
      <c r="C16">
        <v>8019</v>
      </c>
      <c r="D16" s="58">
        <v>44074</v>
      </c>
      <c r="E16" s="59">
        <v>0</v>
      </c>
      <c r="F16" s="59">
        <v>4286</v>
      </c>
      <c r="G16" s="59">
        <v>0</v>
      </c>
      <c r="H16" t="s">
        <v>739</v>
      </c>
      <c r="I16">
        <v>2632643.06</v>
      </c>
      <c r="J16">
        <v>0</v>
      </c>
      <c r="K16" t="s">
        <v>1100</v>
      </c>
      <c r="L16">
        <v>0</v>
      </c>
      <c r="M16" t="s">
        <v>1100</v>
      </c>
      <c r="N16" t="s">
        <v>1100</v>
      </c>
    </row>
    <row r="17" spans="1:14" hidden="1" x14ac:dyDescent="0.25">
      <c r="A17" t="s">
        <v>1053</v>
      </c>
      <c r="B17" t="s">
        <v>285</v>
      </c>
      <c r="C17">
        <v>22384</v>
      </c>
      <c r="D17" s="58">
        <v>44021</v>
      </c>
      <c r="E17" s="59">
        <v>0</v>
      </c>
      <c r="F17" s="59">
        <v>580</v>
      </c>
      <c r="G17" s="59">
        <v>0</v>
      </c>
      <c r="H17" t="s">
        <v>626</v>
      </c>
      <c r="I17">
        <v>2165898.87</v>
      </c>
      <c r="J17">
        <v>0</v>
      </c>
      <c r="K17" t="s">
        <v>1100</v>
      </c>
      <c r="L17">
        <v>0</v>
      </c>
      <c r="M17" t="s">
        <v>1100</v>
      </c>
      <c r="N17" t="s">
        <v>1100</v>
      </c>
    </row>
    <row r="18" spans="1:14" hidden="1" x14ac:dyDescent="0.25">
      <c r="A18" t="s">
        <v>1053</v>
      </c>
      <c r="B18" t="s">
        <v>285</v>
      </c>
      <c r="C18">
        <v>22522</v>
      </c>
      <c r="D18" s="58">
        <v>44074</v>
      </c>
      <c r="E18" s="59">
        <v>0</v>
      </c>
      <c r="F18" s="59">
        <v>5000</v>
      </c>
      <c r="G18" s="59">
        <v>0</v>
      </c>
      <c r="H18" t="s">
        <v>741</v>
      </c>
      <c r="I18">
        <v>2568357.06</v>
      </c>
      <c r="J18">
        <v>0</v>
      </c>
      <c r="K18" t="s">
        <v>1100</v>
      </c>
      <c r="L18">
        <v>0</v>
      </c>
      <c r="M18" t="s">
        <v>1100</v>
      </c>
      <c r="N18" t="s">
        <v>1100</v>
      </c>
    </row>
    <row r="19" spans="1:14" hidden="1" x14ac:dyDescent="0.25">
      <c r="A19" t="s">
        <v>1053</v>
      </c>
      <c r="B19" t="s">
        <v>285</v>
      </c>
      <c r="C19">
        <v>22565</v>
      </c>
      <c r="D19" s="58">
        <v>44083</v>
      </c>
      <c r="E19" s="59">
        <v>0</v>
      </c>
      <c r="F19" s="59">
        <v>6000</v>
      </c>
      <c r="G19" s="59">
        <v>0</v>
      </c>
      <c r="H19" t="s">
        <v>767</v>
      </c>
      <c r="I19">
        <v>2565076.39</v>
      </c>
      <c r="J19">
        <v>0</v>
      </c>
      <c r="K19" t="s">
        <v>1100</v>
      </c>
      <c r="L19">
        <v>0</v>
      </c>
      <c r="M19" t="s">
        <v>1100</v>
      </c>
      <c r="N19" t="s">
        <v>1100</v>
      </c>
    </row>
    <row r="20" spans="1:14" hidden="1" x14ac:dyDescent="0.25">
      <c r="A20" t="s">
        <v>1053</v>
      </c>
      <c r="B20" t="s">
        <v>285</v>
      </c>
      <c r="C20">
        <v>22650</v>
      </c>
      <c r="D20" s="58">
        <v>44116</v>
      </c>
      <c r="E20" s="59">
        <v>0</v>
      </c>
      <c r="F20" s="59">
        <v>3485.37</v>
      </c>
      <c r="G20" s="59">
        <v>0</v>
      </c>
      <c r="H20" t="s">
        <v>809</v>
      </c>
      <c r="I20">
        <v>2510904.66</v>
      </c>
      <c r="J20">
        <v>0</v>
      </c>
      <c r="K20" t="s">
        <v>1100</v>
      </c>
      <c r="L20">
        <v>0</v>
      </c>
      <c r="M20" t="s">
        <v>1100</v>
      </c>
      <c r="N20" t="s">
        <v>1100</v>
      </c>
    </row>
    <row r="21" spans="1:14" hidden="1" x14ac:dyDescent="0.25">
      <c r="A21" t="s">
        <v>1053</v>
      </c>
      <c r="B21" t="s">
        <v>285</v>
      </c>
      <c r="C21">
        <v>22812</v>
      </c>
      <c r="D21" s="58">
        <v>44155</v>
      </c>
      <c r="E21" s="59">
        <v>0</v>
      </c>
      <c r="F21" s="59">
        <v>3200</v>
      </c>
      <c r="G21" s="59">
        <v>0</v>
      </c>
      <c r="H21" t="s">
        <v>941</v>
      </c>
      <c r="I21">
        <v>2544696.81</v>
      </c>
      <c r="J21">
        <v>0</v>
      </c>
      <c r="K21" t="s">
        <v>1100</v>
      </c>
      <c r="L21">
        <v>0</v>
      </c>
      <c r="M21" t="s">
        <v>1100</v>
      </c>
      <c r="N21" t="s">
        <v>1100</v>
      </c>
    </row>
    <row r="22" spans="1:14" hidden="1" x14ac:dyDescent="0.25">
      <c r="A22" t="s">
        <v>1053</v>
      </c>
      <c r="B22" t="s">
        <v>285</v>
      </c>
      <c r="C22">
        <v>22829</v>
      </c>
      <c r="D22" s="58">
        <v>44161</v>
      </c>
      <c r="E22" s="59">
        <v>0</v>
      </c>
      <c r="F22" s="59">
        <v>7800</v>
      </c>
      <c r="G22" s="59">
        <v>0</v>
      </c>
      <c r="H22" t="s">
        <v>946</v>
      </c>
      <c r="I22">
        <v>2546096.81</v>
      </c>
      <c r="J22">
        <v>0</v>
      </c>
      <c r="K22" t="s">
        <v>1100</v>
      </c>
      <c r="L22">
        <v>0</v>
      </c>
      <c r="M22" t="s">
        <v>1100</v>
      </c>
      <c r="N22" t="s">
        <v>1100</v>
      </c>
    </row>
    <row r="23" spans="1:14" hidden="1" x14ac:dyDescent="0.25">
      <c r="A23" t="s">
        <v>1053</v>
      </c>
      <c r="B23" t="s">
        <v>69</v>
      </c>
      <c r="C23">
        <v>200801</v>
      </c>
      <c r="D23" s="58">
        <v>44058</v>
      </c>
      <c r="E23" s="59">
        <v>0</v>
      </c>
      <c r="F23" s="59">
        <v>12</v>
      </c>
      <c r="G23" s="59">
        <v>0</v>
      </c>
      <c r="H23" t="s">
        <v>709</v>
      </c>
      <c r="I23">
        <v>2524014.59</v>
      </c>
      <c r="J23">
        <v>0</v>
      </c>
      <c r="K23" t="s">
        <v>1100</v>
      </c>
      <c r="L23">
        <v>0</v>
      </c>
      <c r="M23" t="s">
        <v>1100</v>
      </c>
      <c r="N23" t="s">
        <v>1100</v>
      </c>
    </row>
    <row r="24" spans="1:14" hidden="1" x14ac:dyDescent="0.25">
      <c r="A24" t="s">
        <v>1053</v>
      </c>
      <c r="B24" t="s">
        <v>69</v>
      </c>
      <c r="C24">
        <v>200802</v>
      </c>
      <c r="D24" s="58">
        <v>44074</v>
      </c>
      <c r="E24" s="59">
        <v>0</v>
      </c>
      <c r="F24" s="59">
        <v>410</v>
      </c>
      <c r="G24" s="59">
        <v>0</v>
      </c>
      <c r="H24" t="s">
        <v>731</v>
      </c>
      <c r="I24">
        <v>2637268.89</v>
      </c>
      <c r="J24">
        <v>0</v>
      </c>
      <c r="K24" t="s">
        <v>1100</v>
      </c>
      <c r="L24">
        <v>0</v>
      </c>
      <c r="M24" t="s">
        <v>1100</v>
      </c>
      <c r="N24" t="s">
        <v>1100</v>
      </c>
    </row>
    <row r="25" spans="1:14" hidden="1" x14ac:dyDescent="0.25">
      <c r="A25" t="s">
        <v>1053</v>
      </c>
      <c r="B25" t="s">
        <v>69</v>
      </c>
      <c r="C25">
        <v>200802</v>
      </c>
      <c r="D25" s="58">
        <v>44074</v>
      </c>
      <c r="E25" s="59">
        <v>0</v>
      </c>
      <c r="F25" s="59">
        <v>1607.5</v>
      </c>
      <c r="G25" s="59">
        <v>0</v>
      </c>
      <c r="H25" t="s">
        <v>732</v>
      </c>
      <c r="I25">
        <v>2638876.39</v>
      </c>
      <c r="J25">
        <v>0</v>
      </c>
      <c r="K25" t="s">
        <v>1100</v>
      </c>
      <c r="L25">
        <v>0</v>
      </c>
      <c r="M25" t="s">
        <v>1100</v>
      </c>
      <c r="N25" t="s">
        <v>1100</v>
      </c>
    </row>
    <row r="26" spans="1:14" hidden="1" x14ac:dyDescent="0.25">
      <c r="A26" t="s">
        <v>1053</v>
      </c>
      <c r="B26" t="s">
        <v>69</v>
      </c>
      <c r="C26">
        <v>200901</v>
      </c>
      <c r="D26" s="58">
        <v>44089</v>
      </c>
      <c r="E26" s="59">
        <v>60</v>
      </c>
      <c r="F26" s="59">
        <v>0</v>
      </c>
      <c r="G26" s="59">
        <v>0</v>
      </c>
      <c r="H26" t="s">
        <v>778</v>
      </c>
      <c r="I26">
        <v>2533926.39</v>
      </c>
      <c r="J26">
        <v>0</v>
      </c>
      <c r="K26" t="s">
        <v>1100</v>
      </c>
      <c r="L26">
        <v>0</v>
      </c>
      <c r="M26" t="s">
        <v>1100</v>
      </c>
      <c r="N26" t="s">
        <v>1100</v>
      </c>
    </row>
    <row r="27" spans="1:14" hidden="1" x14ac:dyDescent="0.25">
      <c r="A27" t="s">
        <v>1053</v>
      </c>
      <c r="B27" t="s">
        <v>69</v>
      </c>
      <c r="C27">
        <v>200901</v>
      </c>
      <c r="D27" s="58">
        <v>44089</v>
      </c>
      <c r="E27" s="59">
        <v>0</v>
      </c>
      <c r="F27" s="59">
        <v>8</v>
      </c>
      <c r="G27" s="59">
        <v>0</v>
      </c>
      <c r="H27" t="s">
        <v>777</v>
      </c>
      <c r="I27">
        <v>2533986.39</v>
      </c>
      <c r="J27">
        <v>0</v>
      </c>
      <c r="K27" t="s">
        <v>1100</v>
      </c>
      <c r="L27">
        <v>0</v>
      </c>
      <c r="M27" t="s">
        <v>1100</v>
      </c>
      <c r="N27" t="s">
        <v>1100</v>
      </c>
    </row>
    <row r="28" spans="1:14" hidden="1" x14ac:dyDescent="0.25">
      <c r="A28" t="s">
        <v>1053</v>
      </c>
      <c r="B28" t="s">
        <v>69</v>
      </c>
      <c r="C28">
        <v>200902</v>
      </c>
      <c r="D28" s="58">
        <v>44104</v>
      </c>
      <c r="E28" s="59">
        <v>0</v>
      </c>
      <c r="F28" s="59">
        <v>393.7</v>
      </c>
      <c r="G28" s="59">
        <v>0</v>
      </c>
      <c r="H28" t="s">
        <v>798</v>
      </c>
      <c r="I28">
        <v>2531419.29</v>
      </c>
      <c r="J28">
        <v>0</v>
      </c>
      <c r="K28" t="s">
        <v>1100</v>
      </c>
      <c r="L28">
        <v>0</v>
      </c>
      <c r="M28" t="s">
        <v>1100</v>
      </c>
      <c r="N28" t="s">
        <v>1100</v>
      </c>
    </row>
    <row r="29" spans="1:14" hidden="1" x14ac:dyDescent="0.25">
      <c r="A29" t="s">
        <v>1053</v>
      </c>
      <c r="B29" t="s">
        <v>69</v>
      </c>
      <c r="C29">
        <v>201002</v>
      </c>
      <c r="D29" s="58">
        <v>44135</v>
      </c>
      <c r="E29" s="59">
        <v>172</v>
      </c>
      <c r="F29" s="59">
        <v>0</v>
      </c>
      <c r="G29" s="59">
        <v>0</v>
      </c>
      <c r="H29" t="s">
        <v>885</v>
      </c>
      <c r="I29">
        <v>2503744.29</v>
      </c>
      <c r="J29">
        <v>0</v>
      </c>
      <c r="K29" t="s">
        <v>1100</v>
      </c>
      <c r="L29">
        <v>0</v>
      </c>
      <c r="M29" t="s">
        <v>1100</v>
      </c>
      <c r="N29" t="s">
        <v>1100</v>
      </c>
    </row>
    <row r="30" spans="1:14" hidden="1" x14ac:dyDescent="0.25">
      <c r="A30" t="s">
        <v>1053</v>
      </c>
      <c r="B30" t="s">
        <v>69</v>
      </c>
      <c r="C30">
        <v>201102</v>
      </c>
      <c r="D30" s="58">
        <v>44165</v>
      </c>
      <c r="E30" s="59">
        <v>0</v>
      </c>
      <c r="F30" s="59">
        <v>104</v>
      </c>
      <c r="G30" s="59">
        <v>0</v>
      </c>
      <c r="H30" t="s">
        <v>959</v>
      </c>
      <c r="I30">
        <v>2600711.33</v>
      </c>
      <c r="J30">
        <v>0</v>
      </c>
      <c r="K30" t="s">
        <v>1100</v>
      </c>
      <c r="L30">
        <v>0</v>
      </c>
      <c r="M30" t="s">
        <v>1100</v>
      </c>
      <c r="N30" t="s">
        <v>1100</v>
      </c>
    </row>
    <row r="31" spans="1:14" hidden="1" x14ac:dyDescent="0.25">
      <c r="A31" t="s">
        <v>1053</v>
      </c>
      <c r="B31" t="s">
        <v>69</v>
      </c>
      <c r="C31">
        <v>201102</v>
      </c>
      <c r="D31" s="58">
        <v>44165</v>
      </c>
      <c r="E31" s="59">
        <v>440</v>
      </c>
      <c r="F31" s="59">
        <v>0</v>
      </c>
      <c r="G31" s="59">
        <v>0</v>
      </c>
      <c r="H31" t="s">
        <v>960</v>
      </c>
      <c r="I31">
        <v>2600271.33</v>
      </c>
      <c r="J31">
        <v>0</v>
      </c>
      <c r="K31" t="s">
        <v>1100</v>
      </c>
      <c r="L31">
        <v>0</v>
      </c>
      <c r="M31" t="s">
        <v>1100</v>
      </c>
      <c r="N31" t="s">
        <v>1100</v>
      </c>
    </row>
    <row r="32" spans="1:14" hidden="1" x14ac:dyDescent="0.25">
      <c r="A32" t="s">
        <v>1053</v>
      </c>
      <c r="B32" t="s">
        <v>69</v>
      </c>
      <c r="C32">
        <v>201201</v>
      </c>
      <c r="D32" s="58">
        <v>44180</v>
      </c>
      <c r="E32" s="59">
        <v>0</v>
      </c>
      <c r="F32" s="59">
        <v>45</v>
      </c>
      <c r="G32" s="59">
        <v>0</v>
      </c>
      <c r="H32" t="s">
        <v>982</v>
      </c>
      <c r="I32">
        <v>2704919.83</v>
      </c>
      <c r="J32">
        <v>0</v>
      </c>
      <c r="K32" t="s">
        <v>1100</v>
      </c>
      <c r="L32">
        <v>0</v>
      </c>
      <c r="M32" t="s">
        <v>1100</v>
      </c>
      <c r="N32" t="s">
        <v>1100</v>
      </c>
    </row>
    <row r="33" spans="1:14" hidden="1" x14ac:dyDescent="0.25">
      <c r="A33" t="s">
        <v>1053</v>
      </c>
      <c r="B33" t="s">
        <v>69</v>
      </c>
      <c r="C33">
        <v>201202</v>
      </c>
      <c r="D33" s="58">
        <v>44195</v>
      </c>
      <c r="E33" s="59">
        <v>183.71</v>
      </c>
      <c r="F33" s="59">
        <v>0</v>
      </c>
      <c r="G33" s="59">
        <v>0</v>
      </c>
      <c r="H33" t="s">
        <v>1101</v>
      </c>
      <c r="I33">
        <v>2686927.83</v>
      </c>
      <c r="J33">
        <v>0</v>
      </c>
      <c r="K33" t="s">
        <v>1100</v>
      </c>
      <c r="L33">
        <v>0</v>
      </c>
      <c r="M33" t="s">
        <v>1100</v>
      </c>
      <c r="N33" t="s">
        <v>1100</v>
      </c>
    </row>
    <row r="34" spans="1:14" hidden="1" x14ac:dyDescent="0.25">
      <c r="A34" t="s">
        <v>1053</v>
      </c>
      <c r="B34" t="s">
        <v>69</v>
      </c>
      <c r="C34">
        <v>201202</v>
      </c>
      <c r="D34" s="58">
        <v>44195</v>
      </c>
      <c r="E34" s="59">
        <v>0</v>
      </c>
      <c r="F34" s="59">
        <v>1264</v>
      </c>
      <c r="G34" s="59">
        <v>0</v>
      </c>
      <c r="H34" t="s">
        <v>999</v>
      </c>
      <c r="I34">
        <v>2687111.54</v>
      </c>
      <c r="J34">
        <v>0</v>
      </c>
      <c r="K34" t="s">
        <v>1100</v>
      </c>
      <c r="L34">
        <v>0</v>
      </c>
      <c r="M34" t="s">
        <v>1100</v>
      </c>
      <c r="N34" t="s">
        <v>1100</v>
      </c>
    </row>
    <row r="35" spans="1:14" hidden="1" x14ac:dyDescent="0.25">
      <c r="A35" t="s">
        <v>1053</v>
      </c>
      <c r="B35" t="s">
        <v>69</v>
      </c>
      <c r="C35">
        <v>201202</v>
      </c>
      <c r="D35" s="58">
        <v>44195</v>
      </c>
      <c r="E35" s="59">
        <v>0</v>
      </c>
      <c r="F35" s="59">
        <v>79.67</v>
      </c>
      <c r="G35" s="59">
        <v>0</v>
      </c>
      <c r="H35" t="s">
        <v>1001</v>
      </c>
      <c r="I35">
        <v>2687007.5</v>
      </c>
      <c r="J35">
        <v>0</v>
      </c>
      <c r="K35" t="s">
        <v>1100</v>
      </c>
      <c r="L35">
        <v>0</v>
      </c>
      <c r="M35" t="s">
        <v>1100</v>
      </c>
      <c r="N35" t="s">
        <v>1100</v>
      </c>
    </row>
    <row r="36" spans="1:14" hidden="1" x14ac:dyDescent="0.25">
      <c r="A36" t="s">
        <v>1053</v>
      </c>
      <c r="B36" t="s">
        <v>122</v>
      </c>
      <c r="C36">
        <v>4832</v>
      </c>
      <c r="D36" s="58">
        <v>44083</v>
      </c>
      <c r="E36" s="59">
        <v>0</v>
      </c>
      <c r="F36" s="59">
        <v>2</v>
      </c>
      <c r="G36" s="59">
        <v>0</v>
      </c>
      <c r="H36" t="s">
        <v>769</v>
      </c>
      <c r="I36">
        <v>2558278.39</v>
      </c>
      <c r="J36">
        <v>0</v>
      </c>
      <c r="K36" t="s">
        <v>1100</v>
      </c>
      <c r="L36">
        <v>0</v>
      </c>
      <c r="M36" t="s">
        <v>1100</v>
      </c>
      <c r="N36" t="s">
        <v>1100</v>
      </c>
    </row>
    <row r="37" spans="1:14" x14ac:dyDescent="0.25">
      <c r="A37" t="s">
        <v>1053</v>
      </c>
      <c r="B37" t="s">
        <v>46</v>
      </c>
      <c r="C37">
        <v>21553</v>
      </c>
      <c r="D37" s="58">
        <v>43852</v>
      </c>
      <c r="E37" s="59">
        <v>175.5</v>
      </c>
      <c r="F37" s="59">
        <v>0</v>
      </c>
      <c r="G37" s="59">
        <v>0</v>
      </c>
      <c r="H37" t="s">
        <v>1111</v>
      </c>
      <c r="I37">
        <v>1398095.71</v>
      </c>
      <c r="J37">
        <v>155901</v>
      </c>
      <c r="K37" t="s">
        <v>1112</v>
      </c>
      <c r="L37">
        <v>0</v>
      </c>
      <c r="M37" t="s">
        <v>1100</v>
      </c>
      <c r="N37" t="s">
        <v>1100</v>
      </c>
    </row>
    <row r="38" spans="1:14" hidden="1" x14ac:dyDescent="0.25">
      <c r="A38" t="s">
        <v>1053</v>
      </c>
      <c r="B38" t="s">
        <v>13</v>
      </c>
      <c r="C38">
        <v>6095</v>
      </c>
      <c r="D38" s="58">
        <v>43951</v>
      </c>
      <c r="E38" s="59">
        <v>0</v>
      </c>
      <c r="F38" s="59">
        <v>12012.72</v>
      </c>
      <c r="G38" s="59">
        <v>0</v>
      </c>
      <c r="H38" t="s">
        <v>510</v>
      </c>
      <c r="I38">
        <v>1608372</v>
      </c>
      <c r="J38">
        <v>0</v>
      </c>
      <c r="K38" t="s">
        <v>1100</v>
      </c>
      <c r="L38">
        <v>0</v>
      </c>
      <c r="M38" t="s">
        <v>1100</v>
      </c>
      <c r="N38" t="s">
        <v>1100</v>
      </c>
    </row>
    <row r="39" spans="1:14" hidden="1" x14ac:dyDescent="0.25">
      <c r="A39" t="s">
        <v>1053</v>
      </c>
      <c r="B39" t="s">
        <v>13</v>
      </c>
      <c r="C39">
        <v>6095</v>
      </c>
      <c r="D39" s="58">
        <v>43951</v>
      </c>
      <c r="E39" s="59">
        <v>0</v>
      </c>
      <c r="F39" s="59">
        <v>60000</v>
      </c>
      <c r="G39" s="59">
        <v>0</v>
      </c>
      <c r="H39" t="s">
        <v>501</v>
      </c>
      <c r="I39">
        <v>1668372</v>
      </c>
      <c r="J39">
        <v>0</v>
      </c>
      <c r="K39" t="s">
        <v>1100</v>
      </c>
      <c r="L39">
        <v>0</v>
      </c>
      <c r="M39" t="s">
        <v>1100</v>
      </c>
      <c r="N39" t="s">
        <v>1100</v>
      </c>
    </row>
    <row r="40" spans="1:14" hidden="1" x14ac:dyDescent="0.25">
      <c r="A40" t="s">
        <v>1053</v>
      </c>
      <c r="B40" t="s">
        <v>13</v>
      </c>
      <c r="C40">
        <v>6095</v>
      </c>
      <c r="D40" s="58">
        <v>43951</v>
      </c>
      <c r="E40" s="59">
        <v>0</v>
      </c>
      <c r="F40" s="59">
        <v>59630.52</v>
      </c>
      <c r="G40" s="59">
        <v>0</v>
      </c>
      <c r="H40" t="s">
        <v>501</v>
      </c>
      <c r="I40">
        <v>1728002.52</v>
      </c>
      <c r="J40">
        <v>0</v>
      </c>
      <c r="K40" t="s">
        <v>1100</v>
      </c>
      <c r="L40">
        <v>0</v>
      </c>
      <c r="M40" t="s">
        <v>1100</v>
      </c>
      <c r="N40" t="s">
        <v>1100</v>
      </c>
    </row>
    <row r="41" spans="1:14" hidden="1" x14ac:dyDescent="0.25">
      <c r="A41" t="s">
        <v>1053</v>
      </c>
      <c r="B41" t="s">
        <v>13</v>
      </c>
      <c r="C41">
        <v>6068</v>
      </c>
      <c r="D41" s="58">
        <v>43921</v>
      </c>
      <c r="E41" s="59">
        <v>0</v>
      </c>
      <c r="F41" s="59">
        <v>60000</v>
      </c>
      <c r="G41" s="59">
        <v>0</v>
      </c>
      <c r="H41" t="s">
        <v>478</v>
      </c>
      <c r="I41">
        <v>1569698.9</v>
      </c>
      <c r="J41">
        <v>0</v>
      </c>
      <c r="K41" t="s">
        <v>1100</v>
      </c>
      <c r="L41">
        <v>0</v>
      </c>
      <c r="M41" t="s">
        <v>1100</v>
      </c>
      <c r="N41" t="s">
        <v>1100</v>
      </c>
    </row>
    <row r="42" spans="1:14" hidden="1" x14ac:dyDescent="0.25">
      <c r="A42" t="s">
        <v>1053</v>
      </c>
      <c r="B42" t="s">
        <v>13</v>
      </c>
      <c r="C42">
        <v>6105</v>
      </c>
      <c r="D42" s="58">
        <v>43982</v>
      </c>
      <c r="E42" s="59">
        <v>0</v>
      </c>
      <c r="F42" s="59">
        <v>95000</v>
      </c>
      <c r="G42" s="59">
        <v>0</v>
      </c>
      <c r="H42" t="s">
        <v>553</v>
      </c>
      <c r="I42">
        <v>1854274.29</v>
      </c>
      <c r="J42">
        <v>0</v>
      </c>
      <c r="K42" t="s">
        <v>1100</v>
      </c>
      <c r="L42">
        <v>0</v>
      </c>
      <c r="M42" t="s">
        <v>1100</v>
      </c>
      <c r="N42" t="s">
        <v>1100</v>
      </c>
    </row>
    <row r="43" spans="1:14" hidden="1" x14ac:dyDescent="0.25">
      <c r="A43" t="s">
        <v>1053</v>
      </c>
      <c r="B43" t="s">
        <v>23</v>
      </c>
      <c r="C43">
        <v>7791</v>
      </c>
      <c r="D43" s="58">
        <v>43906</v>
      </c>
      <c r="E43" s="59">
        <v>0</v>
      </c>
      <c r="F43" s="59">
        <v>300</v>
      </c>
      <c r="G43" s="59">
        <v>0</v>
      </c>
      <c r="H43" t="s">
        <v>1104</v>
      </c>
      <c r="I43">
        <v>1509977.95</v>
      </c>
      <c r="J43">
        <v>0</v>
      </c>
      <c r="K43" t="s">
        <v>1100</v>
      </c>
      <c r="L43">
        <v>0</v>
      </c>
      <c r="M43" t="s">
        <v>1100</v>
      </c>
      <c r="N43" t="s">
        <v>1100</v>
      </c>
    </row>
    <row r="44" spans="1:14" hidden="1" x14ac:dyDescent="0.25">
      <c r="A44" t="s">
        <v>1053</v>
      </c>
      <c r="B44" t="s">
        <v>122</v>
      </c>
      <c r="C44">
        <v>4779</v>
      </c>
      <c r="D44" s="58">
        <v>44056</v>
      </c>
      <c r="E44" s="59">
        <v>0</v>
      </c>
      <c r="F44" s="59">
        <v>200</v>
      </c>
      <c r="G44" s="59">
        <v>0</v>
      </c>
      <c r="H44" t="s">
        <v>707</v>
      </c>
      <c r="I44">
        <v>2519752.59</v>
      </c>
      <c r="J44">
        <v>0</v>
      </c>
      <c r="K44" t="s">
        <v>1100</v>
      </c>
      <c r="L44">
        <v>0</v>
      </c>
      <c r="M44" t="s">
        <v>1100</v>
      </c>
      <c r="N44" t="s">
        <v>1100</v>
      </c>
    </row>
    <row r="45" spans="1:14" hidden="1" x14ac:dyDescent="0.25">
      <c r="A45" t="s">
        <v>1053</v>
      </c>
      <c r="B45" t="s">
        <v>122</v>
      </c>
      <c r="C45">
        <v>4780</v>
      </c>
      <c r="D45" s="58">
        <v>44056</v>
      </c>
      <c r="E45" s="59">
        <v>0</v>
      </c>
      <c r="F45" s="59">
        <v>4250</v>
      </c>
      <c r="G45" s="59">
        <v>0</v>
      </c>
      <c r="H45" t="s">
        <v>706</v>
      </c>
      <c r="I45">
        <v>2524002.59</v>
      </c>
      <c r="J45">
        <v>0</v>
      </c>
      <c r="K45" t="s">
        <v>1100</v>
      </c>
      <c r="L45">
        <v>0</v>
      </c>
      <c r="M45" t="s">
        <v>1100</v>
      </c>
      <c r="N45" t="s">
        <v>1100</v>
      </c>
    </row>
    <row r="46" spans="1:14" hidden="1" x14ac:dyDescent="0.25">
      <c r="A46" t="s">
        <v>1053</v>
      </c>
      <c r="B46" t="s">
        <v>122</v>
      </c>
      <c r="C46">
        <v>4886</v>
      </c>
      <c r="D46" s="58">
        <v>44120</v>
      </c>
      <c r="E46" s="59">
        <v>0</v>
      </c>
      <c r="F46" s="59">
        <v>10</v>
      </c>
      <c r="G46" s="59">
        <v>9</v>
      </c>
      <c r="H46" t="s">
        <v>811</v>
      </c>
      <c r="I46">
        <v>2507089.29</v>
      </c>
      <c r="J46">
        <v>0</v>
      </c>
      <c r="K46" t="s">
        <v>1100</v>
      </c>
      <c r="L46">
        <v>0</v>
      </c>
      <c r="M46" t="s">
        <v>1100</v>
      </c>
      <c r="N46" t="s">
        <v>1100</v>
      </c>
    </row>
    <row r="47" spans="1:14" hidden="1" x14ac:dyDescent="0.25">
      <c r="A47" t="s">
        <v>1053</v>
      </c>
      <c r="B47" t="s">
        <v>122</v>
      </c>
      <c r="C47">
        <v>4777</v>
      </c>
      <c r="D47" s="58">
        <v>44055</v>
      </c>
      <c r="E47" s="59">
        <v>0</v>
      </c>
      <c r="F47" s="59">
        <v>9</v>
      </c>
      <c r="G47" s="59">
        <v>0</v>
      </c>
      <c r="H47" t="s">
        <v>705</v>
      </c>
      <c r="I47">
        <v>2519552.59</v>
      </c>
      <c r="J47">
        <v>0</v>
      </c>
      <c r="K47" t="s">
        <v>1100</v>
      </c>
      <c r="L47">
        <v>0</v>
      </c>
      <c r="M47" t="s">
        <v>1100</v>
      </c>
      <c r="N47" t="s">
        <v>1100</v>
      </c>
    </row>
    <row r="48" spans="1:14" hidden="1" x14ac:dyDescent="0.25">
      <c r="A48" t="s">
        <v>1053</v>
      </c>
      <c r="B48" t="s">
        <v>122</v>
      </c>
      <c r="C48">
        <v>4885</v>
      </c>
      <c r="D48" s="58">
        <v>44120</v>
      </c>
      <c r="E48" s="59">
        <v>0</v>
      </c>
      <c r="F48" s="59">
        <v>20</v>
      </c>
      <c r="G48" s="59">
        <v>0</v>
      </c>
      <c r="H48" t="s">
        <v>812</v>
      </c>
      <c r="I48">
        <v>2507079.29</v>
      </c>
      <c r="J48">
        <v>0</v>
      </c>
      <c r="K48" t="s">
        <v>1100</v>
      </c>
      <c r="L48">
        <v>0</v>
      </c>
      <c r="M48" t="s">
        <v>1100</v>
      </c>
      <c r="N48" t="s">
        <v>1100</v>
      </c>
    </row>
    <row r="49" spans="1:14" hidden="1" x14ac:dyDescent="0.25">
      <c r="A49" t="s">
        <v>1053</v>
      </c>
      <c r="B49" t="s">
        <v>13</v>
      </c>
      <c r="C49">
        <v>7963</v>
      </c>
      <c r="D49" s="58">
        <v>44181</v>
      </c>
      <c r="E49" s="59">
        <v>0</v>
      </c>
      <c r="F49" s="59">
        <v>114</v>
      </c>
      <c r="G49" s="59">
        <v>0</v>
      </c>
      <c r="H49" t="s">
        <v>984</v>
      </c>
      <c r="I49">
        <v>2705033.83</v>
      </c>
      <c r="J49">
        <v>0</v>
      </c>
      <c r="K49" t="s">
        <v>1100</v>
      </c>
      <c r="L49">
        <v>0</v>
      </c>
      <c r="M49" t="s">
        <v>1100</v>
      </c>
      <c r="N49" t="s">
        <v>1100</v>
      </c>
    </row>
    <row r="50" spans="1:14" hidden="1" x14ac:dyDescent="0.25">
      <c r="A50" t="s">
        <v>1053</v>
      </c>
      <c r="B50" t="s">
        <v>23</v>
      </c>
      <c r="C50">
        <v>7930</v>
      </c>
      <c r="D50" s="58">
        <v>44032</v>
      </c>
      <c r="E50" s="59">
        <v>0</v>
      </c>
      <c r="F50" s="59">
        <v>460</v>
      </c>
      <c r="G50" s="59">
        <v>0</v>
      </c>
      <c r="H50" t="s">
        <v>630</v>
      </c>
      <c r="I50">
        <v>2164676.11</v>
      </c>
      <c r="J50">
        <v>0</v>
      </c>
      <c r="K50" t="s">
        <v>1100</v>
      </c>
      <c r="L50">
        <v>0</v>
      </c>
      <c r="M50" t="s">
        <v>1100</v>
      </c>
      <c r="N50" t="s">
        <v>1100</v>
      </c>
    </row>
    <row r="51" spans="1:14" hidden="1" x14ac:dyDescent="0.25">
      <c r="A51" t="s">
        <v>1053</v>
      </c>
      <c r="B51" t="s">
        <v>23</v>
      </c>
      <c r="C51">
        <v>7893</v>
      </c>
      <c r="D51" s="58">
        <v>43999</v>
      </c>
      <c r="E51" s="59">
        <v>0</v>
      </c>
      <c r="F51" s="59">
        <v>45</v>
      </c>
      <c r="G51" s="59">
        <v>0</v>
      </c>
      <c r="H51" t="s">
        <v>576</v>
      </c>
      <c r="I51">
        <v>2053155.33</v>
      </c>
      <c r="J51">
        <v>0</v>
      </c>
      <c r="K51" t="s">
        <v>1100</v>
      </c>
      <c r="L51">
        <v>0</v>
      </c>
      <c r="M51" t="s">
        <v>1100</v>
      </c>
      <c r="N51" t="s">
        <v>1100</v>
      </c>
    </row>
    <row r="52" spans="1:14" hidden="1" x14ac:dyDescent="0.25">
      <c r="A52" t="s">
        <v>1053</v>
      </c>
      <c r="B52" t="s">
        <v>23</v>
      </c>
      <c r="C52">
        <v>7872</v>
      </c>
      <c r="D52" s="58">
        <v>43977</v>
      </c>
      <c r="E52" s="59">
        <v>0</v>
      </c>
      <c r="F52" s="59">
        <v>90</v>
      </c>
      <c r="G52" s="59">
        <v>0</v>
      </c>
      <c r="H52" t="s">
        <v>533</v>
      </c>
      <c r="I52">
        <v>1759086.79</v>
      </c>
      <c r="J52">
        <v>0</v>
      </c>
      <c r="K52" t="s">
        <v>1100</v>
      </c>
      <c r="L52">
        <v>0</v>
      </c>
      <c r="M52" t="s">
        <v>1100</v>
      </c>
      <c r="N52" t="s">
        <v>1100</v>
      </c>
    </row>
    <row r="53" spans="1:14" hidden="1" x14ac:dyDescent="0.25">
      <c r="A53" t="s">
        <v>1053</v>
      </c>
      <c r="B53" t="s">
        <v>23</v>
      </c>
      <c r="C53">
        <v>8325</v>
      </c>
      <c r="D53" s="58">
        <v>44074</v>
      </c>
      <c r="E53" s="59">
        <v>0</v>
      </c>
      <c r="F53" s="59">
        <v>27415.83</v>
      </c>
      <c r="G53" s="59">
        <v>0</v>
      </c>
      <c r="H53" t="s">
        <v>747</v>
      </c>
      <c r="I53">
        <v>2660058.89</v>
      </c>
      <c r="J53">
        <v>0</v>
      </c>
      <c r="K53" t="s">
        <v>1100</v>
      </c>
      <c r="L53">
        <v>0</v>
      </c>
      <c r="M53" t="s">
        <v>1100</v>
      </c>
      <c r="N53" t="s">
        <v>1100</v>
      </c>
    </row>
    <row r="54" spans="1:14" hidden="1" x14ac:dyDescent="0.25">
      <c r="A54" t="s">
        <v>1053</v>
      </c>
      <c r="B54" t="s">
        <v>23</v>
      </c>
      <c r="C54">
        <v>7790</v>
      </c>
      <c r="D54" s="58">
        <v>43880</v>
      </c>
      <c r="E54" s="59">
        <v>0</v>
      </c>
      <c r="F54" s="59">
        <v>27501.67</v>
      </c>
      <c r="G54" s="59">
        <v>0</v>
      </c>
      <c r="H54" t="s">
        <v>434</v>
      </c>
      <c r="I54">
        <v>1444590.01</v>
      </c>
      <c r="J54">
        <v>0</v>
      </c>
      <c r="K54" t="s">
        <v>1100</v>
      </c>
      <c r="L54">
        <v>0</v>
      </c>
      <c r="M54" t="s">
        <v>1100</v>
      </c>
      <c r="N54" t="s">
        <v>1100</v>
      </c>
    </row>
    <row r="55" spans="1:14" hidden="1" x14ac:dyDescent="0.25">
      <c r="A55" t="s">
        <v>1053</v>
      </c>
      <c r="B55" t="s">
        <v>23</v>
      </c>
      <c r="C55">
        <v>7592</v>
      </c>
      <c r="D55" s="58">
        <v>43838</v>
      </c>
      <c r="E55" s="59">
        <v>0</v>
      </c>
      <c r="F55" s="59">
        <v>42144.18</v>
      </c>
      <c r="G55" s="59">
        <v>0</v>
      </c>
      <c r="H55" t="s">
        <v>367</v>
      </c>
      <c r="I55">
        <v>1299247.8799999999</v>
      </c>
      <c r="J55">
        <v>0</v>
      </c>
      <c r="K55" t="s">
        <v>1100</v>
      </c>
      <c r="L55">
        <v>0</v>
      </c>
      <c r="M55" t="s">
        <v>1100</v>
      </c>
      <c r="N55" t="s">
        <v>1100</v>
      </c>
    </row>
    <row r="56" spans="1:14" hidden="1" x14ac:dyDescent="0.25">
      <c r="A56" t="s">
        <v>1053</v>
      </c>
      <c r="B56" t="s">
        <v>23</v>
      </c>
      <c r="C56">
        <v>7861</v>
      </c>
      <c r="D56" s="58">
        <v>43946</v>
      </c>
      <c r="E56" s="59">
        <v>10367.39</v>
      </c>
      <c r="F56" s="59">
        <v>0</v>
      </c>
      <c r="G56" s="59">
        <v>0</v>
      </c>
      <c r="H56" t="s">
        <v>496</v>
      </c>
      <c r="I56">
        <v>1559331.51</v>
      </c>
      <c r="J56">
        <v>0</v>
      </c>
      <c r="K56" t="s">
        <v>1100</v>
      </c>
      <c r="L56">
        <v>0</v>
      </c>
      <c r="M56" t="s">
        <v>1100</v>
      </c>
      <c r="N56" t="s">
        <v>1100</v>
      </c>
    </row>
    <row r="57" spans="1:14" hidden="1" x14ac:dyDescent="0.25">
      <c r="A57" t="s">
        <v>1053</v>
      </c>
      <c r="B57" t="s">
        <v>23</v>
      </c>
      <c r="C57">
        <v>7861</v>
      </c>
      <c r="D57" s="58">
        <v>43946</v>
      </c>
      <c r="E57" s="59">
        <v>0</v>
      </c>
      <c r="F57" s="59">
        <v>13921.82</v>
      </c>
      <c r="G57" s="59">
        <v>0</v>
      </c>
      <c r="H57" t="s">
        <v>496</v>
      </c>
      <c r="I57">
        <v>1573253.33</v>
      </c>
      <c r="J57">
        <v>0</v>
      </c>
      <c r="K57" t="s">
        <v>1100</v>
      </c>
      <c r="L57">
        <v>0</v>
      </c>
      <c r="M57" t="s">
        <v>1100</v>
      </c>
      <c r="N57" t="s">
        <v>1100</v>
      </c>
    </row>
    <row r="58" spans="1:14" hidden="1" x14ac:dyDescent="0.25">
      <c r="A58" t="s">
        <v>1053</v>
      </c>
      <c r="B58" t="s">
        <v>23</v>
      </c>
      <c r="C58">
        <v>7657</v>
      </c>
      <c r="D58" s="58">
        <v>43852</v>
      </c>
      <c r="E58" s="59">
        <v>0</v>
      </c>
      <c r="F58" s="59">
        <v>2119.67</v>
      </c>
      <c r="G58" s="59">
        <v>0</v>
      </c>
      <c r="H58" t="s">
        <v>377</v>
      </c>
      <c r="I58">
        <v>1398271.21</v>
      </c>
      <c r="J58">
        <v>0</v>
      </c>
      <c r="K58" t="s">
        <v>1100</v>
      </c>
      <c r="L58">
        <v>0</v>
      </c>
      <c r="M58" t="s">
        <v>1100</v>
      </c>
      <c r="N58" t="s">
        <v>1100</v>
      </c>
    </row>
    <row r="59" spans="1:14" hidden="1" x14ac:dyDescent="0.25">
      <c r="A59" t="s">
        <v>1053</v>
      </c>
      <c r="B59" t="s">
        <v>23</v>
      </c>
      <c r="C59">
        <v>7897</v>
      </c>
      <c r="D59" s="58">
        <v>43983</v>
      </c>
      <c r="E59" s="59">
        <v>0</v>
      </c>
      <c r="F59" s="59">
        <v>40000</v>
      </c>
      <c r="G59" s="59">
        <v>0</v>
      </c>
      <c r="H59" t="s">
        <v>561</v>
      </c>
      <c r="I59">
        <v>1914290.08</v>
      </c>
      <c r="J59">
        <v>0</v>
      </c>
      <c r="K59" t="s">
        <v>1100</v>
      </c>
      <c r="L59">
        <v>0</v>
      </c>
      <c r="M59" t="s">
        <v>1100</v>
      </c>
      <c r="N59" t="s">
        <v>1100</v>
      </c>
    </row>
    <row r="60" spans="1:14" hidden="1" x14ac:dyDescent="0.25">
      <c r="A60" t="s">
        <v>1053</v>
      </c>
      <c r="B60" t="s">
        <v>23</v>
      </c>
      <c r="C60">
        <v>7879</v>
      </c>
      <c r="D60" s="58">
        <v>43982</v>
      </c>
      <c r="E60" s="59">
        <v>0</v>
      </c>
      <c r="F60" s="59">
        <v>8037.17</v>
      </c>
      <c r="G60" s="59">
        <v>0</v>
      </c>
      <c r="H60" t="s">
        <v>551</v>
      </c>
      <c r="I60">
        <v>1862311.46</v>
      </c>
      <c r="J60">
        <v>0</v>
      </c>
      <c r="K60" t="s">
        <v>1100</v>
      </c>
      <c r="L60">
        <v>0</v>
      </c>
      <c r="M60" t="s">
        <v>1100</v>
      </c>
      <c r="N60" t="s">
        <v>1100</v>
      </c>
    </row>
    <row r="61" spans="1:14" hidden="1" x14ac:dyDescent="0.25">
      <c r="A61" t="s">
        <v>1053</v>
      </c>
      <c r="B61" t="s">
        <v>23</v>
      </c>
      <c r="C61">
        <v>7950</v>
      </c>
      <c r="D61" s="58">
        <v>44039</v>
      </c>
      <c r="E61" s="59">
        <v>0</v>
      </c>
      <c r="F61" s="59">
        <v>27365.84</v>
      </c>
      <c r="G61" s="59">
        <v>0</v>
      </c>
      <c r="H61" t="s">
        <v>641</v>
      </c>
      <c r="I61">
        <v>2356160.56</v>
      </c>
      <c r="J61">
        <v>0</v>
      </c>
      <c r="K61" t="s">
        <v>1100</v>
      </c>
      <c r="L61">
        <v>0</v>
      </c>
      <c r="M61" t="s">
        <v>1100</v>
      </c>
      <c r="N61" t="s">
        <v>1100</v>
      </c>
    </row>
    <row r="62" spans="1:14" hidden="1" x14ac:dyDescent="0.25">
      <c r="A62" t="s">
        <v>1053</v>
      </c>
      <c r="B62" t="s">
        <v>23</v>
      </c>
      <c r="C62">
        <v>7899</v>
      </c>
      <c r="D62" s="58">
        <v>43993</v>
      </c>
      <c r="E62" s="59">
        <v>0</v>
      </c>
      <c r="F62" s="59">
        <v>33157.339999999997</v>
      </c>
      <c r="G62" s="59">
        <v>0</v>
      </c>
      <c r="H62" t="s">
        <v>570</v>
      </c>
      <c r="I62">
        <v>2053110.33</v>
      </c>
      <c r="J62">
        <v>0</v>
      </c>
      <c r="K62" t="s">
        <v>1100</v>
      </c>
      <c r="L62">
        <v>0</v>
      </c>
      <c r="M62" t="s">
        <v>1100</v>
      </c>
      <c r="N62" t="s">
        <v>1100</v>
      </c>
    </row>
    <row r="63" spans="1:14" hidden="1" x14ac:dyDescent="0.25">
      <c r="A63" t="s">
        <v>1053</v>
      </c>
      <c r="B63" t="s">
        <v>23</v>
      </c>
      <c r="C63">
        <v>7849</v>
      </c>
      <c r="D63" s="58">
        <v>43948</v>
      </c>
      <c r="E63" s="59">
        <v>0</v>
      </c>
      <c r="F63" s="59">
        <v>23105.95</v>
      </c>
      <c r="G63" s="59">
        <v>0</v>
      </c>
      <c r="H63" t="s">
        <v>497</v>
      </c>
      <c r="I63">
        <v>1596359.28</v>
      </c>
      <c r="J63">
        <v>0</v>
      </c>
      <c r="K63" t="s">
        <v>1100</v>
      </c>
      <c r="L63">
        <v>0</v>
      </c>
      <c r="M63" t="s">
        <v>1100</v>
      </c>
      <c r="N63" t="s">
        <v>1100</v>
      </c>
    </row>
    <row r="64" spans="1:14" hidden="1" x14ac:dyDescent="0.25">
      <c r="A64" t="s">
        <v>1053</v>
      </c>
      <c r="B64" t="s">
        <v>23</v>
      </c>
      <c r="C64">
        <v>8091</v>
      </c>
      <c r="D64" s="58">
        <v>44104</v>
      </c>
      <c r="E64" s="59">
        <v>0</v>
      </c>
      <c r="F64" s="59">
        <v>24654.9</v>
      </c>
      <c r="G64" s="59">
        <v>0</v>
      </c>
      <c r="H64" t="s">
        <v>795</v>
      </c>
      <c r="I64">
        <v>2531025.59</v>
      </c>
      <c r="J64">
        <v>0</v>
      </c>
      <c r="K64" t="s">
        <v>1100</v>
      </c>
      <c r="L64">
        <v>0</v>
      </c>
      <c r="M64" t="s">
        <v>1100</v>
      </c>
      <c r="N64" t="s">
        <v>1100</v>
      </c>
    </row>
    <row r="65" spans="1:14" hidden="1" x14ac:dyDescent="0.25">
      <c r="A65" t="s">
        <v>1053</v>
      </c>
      <c r="B65" t="s">
        <v>23</v>
      </c>
      <c r="C65">
        <v>7880</v>
      </c>
      <c r="D65" s="58">
        <v>43982</v>
      </c>
      <c r="E65" s="59">
        <v>0</v>
      </c>
      <c r="F65" s="59">
        <v>11978.62</v>
      </c>
      <c r="G65" s="59">
        <v>0</v>
      </c>
      <c r="H65" t="s">
        <v>554</v>
      </c>
      <c r="I65">
        <v>1874290.08</v>
      </c>
      <c r="J65">
        <v>0</v>
      </c>
      <c r="K65" t="s">
        <v>1100</v>
      </c>
      <c r="L65">
        <v>0</v>
      </c>
      <c r="M65" t="s">
        <v>1100</v>
      </c>
      <c r="N65" t="s">
        <v>1100</v>
      </c>
    </row>
    <row r="66" spans="1:14" hidden="1" x14ac:dyDescent="0.25">
      <c r="A66" t="s">
        <v>1053</v>
      </c>
      <c r="B66" t="s">
        <v>23</v>
      </c>
      <c r="C66">
        <v>7948</v>
      </c>
      <c r="D66" s="58">
        <v>44036</v>
      </c>
      <c r="E66" s="59">
        <v>0</v>
      </c>
      <c r="F66" s="59">
        <v>27363.91</v>
      </c>
      <c r="G66" s="59">
        <v>0</v>
      </c>
      <c r="H66" t="s">
        <v>632</v>
      </c>
      <c r="I66">
        <v>2304631.84</v>
      </c>
      <c r="J66">
        <v>0</v>
      </c>
      <c r="K66" t="s">
        <v>1100</v>
      </c>
      <c r="L66">
        <v>0</v>
      </c>
      <c r="M66" t="s">
        <v>1100</v>
      </c>
      <c r="N66" t="s">
        <v>1100</v>
      </c>
    </row>
    <row r="67" spans="1:14" hidden="1" x14ac:dyDescent="0.25">
      <c r="A67" t="s">
        <v>1053</v>
      </c>
      <c r="B67" t="s">
        <v>23</v>
      </c>
      <c r="C67">
        <v>7898</v>
      </c>
      <c r="D67" s="58">
        <v>43983</v>
      </c>
      <c r="E67" s="59">
        <v>0</v>
      </c>
      <c r="F67" s="59">
        <v>6381.79</v>
      </c>
      <c r="G67" s="59">
        <v>0</v>
      </c>
      <c r="H67" t="s">
        <v>562</v>
      </c>
      <c r="I67">
        <v>1920671.87</v>
      </c>
      <c r="J67">
        <v>0</v>
      </c>
      <c r="K67" t="s">
        <v>1100</v>
      </c>
      <c r="L67">
        <v>0</v>
      </c>
      <c r="M67" t="s">
        <v>1100</v>
      </c>
      <c r="N67" t="s">
        <v>1100</v>
      </c>
    </row>
    <row r="68" spans="1:14" hidden="1" x14ac:dyDescent="0.25">
      <c r="A68" t="s">
        <v>1053</v>
      </c>
      <c r="B68" t="s">
        <v>23</v>
      </c>
      <c r="C68">
        <v>7874</v>
      </c>
      <c r="D68" s="58">
        <v>43978</v>
      </c>
      <c r="E68" s="59">
        <v>0</v>
      </c>
      <c r="F68" s="59">
        <v>140</v>
      </c>
      <c r="G68" s="59">
        <v>0</v>
      </c>
      <c r="H68" t="s">
        <v>536</v>
      </c>
      <c r="I68">
        <v>1759259.29</v>
      </c>
      <c r="J68">
        <v>0</v>
      </c>
      <c r="K68" t="s">
        <v>1100</v>
      </c>
      <c r="L68">
        <v>0</v>
      </c>
      <c r="M68" t="s">
        <v>1100</v>
      </c>
      <c r="N68" t="s">
        <v>1100</v>
      </c>
    </row>
    <row r="69" spans="1:14" hidden="1" x14ac:dyDescent="0.25">
      <c r="A69" t="s">
        <v>1053</v>
      </c>
      <c r="B69" t="s">
        <v>23</v>
      </c>
      <c r="C69">
        <v>7704</v>
      </c>
      <c r="D69" s="58">
        <v>43861</v>
      </c>
      <c r="E69" s="59">
        <v>0</v>
      </c>
      <c r="F69" s="59">
        <v>8625.24</v>
      </c>
      <c r="G69" s="59">
        <v>0</v>
      </c>
      <c r="H69" t="s">
        <v>404</v>
      </c>
      <c r="I69">
        <v>1417088.34</v>
      </c>
      <c r="J69">
        <v>0</v>
      </c>
      <c r="K69" t="s">
        <v>1100</v>
      </c>
      <c r="L69">
        <v>0</v>
      </c>
      <c r="M69" t="s">
        <v>1100</v>
      </c>
      <c r="N69" t="s">
        <v>1100</v>
      </c>
    </row>
    <row r="70" spans="1:14" hidden="1" x14ac:dyDescent="0.25">
      <c r="A70" t="s">
        <v>1053</v>
      </c>
      <c r="B70" t="s">
        <v>23</v>
      </c>
      <c r="C70">
        <v>7944</v>
      </c>
      <c r="D70" s="58">
        <v>44013</v>
      </c>
      <c r="E70" s="59">
        <v>0</v>
      </c>
      <c r="F70" s="59">
        <v>10673.26</v>
      </c>
      <c r="G70" s="59">
        <v>0</v>
      </c>
      <c r="H70" t="s">
        <v>616</v>
      </c>
      <c r="I70">
        <v>2165318.87</v>
      </c>
      <c r="J70">
        <v>0</v>
      </c>
      <c r="K70" t="s">
        <v>1100</v>
      </c>
      <c r="L70">
        <v>0</v>
      </c>
      <c r="M70" t="s">
        <v>1100</v>
      </c>
      <c r="N70" t="s">
        <v>1100</v>
      </c>
    </row>
    <row r="71" spans="1:14" hidden="1" x14ac:dyDescent="0.25">
      <c r="A71" t="s">
        <v>1053</v>
      </c>
      <c r="B71" t="s">
        <v>23</v>
      </c>
      <c r="C71">
        <v>7960</v>
      </c>
      <c r="D71" s="58">
        <v>44041</v>
      </c>
      <c r="E71" s="59">
        <v>0</v>
      </c>
      <c r="F71" s="59">
        <v>6428.84</v>
      </c>
      <c r="G71" s="59">
        <v>0</v>
      </c>
      <c r="H71" t="s">
        <v>646</v>
      </c>
      <c r="I71">
        <v>2395496.1</v>
      </c>
      <c r="J71">
        <v>0</v>
      </c>
      <c r="K71" t="s">
        <v>1100</v>
      </c>
      <c r="L71">
        <v>0</v>
      </c>
      <c r="M71" t="s">
        <v>1100</v>
      </c>
      <c r="N71" t="s">
        <v>1100</v>
      </c>
    </row>
    <row r="72" spans="1:14" hidden="1" x14ac:dyDescent="0.25">
      <c r="A72" t="s">
        <v>1053</v>
      </c>
      <c r="B72" t="s">
        <v>23</v>
      </c>
      <c r="C72">
        <v>7591</v>
      </c>
      <c r="D72" s="58">
        <v>43838</v>
      </c>
      <c r="E72" s="59">
        <v>0</v>
      </c>
      <c r="F72" s="59">
        <v>3119.48</v>
      </c>
      <c r="G72" s="59">
        <v>0</v>
      </c>
      <c r="H72" t="s">
        <v>361</v>
      </c>
      <c r="I72">
        <v>1257103.7</v>
      </c>
      <c r="J72">
        <v>0</v>
      </c>
      <c r="K72" t="s">
        <v>1100</v>
      </c>
      <c r="L72">
        <v>0</v>
      </c>
      <c r="M72" t="s">
        <v>1100</v>
      </c>
      <c r="N72" t="s">
        <v>1100</v>
      </c>
    </row>
    <row r="73" spans="1:14" hidden="1" x14ac:dyDescent="0.25">
      <c r="A73" t="s">
        <v>1053</v>
      </c>
      <c r="B73" t="s">
        <v>23</v>
      </c>
      <c r="C73">
        <v>7949</v>
      </c>
      <c r="D73" s="58">
        <v>44036</v>
      </c>
      <c r="E73" s="59">
        <v>0</v>
      </c>
      <c r="F73" s="59">
        <v>24162.880000000001</v>
      </c>
      <c r="G73" s="59">
        <v>0</v>
      </c>
      <c r="H73" t="s">
        <v>634</v>
      </c>
      <c r="I73">
        <v>2328794.7200000002</v>
      </c>
      <c r="J73">
        <v>0</v>
      </c>
      <c r="K73" t="s">
        <v>1100</v>
      </c>
      <c r="L73">
        <v>0</v>
      </c>
      <c r="M73" t="s">
        <v>1100</v>
      </c>
      <c r="N73" t="s">
        <v>1100</v>
      </c>
    </row>
    <row r="74" spans="1:14" hidden="1" x14ac:dyDescent="0.25">
      <c r="A74" t="s">
        <v>1053</v>
      </c>
      <c r="B74" t="s">
        <v>23</v>
      </c>
      <c r="C74">
        <v>7962</v>
      </c>
      <c r="D74" s="58">
        <v>44041</v>
      </c>
      <c r="E74" s="59">
        <v>0</v>
      </c>
      <c r="F74" s="59">
        <v>46705.41</v>
      </c>
      <c r="G74" s="59">
        <v>0</v>
      </c>
      <c r="H74" t="s">
        <v>644</v>
      </c>
      <c r="I74">
        <v>2442201.5099999998</v>
      </c>
      <c r="J74">
        <v>0</v>
      </c>
      <c r="K74" t="s">
        <v>1100</v>
      </c>
      <c r="L74">
        <v>0</v>
      </c>
      <c r="M74" t="s">
        <v>1100</v>
      </c>
      <c r="N74" t="s">
        <v>1100</v>
      </c>
    </row>
    <row r="75" spans="1:14" hidden="1" x14ac:dyDescent="0.25">
      <c r="A75" t="s">
        <v>1053</v>
      </c>
      <c r="B75" t="s">
        <v>23</v>
      </c>
      <c r="C75">
        <v>7595</v>
      </c>
      <c r="D75" s="58">
        <v>43838</v>
      </c>
      <c r="E75" s="59">
        <v>0</v>
      </c>
      <c r="F75" s="59">
        <v>29376.09</v>
      </c>
      <c r="G75" s="59">
        <v>0</v>
      </c>
      <c r="H75" t="s">
        <v>364</v>
      </c>
      <c r="I75">
        <v>1353686.75</v>
      </c>
      <c r="J75">
        <v>0</v>
      </c>
      <c r="K75" t="s">
        <v>1100</v>
      </c>
      <c r="L75">
        <v>0</v>
      </c>
      <c r="M75" t="s">
        <v>1100</v>
      </c>
      <c r="N75" t="s">
        <v>1100</v>
      </c>
    </row>
    <row r="76" spans="1:14" hidden="1" x14ac:dyDescent="0.25">
      <c r="A76" t="s">
        <v>1053</v>
      </c>
      <c r="B76" t="s">
        <v>23</v>
      </c>
      <c r="C76">
        <v>7594</v>
      </c>
      <c r="D76" s="58">
        <v>43838</v>
      </c>
      <c r="E76" s="59">
        <v>0</v>
      </c>
      <c r="F76" s="59">
        <v>1405.41</v>
      </c>
      <c r="G76" s="59">
        <v>0</v>
      </c>
      <c r="H76" t="s">
        <v>363</v>
      </c>
      <c r="I76">
        <v>1324310.6599999999</v>
      </c>
      <c r="J76">
        <v>0</v>
      </c>
      <c r="K76" t="s">
        <v>1100</v>
      </c>
      <c r="L76">
        <v>0</v>
      </c>
      <c r="M76" t="s">
        <v>1100</v>
      </c>
      <c r="N76" t="s">
        <v>1100</v>
      </c>
    </row>
    <row r="77" spans="1:14" hidden="1" x14ac:dyDescent="0.25">
      <c r="A77" t="s">
        <v>1053</v>
      </c>
      <c r="B77" t="s">
        <v>23</v>
      </c>
      <c r="C77">
        <v>7596</v>
      </c>
      <c r="D77" s="58">
        <v>43838</v>
      </c>
      <c r="E77" s="59">
        <v>0</v>
      </c>
      <c r="F77" s="59">
        <v>22925.48</v>
      </c>
      <c r="G77" s="59">
        <v>0</v>
      </c>
      <c r="H77" t="s">
        <v>365</v>
      </c>
      <c r="I77">
        <v>1376612.23</v>
      </c>
      <c r="J77">
        <v>0</v>
      </c>
      <c r="K77" t="s">
        <v>1100</v>
      </c>
      <c r="L77">
        <v>0</v>
      </c>
      <c r="M77" t="s">
        <v>1100</v>
      </c>
      <c r="N77" t="s">
        <v>1100</v>
      </c>
    </row>
    <row r="78" spans="1:14" hidden="1" x14ac:dyDescent="0.25">
      <c r="A78" t="s">
        <v>1053</v>
      </c>
      <c r="B78" t="s">
        <v>23</v>
      </c>
      <c r="C78">
        <v>7593</v>
      </c>
      <c r="D78" s="58">
        <v>43838</v>
      </c>
      <c r="E78" s="59">
        <v>0</v>
      </c>
      <c r="F78" s="59">
        <v>23657.37</v>
      </c>
      <c r="G78" s="59">
        <v>0</v>
      </c>
      <c r="H78" t="s">
        <v>362</v>
      </c>
      <c r="I78">
        <v>1322905.25</v>
      </c>
      <c r="J78">
        <v>0</v>
      </c>
      <c r="K78" t="s">
        <v>1100</v>
      </c>
      <c r="L78">
        <v>0</v>
      </c>
      <c r="M78" t="s">
        <v>1100</v>
      </c>
      <c r="N78" t="s">
        <v>1100</v>
      </c>
    </row>
    <row r="79" spans="1:14" hidden="1" x14ac:dyDescent="0.25">
      <c r="A79" t="s">
        <v>1053</v>
      </c>
      <c r="B79" t="s">
        <v>23</v>
      </c>
      <c r="C79">
        <v>7706</v>
      </c>
      <c r="D79" s="58">
        <v>43842</v>
      </c>
      <c r="E79" s="59">
        <v>0</v>
      </c>
      <c r="F79" s="59">
        <v>19539.310000000001</v>
      </c>
      <c r="G79" s="59">
        <v>0</v>
      </c>
      <c r="H79" t="s">
        <v>370</v>
      </c>
      <c r="I79">
        <v>1396151.54</v>
      </c>
      <c r="J79">
        <v>0</v>
      </c>
      <c r="K79" t="s">
        <v>1100</v>
      </c>
      <c r="L79">
        <v>0</v>
      </c>
      <c r="M79" t="s">
        <v>1100</v>
      </c>
      <c r="N79" t="s">
        <v>1100</v>
      </c>
    </row>
    <row r="80" spans="1:14" hidden="1" x14ac:dyDescent="0.25">
      <c r="A80" t="s">
        <v>1053</v>
      </c>
      <c r="B80" t="s">
        <v>23</v>
      </c>
      <c r="C80">
        <v>7871</v>
      </c>
      <c r="D80" s="58">
        <v>43977</v>
      </c>
      <c r="E80" s="59">
        <v>0</v>
      </c>
      <c r="F80" s="59">
        <v>31410.18</v>
      </c>
      <c r="G80" s="59">
        <v>0</v>
      </c>
      <c r="H80" t="s">
        <v>534</v>
      </c>
      <c r="I80">
        <v>1758996.79</v>
      </c>
      <c r="J80">
        <v>0</v>
      </c>
      <c r="K80" t="s">
        <v>1100</v>
      </c>
      <c r="L80">
        <v>0</v>
      </c>
      <c r="M80" t="s">
        <v>1100</v>
      </c>
      <c r="N80" t="s">
        <v>1100</v>
      </c>
    </row>
    <row r="81" spans="1:14" hidden="1" x14ac:dyDescent="0.25">
      <c r="A81" t="s">
        <v>1053</v>
      </c>
      <c r="B81" t="s">
        <v>23</v>
      </c>
      <c r="C81">
        <v>7835</v>
      </c>
      <c r="D81" s="58">
        <v>43900</v>
      </c>
      <c r="E81" s="59">
        <v>0</v>
      </c>
      <c r="F81" s="59">
        <v>46860.32</v>
      </c>
      <c r="G81" s="59">
        <v>0</v>
      </c>
      <c r="H81" t="s">
        <v>468</v>
      </c>
      <c r="I81">
        <v>1509677.95</v>
      </c>
      <c r="J81">
        <v>0</v>
      </c>
      <c r="K81" t="s">
        <v>1100</v>
      </c>
      <c r="L81">
        <v>0</v>
      </c>
      <c r="M81" t="s">
        <v>1100</v>
      </c>
      <c r="N81" t="s">
        <v>1100</v>
      </c>
    </row>
    <row r="82" spans="1:14" hidden="1" x14ac:dyDescent="0.25">
      <c r="A82" t="s">
        <v>1053</v>
      </c>
      <c r="B82" t="s">
        <v>23</v>
      </c>
      <c r="C82">
        <v>7833</v>
      </c>
      <c r="D82" s="58">
        <v>43900</v>
      </c>
      <c r="E82" s="59">
        <v>0</v>
      </c>
      <c r="F82" s="59">
        <v>18227.62</v>
      </c>
      <c r="G82" s="59">
        <v>0</v>
      </c>
      <c r="H82" t="s">
        <v>467</v>
      </c>
      <c r="I82">
        <v>1462817.63</v>
      </c>
      <c r="J82">
        <v>0</v>
      </c>
      <c r="K82" t="s">
        <v>1100</v>
      </c>
      <c r="L82">
        <v>0</v>
      </c>
      <c r="M82" t="s">
        <v>1100</v>
      </c>
      <c r="N82" t="s">
        <v>1100</v>
      </c>
    </row>
    <row r="83" spans="1:14" hidden="1" x14ac:dyDescent="0.25">
      <c r="A83" t="s">
        <v>1053</v>
      </c>
      <c r="B83" t="s">
        <v>23</v>
      </c>
      <c r="C83">
        <v>7900</v>
      </c>
      <c r="D83" s="58">
        <v>44005</v>
      </c>
      <c r="E83" s="59">
        <v>0</v>
      </c>
      <c r="F83" s="59">
        <v>31962.639999999999</v>
      </c>
      <c r="G83" s="59">
        <v>0</v>
      </c>
      <c r="H83" t="s">
        <v>578</v>
      </c>
      <c r="I83">
        <v>2085117.97</v>
      </c>
      <c r="J83">
        <v>0</v>
      </c>
      <c r="K83" t="s">
        <v>1100</v>
      </c>
      <c r="L83">
        <v>0</v>
      </c>
      <c r="M83" t="s">
        <v>1100</v>
      </c>
      <c r="N83" t="s">
        <v>1100</v>
      </c>
    </row>
    <row r="84" spans="1:14" hidden="1" x14ac:dyDescent="0.25">
      <c r="A84" t="s">
        <v>1053</v>
      </c>
      <c r="B84" t="s">
        <v>23</v>
      </c>
      <c r="C84">
        <v>7901</v>
      </c>
      <c r="D84" s="58">
        <v>44005</v>
      </c>
      <c r="E84" s="59">
        <v>0</v>
      </c>
      <c r="F84" s="59">
        <v>8387.07</v>
      </c>
      <c r="G84" s="59">
        <v>0</v>
      </c>
      <c r="H84" t="s">
        <v>579</v>
      </c>
      <c r="I84">
        <v>2093505.04</v>
      </c>
      <c r="J84">
        <v>0</v>
      </c>
      <c r="K84" t="s">
        <v>1100</v>
      </c>
      <c r="L84">
        <v>0</v>
      </c>
      <c r="M84" t="s">
        <v>1100</v>
      </c>
      <c r="N84" t="s">
        <v>1100</v>
      </c>
    </row>
    <row r="85" spans="1:14" hidden="1" x14ac:dyDescent="0.25">
      <c r="A85" t="s">
        <v>1053</v>
      </c>
      <c r="B85" t="s">
        <v>23</v>
      </c>
      <c r="C85">
        <v>7906</v>
      </c>
      <c r="D85" s="58">
        <v>44006</v>
      </c>
      <c r="E85" s="59">
        <v>0</v>
      </c>
      <c r="F85" s="59">
        <v>1140.57</v>
      </c>
      <c r="G85" s="59">
        <v>0</v>
      </c>
      <c r="H85" t="s">
        <v>580</v>
      </c>
      <c r="I85">
        <v>2094645.61</v>
      </c>
      <c r="J85">
        <v>0</v>
      </c>
      <c r="K85" t="s">
        <v>1100</v>
      </c>
      <c r="L85">
        <v>0</v>
      </c>
      <c r="M85" t="s">
        <v>1100</v>
      </c>
      <c r="N85" t="s">
        <v>1100</v>
      </c>
    </row>
    <row r="86" spans="1:14" hidden="1" x14ac:dyDescent="0.25">
      <c r="A86" t="s">
        <v>1053</v>
      </c>
      <c r="B86" t="s">
        <v>23</v>
      </c>
      <c r="C86">
        <v>7907</v>
      </c>
      <c r="D86" s="58">
        <v>43983</v>
      </c>
      <c r="E86" s="59">
        <v>0</v>
      </c>
      <c r="F86" s="59">
        <v>24668.77</v>
      </c>
      <c r="G86" s="59">
        <v>0</v>
      </c>
      <c r="H86" t="s">
        <v>566</v>
      </c>
      <c r="I86">
        <v>2019952.99</v>
      </c>
      <c r="J86">
        <v>0</v>
      </c>
      <c r="K86" t="s">
        <v>1100</v>
      </c>
      <c r="L86">
        <v>0</v>
      </c>
      <c r="M86" t="s">
        <v>1100</v>
      </c>
      <c r="N86" t="s">
        <v>1100</v>
      </c>
    </row>
    <row r="87" spans="1:14" hidden="1" x14ac:dyDescent="0.25">
      <c r="A87" t="s">
        <v>1053</v>
      </c>
      <c r="B87" t="s">
        <v>23</v>
      </c>
      <c r="C87">
        <v>7905</v>
      </c>
      <c r="D87" s="58">
        <v>43983</v>
      </c>
      <c r="E87" s="59">
        <v>0</v>
      </c>
      <c r="F87" s="59">
        <v>20652.509999999998</v>
      </c>
      <c r="G87" s="59">
        <v>0</v>
      </c>
      <c r="H87" t="s">
        <v>563</v>
      </c>
      <c r="I87">
        <v>1995284.22</v>
      </c>
      <c r="J87">
        <v>0</v>
      </c>
      <c r="K87" t="s">
        <v>1100</v>
      </c>
      <c r="L87">
        <v>0</v>
      </c>
      <c r="M87" t="s">
        <v>1100</v>
      </c>
      <c r="N87" t="s">
        <v>1100</v>
      </c>
    </row>
    <row r="88" spans="1:14" hidden="1" x14ac:dyDescent="0.25">
      <c r="A88" t="s">
        <v>1053</v>
      </c>
      <c r="B88" t="s">
        <v>23</v>
      </c>
      <c r="C88">
        <v>7903</v>
      </c>
      <c r="D88" s="58">
        <v>43983</v>
      </c>
      <c r="E88" s="59">
        <v>0</v>
      </c>
      <c r="F88" s="59">
        <v>53959.839999999997</v>
      </c>
      <c r="G88" s="59">
        <v>0</v>
      </c>
      <c r="H88" t="s">
        <v>565</v>
      </c>
      <c r="I88">
        <v>1974631.71</v>
      </c>
      <c r="J88">
        <v>0</v>
      </c>
      <c r="K88" t="s">
        <v>1100</v>
      </c>
      <c r="L88">
        <v>0</v>
      </c>
      <c r="M88" t="s">
        <v>1100</v>
      </c>
      <c r="N88" t="s">
        <v>1100</v>
      </c>
    </row>
    <row r="89" spans="1:14" hidden="1" x14ac:dyDescent="0.25">
      <c r="A89" t="s">
        <v>1053</v>
      </c>
      <c r="B89" t="s">
        <v>23</v>
      </c>
      <c r="C89">
        <v>7951</v>
      </c>
      <c r="D89" s="58">
        <v>44039</v>
      </c>
      <c r="E89" s="59">
        <v>0</v>
      </c>
      <c r="F89" s="59">
        <v>47906.7</v>
      </c>
      <c r="G89" s="59">
        <v>0</v>
      </c>
      <c r="H89" t="s">
        <v>640</v>
      </c>
      <c r="I89">
        <v>2404067.2599999998</v>
      </c>
      <c r="J89">
        <v>0</v>
      </c>
      <c r="K89" t="s">
        <v>1100</v>
      </c>
      <c r="L89">
        <v>0</v>
      </c>
      <c r="M89" t="s">
        <v>1100</v>
      </c>
      <c r="N89" t="s">
        <v>1100</v>
      </c>
    </row>
    <row r="90" spans="1:14" hidden="1" x14ac:dyDescent="0.25">
      <c r="A90" t="s">
        <v>1053</v>
      </c>
      <c r="B90" t="s">
        <v>23</v>
      </c>
      <c r="C90">
        <v>7946</v>
      </c>
      <c r="D90" s="58">
        <v>44036</v>
      </c>
      <c r="E90" s="59">
        <v>0</v>
      </c>
      <c r="F90" s="59">
        <v>22473.19</v>
      </c>
      <c r="G90" s="59">
        <v>0</v>
      </c>
      <c r="H90" t="s">
        <v>638</v>
      </c>
      <c r="I90">
        <v>2238492.4500000002</v>
      </c>
      <c r="J90">
        <v>0</v>
      </c>
      <c r="K90" t="s">
        <v>1100</v>
      </c>
      <c r="L90">
        <v>0</v>
      </c>
      <c r="M90" t="s">
        <v>1100</v>
      </c>
      <c r="N90" t="s">
        <v>1100</v>
      </c>
    </row>
    <row r="91" spans="1:14" hidden="1" x14ac:dyDescent="0.25">
      <c r="A91" t="s">
        <v>1053</v>
      </c>
      <c r="B91" t="s">
        <v>23</v>
      </c>
      <c r="C91">
        <v>7964</v>
      </c>
      <c r="D91" s="58">
        <v>44041</v>
      </c>
      <c r="E91" s="59">
        <v>0</v>
      </c>
      <c r="F91" s="59">
        <v>39861.760000000002</v>
      </c>
      <c r="G91" s="59">
        <v>0</v>
      </c>
      <c r="H91" t="s">
        <v>642</v>
      </c>
      <c r="I91">
        <v>2519033.36</v>
      </c>
      <c r="J91">
        <v>0</v>
      </c>
      <c r="K91" t="s">
        <v>1100</v>
      </c>
      <c r="L91">
        <v>0</v>
      </c>
      <c r="M91" t="s">
        <v>1100</v>
      </c>
      <c r="N91" t="s">
        <v>1100</v>
      </c>
    </row>
    <row r="92" spans="1:14" hidden="1" x14ac:dyDescent="0.25">
      <c r="A92" t="s">
        <v>1053</v>
      </c>
      <c r="B92" t="s">
        <v>23</v>
      </c>
      <c r="C92">
        <v>7945</v>
      </c>
      <c r="D92" s="58">
        <v>44036</v>
      </c>
      <c r="E92" s="59">
        <v>0</v>
      </c>
      <c r="F92" s="59">
        <v>50951.33</v>
      </c>
      <c r="G92" s="59">
        <v>0</v>
      </c>
      <c r="H92" t="s">
        <v>635</v>
      </c>
      <c r="I92">
        <v>2216019.2599999998</v>
      </c>
      <c r="J92">
        <v>0</v>
      </c>
      <c r="K92" t="s">
        <v>1100</v>
      </c>
      <c r="L92">
        <v>0</v>
      </c>
      <c r="M92" t="s">
        <v>1100</v>
      </c>
      <c r="N92" t="s">
        <v>1100</v>
      </c>
    </row>
    <row r="93" spans="1:14" hidden="1" x14ac:dyDescent="0.25">
      <c r="A93" t="s">
        <v>1053</v>
      </c>
      <c r="B93" t="s">
        <v>23</v>
      </c>
      <c r="C93">
        <v>7963</v>
      </c>
      <c r="D93" s="58">
        <v>44041</v>
      </c>
      <c r="E93" s="59">
        <v>0</v>
      </c>
      <c r="F93" s="59">
        <v>36970.089999999997</v>
      </c>
      <c r="G93" s="59">
        <v>0</v>
      </c>
      <c r="H93" t="s">
        <v>645</v>
      </c>
      <c r="I93">
        <v>2479171.6</v>
      </c>
      <c r="J93">
        <v>0</v>
      </c>
      <c r="K93" t="s">
        <v>1100</v>
      </c>
      <c r="L93">
        <v>0</v>
      </c>
      <c r="M93" t="s">
        <v>1100</v>
      </c>
      <c r="N93" t="s">
        <v>1100</v>
      </c>
    </row>
    <row r="94" spans="1:14" hidden="1" x14ac:dyDescent="0.25">
      <c r="A94" t="s">
        <v>1053</v>
      </c>
      <c r="B94" t="s">
        <v>23</v>
      </c>
      <c r="C94">
        <v>7947</v>
      </c>
      <c r="D94" s="58">
        <v>44036</v>
      </c>
      <c r="E94" s="59">
        <v>0</v>
      </c>
      <c r="F94" s="59">
        <v>38775.480000000003</v>
      </c>
      <c r="G94" s="59">
        <v>0</v>
      </c>
      <c r="H94" t="s">
        <v>633</v>
      </c>
      <c r="I94">
        <v>2277267.9300000002</v>
      </c>
      <c r="J94">
        <v>0</v>
      </c>
      <c r="K94" t="s">
        <v>1100</v>
      </c>
      <c r="L94">
        <v>0</v>
      </c>
      <c r="M94" t="s">
        <v>1100</v>
      </c>
      <c r="N94" t="s">
        <v>1100</v>
      </c>
    </row>
    <row r="95" spans="1:14" hidden="1" x14ac:dyDescent="0.25">
      <c r="A95" t="s">
        <v>1053</v>
      </c>
      <c r="B95" t="s">
        <v>23</v>
      </c>
      <c r="C95">
        <v>7996</v>
      </c>
      <c r="D95" s="58">
        <v>44063</v>
      </c>
      <c r="E95" s="59">
        <v>0</v>
      </c>
      <c r="F95" s="59">
        <v>31672.38</v>
      </c>
      <c r="G95" s="59">
        <v>0</v>
      </c>
      <c r="H95" t="s">
        <v>714</v>
      </c>
      <c r="I95">
        <v>2540686.9700000002</v>
      </c>
      <c r="J95">
        <v>0</v>
      </c>
      <c r="K95" t="s">
        <v>1100</v>
      </c>
      <c r="L95">
        <v>0</v>
      </c>
      <c r="M95" t="s">
        <v>1100</v>
      </c>
      <c r="N95" t="s">
        <v>1100</v>
      </c>
    </row>
    <row r="96" spans="1:14" hidden="1" x14ac:dyDescent="0.25">
      <c r="A96" t="s">
        <v>1053</v>
      </c>
      <c r="B96" t="s">
        <v>23</v>
      </c>
      <c r="C96">
        <v>7997</v>
      </c>
      <c r="D96" s="58">
        <v>44063</v>
      </c>
      <c r="E96" s="59">
        <v>0</v>
      </c>
      <c r="F96" s="59">
        <v>34788.42</v>
      </c>
      <c r="G96" s="59">
        <v>0</v>
      </c>
      <c r="H96" t="s">
        <v>713</v>
      </c>
      <c r="I96">
        <v>2575475.39</v>
      </c>
      <c r="J96">
        <v>0</v>
      </c>
      <c r="K96" t="s">
        <v>1100</v>
      </c>
      <c r="L96">
        <v>0</v>
      </c>
      <c r="M96" t="s">
        <v>1100</v>
      </c>
      <c r="N96" t="s">
        <v>1100</v>
      </c>
    </row>
    <row r="97" spans="1:14" hidden="1" x14ac:dyDescent="0.25">
      <c r="A97" t="s">
        <v>1053</v>
      </c>
      <c r="B97" t="s">
        <v>23</v>
      </c>
      <c r="C97">
        <v>8211</v>
      </c>
      <c r="D97" s="58">
        <v>44153</v>
      </c>
      <c r="E97" s="59">
        <v>0</v>
      </c>
      <c r="F97" s="59">
        <v>26784.04</v>
      </c>
      <c r="G97" s="59">
        <v>0</v>
      </c>
      <c r="H97" t="s">
        <v>939</v>
      </c>
      <c r="I97">
        <v>2541496.81</v>
      </c>
      <c r="J97">
        <v>0</v>
      </c>
      <c r="K97" t="s">
        <v>1100</v>
      </c>
      <c r="L97">
        <v>0</v>
      </c>
      <c r="M97" t="s">
        <v>1100</v>
      </c>
      <c r="N97" t="s">
        <v>1100</v>
      </c>
    </row>
    <row r="98" spans="1:14" hidden="1" x14ac:dyDescent="0.25">
      <c r="A98" t="s">
        <v>1053</v>
      </c>
      <c r="B98" t="s">
        <v>23</v>
      </c>
      <c r="C98">
        <v>8331</v>
      </c>
      <c r="D98" s="58">
        <v>44138</v>
      </c>
      <c r="E98" s="59">
        <v>0</v>
      </c>
      <c r="F98" s="59">
        <v>7071.99</v>
      </c>
      <c r="G98" s="59">
        <v>0</v>
      </c>
      <c r="H98" t="s">
        <v>888</v>
      </c>
      <c r="I98">
        <v>2510816.2799999998</v>
      </c>
      <c r="J98">
        <v>0</v>
      </c>
      <c r="K98" t="s">
        <v>1100</v>
      </c>
      <c r="L98">
        <v>0</v>
      </c>
      <c r="M98" t="s">
        <v>1100</v>
      </c>
      <c r="N98" t="s">
        <v>1100</v>
      </c>
    </row>
    <row r="99" spans="1:14" hidden="1" x14ac:dyDescent="0.25">
      <c r="A99" t="s">
        <v>1053</v>
      </c>
      <c r="B99" t="s">
        <v>23</v>
      </c>
      <c r="C99">
        <v>8333</v>
      </c>
      <c r="D99" s="58">
        <v>44170</v>
      </c>
      <c r="E99" s="59">
        <v>0</v>
      </c>
      <c r="F99" s="59">
        <v>63808.17</v>
      </c>
      <c r="G99" s="59">
        <v>0</v>
      </c>
      <c r="H99" t="s">
        <v>967</v>
      </c>
      <c r="I99">
        <v>2640079.5</v>
      </c>
      <c r="J99">
        <v>0</v>
      </c>
      <c r="K99" t="s">
        <v>1100</v>
      </c>
      <c r="L99">
        <v>0</v>
      </c>
      <c r="M99" t="s">
        <v>1100</v>
      </c>
      <c r="N99" t="s">
        <v>1100</v>
      </c>
    </row>
    <row r="100" spans="1:14" hidden="1" x14ac:dyDescent="0.25">
      <c r="A100" t="s">
        <v>1053</v>
      </c>
      <c r="B100" t="s">
        <v>23</v>
      </c>
      <c r="C100">
        <v>8335</v>
      </c>
      <c r="D100" s="58">
        <v>44170</v>
      </c>
      <c r="E100" s="59">
        <v>0</v>
      </c>
      <c r="F100" s="59">
        <v>17903.38</v>
      </c>
      <c r="G100" s="59">
        <v>0</v>
      </c>
      <c r="H100" t="s">
        <v>968</v>
      </c>
      <c r="I100">
        <v>2657982.88</v>
      </c>
      <c r="J100">
        <v>0</v>
      </c>
      <c r="K100" t="s">
        <v>1100</v>
      </c>
      <c r="L100">
        <v>0</v>
      </c>
      <c r="M100" t="s">
        <v>1100</v>
      </c>
      <c r="N100" t="s">
        <v>1100</v>
      </c>
    </row>
    <row r="101" spans="1:14" hidden="1" x14ac:dyDescent="0.25">
      <c r="A101" t="s">
        <v>1053</v>
      </c>
      <c r="B101" t="s">
        <v>23</v>
      </c>
      <c r="C101">
        <v>8174</v>
      </c>
      <c r="D101" s="58">
        <v>44141</v>
      </c>
      <c r="E101" s="59">
        <v>0</v>
      </c>
      <c r="F101" s="59">
        <v>3756.49</v>
      </c>
      <c r="G101" s="59">
        <v>0</v>
      </c>
      <c r="H101" t="s">
        <v>894</v>
      </c>
      <c r="I101">
        <v>2514572.77</v>
      </c>
      <c r="J101">
        <v>0</v>
      </c>
      <c r="K101" t="s">
        <v>1100</v>
      </c>
      <c r="L101">
        <v>0</v>
      </c>
      <c r="M101" t="s">
        <v>1100</v>
      </c>
      <c r="N101" t="s">
        <v>1100</v>
      </c>
    </row>
    <row r="102" spans="1:14" x14ac:dyDescent="0.25">
      <c r="A102" t="s">
        <v>1053</v>
      </c>
      <c r="B102" t="s">
        <v>46</v>
      </c>
      <c r="C102">
        <v>22044</v>
      </c>
      <c r="D102" s="58">
        <v>43920</v>
      </c>
      <c r="E102" s="59">
        <v>279.05</v>
      </c>
      <c r="F102" s="59">
        <v>0</v>
      </c>
      <c r="G102" s="59">
        <v>0</v>
      </c>
      <c r="H102" t="s">
        <v>1102</v>
      </c>
      <c r="I102">
        <v>1509698.9</v>
      </c>
      <c r="J102">
        <v>156252</v>
      </c>
      <c r="K102" t="s">
        <v>1103</v>
      </c>
      <c r="L102">
        <v>0</v>
      </c>
      <c r="M102" t="s">
        <v>1100</v>
      </c>
      <c r="N102" t="s">
        <v>1100</v>
      </c>
    </row>
    <row r="103" spans="1:14" hidden="1" x14ac:dyDescent="0.25">
      <c r="A103" t="s">
        <v>1053</v>
      </c>
      <c r="B103" t="s">
        <v>13</v>
      </c>
      <c r="C103">
        <v>8094</v>
      </c>
      <c r="D103" s="58">
        <v>44180</v>
      </c>
      <c r="E103" s="59">
        <v>0</v>
      </c>
      <c r="F103" s="59">
        <v>68091.95</v>
      </c>
      <c r="G103" s="59">
        <v>0</v>
      </c>
      <c r="H103" t="s">
        <v>981</v>
      </c>
      <c r="I103">
        <v>2708074.83</v>
      </c>
      <c r="J103">
        <v>0</v>
      </c>
      <c r="K103" t="s">
        <v>1100</v>
      </c>
      <c r="L103">
        <v>0</v>
      </c>
      <c r="M103" t="s">
        <v>1100</v>
      </c>
      <c r="N103" t="s">
        <v>1100</v>
      </c>
    </row>
    <row r="104" spans="1:14" hidden="1" x14ac:dyDescent="0.25">
      <c r="A104" t="s">
        <v>1053</v>
      </c>
      <c r="B104" t="s">
        <v>13</v>
      </c>
      <c r="C104">
        <v>8240</v>
      </c>
      <c r="D104" s="58">
        <v>44196</v>
      </c>
      <c r="E104" s="59">
        <v>0</v>
      </c>
      <c r="F104" s="59">
        <v>4081.52</v>
      </c>
      <c r="G104" s="59">
        <v>0</v>
      </c>
      <c r="H104" t="s">
        <v>1015</v>
      </c>
      <c r="I104">
        <v>3022682.09</v>
      </c>
      <c r="J104">
        <v>0</v>
      </c>
      <c r="K104" t="s">
        <v>1100</v>
      </c>
      <c r="L104">
        <v>0</v>
      </c>
      <c r="M104" t="s">
        <v>1100</v>
      </c>
      <c r="N104" t="s">
        <v>1100</v>
      </c>
    </row>
    <row r="105" spans="1:14" hidden="1" x14ac:dyDescent="0.25">
      <c r="A105" t="s">
        <v>1053</v>
      </c>
      <c r="B105" t="s">
        <v>13</v>
      </c>
      <c r="C105">
        <v>4447</v>
      </c>
      <c r="D105" s="58">
        <v>43955</v>
      </c>
      <c r="E105" s="59">
        <v>154.44999999999999</v>
      </c>
      <c r="F105" s="59">
        <v>0</v>
      </c>
      <c r="G105" s="59">
        <v>0</v>
      </c>
      <c r="H105" t="s">
        <v>512</v>
      </c>
      <c r="I105">
        <v>1727848.07</v>
      </c>
      <c r="J105">
        <v>0</v>
      </c>
      <c r="K105" t="s">
        <v>1100</v>
      </c>
      <c r="L105">
        <v>0</v>
      </c>
      <c r="M105" t="s">
        <v>1100</v>
      </c>
      <c r="N105" t="s">
        <v>1100</v>
      </c>
    </row>
    <row r="106" spans="1:14" hidden="1" x14ac:dyDescent="0.25">
      <c r="A106" t="s">
        <v>1053</v>
      </c>
      <c r="B106" t="s">
        <v>13</v>
      </c>
      <c r="C106">
        <v>4451</v>
      </c>
      <c r="D106" s="58">
        <v>43970</v>
      </c>
      <c r="E106" s="59">
        <v>100</v>
      </c>
      <c r="F106" s="59">
        <v>0</v>
      </c>
      <c r="G106" s="59">
        <v>0</v>
      </c>
      <c r="H106" t="s">
        <v>519</v>
      </c>
      <c r="I106">
        <v>1727586.61</v>
      </c>
      <c r="J106">
        <v>0</v>
      </c>
      <c r="K106" t="s">
        <v>1100</v>
      </c>
      <c r="L106">
        <v>0</v>
      </c>
      <c r="M106" t="s">
        <v>1100</v>
      </c>
      <c r="N106" t="s">
        <v>1100</v>
      </c>
    </row>
    <row r="107" spans="1:14" hidden="1" x14ac:dyDescent="0.25">
      <c r="A107" t="s">
        <v>1053</v>
      </c>
      <c r="B107" t="s">
        <v>13</v>
      </c>
      <c r="C107">
        <v>4306</v>
      </c>
      <c r="D107" s="58">
        <v>43861</v>
      </c>
      <c r="E107" s="59">
        <v>0</v>
      </c>
      <c r="F107" s="59">
        <v>10367.39</v>
      </c>
      <c r="G107" s="59">
        <v>0</v>
      </c>
      <c r="H107" t="s">
        <v>400</v>
      </c>
      <c r="I107">
        <v>1408463.1</v>
      </c>
      <c r="J107">
        <v>0</v>
      </c>
      <c r="K107" t="s">
        <v>1100</v>
      </c>
      <c r="L107">
        <v>0</v>
      </c>
      <c r="M107" t="s">
        <v>1100</v>
      </c>
      <c r="N107" t="s">
        <v>1100</v>
      </c>
    </row>
    <row r="108" spans="1:14" x14ac:dyDescent="0.25">
      <c r="A108" t="s">
        <v>1053</v>
      </c>
      <c r="B108" t="s">
        <v>46</v>
      </c>
      <c r="C108">
        <v>22243</v>
      </c>
      <c r="D108" s="58">
        <v>43969</v>
      </c>
      <c r="E108" s="59">
        <v>161.46</v>
      </c>
      <c r="F108" s="59">
        <v>0</v>
      </c>
      <c r="G108" s="59">
        <v>0</v>
      </c>
      <c r="H108" t="s">
        <v>1168</v>
      </c>
      <c r="I108">
        <v>1727686.61</v>
      </c>
      <c r="J108">
        <v>156443</v>
      </c>
      <c r="K108" t="s">
        <v>1103</v>
      </c>
      <c r="L108">
        <v>0</v>
      </c>
      <c r="M108" t="s">
        <v>1100</v>
      </c>
      <c r="N108" t="s">
        <v>1100</v>
      </c>
    </row>
    <row r="109" spans="1:14" x14ac:dyDescent="0.25">
      <c r="A109" t="s">
        <v>1053</v>
      </c>
      <c r="B109" t="s">
        <v>46</v>
      </c>
      <c r="C109">
        <v>22384</v>
      </c>
      <c r="D109" s="58">
        <v>44021</v>
      </c>
      <c r="E109" s="59">
        <v>580</v>
      </c>
      <c r="F109" s="59">
        <v>0</v>
      </c>
      <c r="G109" s="59">
        <v>0</v>
      </c>
      <c r="H109" t="s">
        <v>1133</v>
      </c>
      <c r="I109">
        <v>2165318.87</v>
      </c>
      <c r="J109">
        <v>156568</v>
      </c>
      <c r="K109" t="s">
        <v>1134</v>
      </c>
      <c r="L109">
        <v>0</v>
      </c>
      <c r="M109" t="s">
        <v>1100</v>
      </c>
      <c r="N109" t="s">
        <v>1100</v>
      </c>
    </row>
    <row r="110" spans="1:14" x14ac:dyDescent="0.25">
      <c r="A110" t="s">
        <v>1053</v>
      </c>
      <c r="B110" t="s">
        <v>46</v>
      </c>
      <c r="C110">
        <v>22385</v>
      </c>
      <c r="D110" s="58">
        <v>44021</v>
      </c>
      <c r="E110" s="59">
        <v>445.83</v>
      </c>
      <c r="F110" s="59">
        <v>0</v>
      </c>
      <c r="G110" s="59">
        <v>0</v>
      </c>
      <c r="H110" t="s">
        <v>1133</v>
      </c>
      <c r="I110">
        <v>2164873.04</v>
      </c>
      <c r="J110">
        <v>156569</v>
      </c>
      <c r="K110" t="s">
        <v>1134</v>
      </c>
      <c r="L110">
        <v>0</v>
      </c>
      <c r="M110" t="s">
        <v>1100</v>
      </c>
      <c r="N110" t="s">
        <v>1100</v>
      </c>
    </row>
    <row r="111" spans="1:14" x14ac:dyDescent="0.25">
      <c r="A111" t="s">
        <v>1053</v>
      </c>
      <c r="B111" t="s">
        <v>46</v>
      </c>
      <c r="C111">
        <v>22388</v>
      </c>
      <c r="D111" s="58">
        <v>44025</v>
      </c>
      <c r="E111" s="59">
        <v>483.77</v>
      </c>
      <c r="F111" s="59">
        <v>0</v>
      </c>
      <c r="G111" s="59">
        <v>0</v>
      </c>
      <c r="H111" t="s">
        <v>1168</v>
      </c>
      <c r="I111">
        <v>2164216.11</v>
      </c>
      <c r="J111">
        <v>156572</v>
      </c>
      <c r="K111" t="s">
        <v>1103</v>
      </c>
      <c r="L111">
        <v>0</v>
      </c>
      <c r="M111" t="s">
        <v>1100</v>
      </c>
      <c r="N111" t="s">
        <v>1100</v>
      </c>
    </row>
    <row r="112" spans="1:14" x14ac:dyDescent="0.25">
      <c r="A112" t="s">
        <v>1053</v>
      </c>
      <c r="B112" t="s">
        <v>46</v>
      </c>
      <c r="C112">
        <v>22436</v>
      </c>
      <c r="D112" s="58">
        <v>44039</v>
      </c>
      <c r="E112" s="59">
        <v>5000</v>
      </c>
      <c r="F112" s="59">
        <v>0</v>
      </c>
      <c r="G112" s="59">
        <v>0</v>
      </c>
      <c r="H112" t="s">
        <v>1117</v>
      </c>
      <c r="I112">
        <v>2394067.2599999998</v>
      </c>
      <c r="J112">
        <v>156615</v>
      </c>
      <c r="K112" t="s">
        <v>1106</v>
      </c>
      <c r="L112">
        <v>0</v>
      </c>
      <c r="M112" t="s">
        <v>1100</v>
      </c>
      <c r="N112" t="s">
        <v>1100</v>
      </c>
    </row>
    <row r="113" spans="1:14" x14ac:dyDescent="0.25">
      <c r="A113" t="s">
        <v>1053</v>
      </c>
      <c r="B113" t="s">
        <v>46</v>
      </c>
      <c r="C113">
        <v>22437</v>
      </c>
      <c r="D113" s="58">
        <v>44039</v>
      </c>
      <c r="E113" s="59">
        <v>5000</v>
      </c>
      <c r="F113" s="59">
        <v>0</v>
      </c>
      <c r="G113" s="59">
        <v>0</v>
      </c>
      <c r="H113" t="s">
        <v>1120</v>
      </c>
      <c r="I113">
        <v>2389067.2599999998</v>
      </c>
      <c r="J113">
        <v>156616</v>
      </c>
      <c r="K113" t="s">
        <v>1121</v>
      </c>
      <c r="L113">
        <v>0</v>
      </c>
      <c r="M113" t="s">
        <v>1100</v>
      </c>
      <c r="N113" t="s">
        <v>1100</v>
      </c>
    </row>
    <row r="114" spans="1:14" x14ac:dyDescent="0.25">
      <c r="A114" t="s">
        <v>1053</v>
      </c>
      <c r="B114" t="s">
        <v>46</v>
      </c>
      <c r="C114">
        <v>22435</v>
      </c>
      <c r="D114" s="58">
        <v>44039</v>
      </c>
      <c r="E114" s="59">
        <v>5000</v>
      </c>
      <c r="F114" s="59">
        <v>0</v>
      </c>
      <c r="G114" s="59">
        <v>0</v>
      </c>
      <c r="H114" t="s">
        <v>1132</v>
      </c>
      <c r="I114">
        <v>2399067.2599999998</v>
      </c>
      <c r="J114">
        <v>156614</v>
      </c>
      <c r="K114" t="s">
        <v>1103</v>
      </c>
      <c r="L114">
        <v>0</v>
      </c>
      <c r="M114" t="s">
        <v>1100</v>
      </c>
      <c r="N114" t="s">
        <v>1100</v>
      </c>
    </row>
    <row r="115" spans="1:14" x14ac:dyDescent="0.25">
      <c r="A115" t="s">
        <v>1053</v>
      </c>
      <c r="B115" t="s">
        <v>46</v>
      </c>
      <c r="C115">
        <v>22440</v>
      </c>
      <c r="D115" s="58">
        <v>44043</v>
      </c>
      <c r="E115" s="59">
        <v>5000</v>
      </c>
      <c r="F115" s="59">
        <v>0</v>
      </c>
      <c r="G115" s="59">
        <v>0</v>
      </c>
      <c r="H115" t="s">
        <v>1117</v>
      </c>
      <c r="I115">
        <v>2574033.36</v>
      </c>
      <c r="J115">
        <v>156621</v>
      </c>
      <c r="K115" t="s">
        <v>1106</v>
      </c>
      <c r="L115">
        <v>0</v>
      </c>
      <c r="M115" t="s">
        <v>1100</v>
      </c>
      <c r="N115" t="s">
        <v>1100</v>
      </c>
    </row>
    <row r="116" spans="1:14" x14ac:dyDescent="0.25">
      <c r="A116" t="s">
        <v>1053</v>
      </c>
      <c r="B116" t="s">
        <v>46</v>
      </c>
      <c r="C116">
        <v>22442</v>
      </c>
      <c r="D116" s="58">
        <v>44043</v>
      </c>
      <c r="E116" s="59">
        <v>5000</v>
      </c>
      <c r="F116" s="59">
        <v>0</v>
      </c>
      <c r="G116" s="59">
        <v>0</v>
      </c>
      <c r="H116" t="s">
        <v>1122</v>
      </c>
      <c r="I116">
        <v>2564033.36</v>
      </c>
      <c r="J116">
        <v>156623</v>
      </c>
      <c r="K116" t="s">
        <v>1123</v>
      </c>
      <c r="L116">
        <v>0</v>
      </c>
      <c r="M116" t="s">
        <v>1100</v>
      </c>
      <c r="N116" t="s">
        <v>1100</v>
      </c>
    </row>
    <row r="117" spans="1:14" x14ac:dyDescent="0.25">
      <c r="A117" t="s">
        <v>1053</v>
      </c>
      <c r="B117" t="s">
        <v>46</v>
      </c>
      <c r="C117">
        <v>22441</v>
      </c>
      <c r="D117" s="58">
        <v>44043</v>
      </c>
      <c r="E117" s="59">
        <v>5000</v>
      </c>
      <c r="F117" s="59">
        <v>0</v>
      </c>
      <c r="G117" s="59">
        <v>0</v>
      </c>
      <c r="H117" t="s">
        <v>1132</v>
      </c>
      <c r="I117">
        <v>2569033.36</v>
      </c>
      <c r="J117">
        <v>156622</v>
      </c>
      <c r="K117" t="s">
        <v>1103</v>
      </c>
      <c r="L117">
        <v>0</v>
      </c>
      <c r="M117" t="s">
        <v>1100</v>
      </c>
      <c r="N117" t="s">
        <v>1100</v>
      </c>
    </row>
    <row r="118" spans="1:14" x14ac:dyDescent="0.25">
      <c r="A118" t="s">
        <v>1053</v>
      </c>
      <c r="B118" t="s">
        <v>46</v>
      </c>
      <c r="C118">
        <v>22466</v>
      </c>
      <c r="D118" s="58">
        <v>44046</v>
      </c>
      <c r="E118" s="59">
        <v>11089.77</v>
      </c>
      <c r="F118" s="59">
        <v>0</v>
      </c>
      <c r="G118" s="59">
        <v>0</v>
      </c>
      <c r="H118" t="s">
        <v>1132</v>
      </c>
      <c r="I118">
        <v>2552943.59</v>
      </c>
      <c r="J118">
        <v>156643</v>
      </c>
      <c r="K118" t="s">
        <v>1103</v>
      </c>
      <c r="L118">
        <v>0</v>
      </c>
      <c r="M118" t="s">
        <v>1100</v>
      </c>
      <c r="N118" t="s">
        <v>1100</v>
      </c>
    </row>
    <row r="119" spans="1:14" x14ac:dyDescent="0.25">
      <c r="A119" t="s">
        <v>1053</v>
      </c>
      <c r="B119" t="s">
        <v>46</v>
      </c>
      <c r="C119">
        <v>22470</v>
      </c>
      <c r="D119" s="58">
        <v>44048</v>
      </c>
      <c r="E119" s="59">
        <v>3200</v>
      </c>
      <c r="F119" s="59">
        <v>0</v>
      </c>
      <c r="G119" s="59">
        <v>0</v>
      </c>
      <c r="H119" t="s">
        <v>1162</v>
      </c>
      <c r="I119">
        <v>2549743.59</v>
      </c>
      <c r="J119">
        <v>156647</v>
      </c>
      <c r="K119" t="s">
        <v>1103</v>
      </c>
      <c r="L119">
        <v>0</v>
      </c>
      <c r="M119" t="s">
        <v>1100</v>
      </c>
      <c r="N119" t="s">
        <v>1100</v>
      </c>
    </row>
    <row r="120" spans="1:14" x14ac:dyDescent="0.25">
      <c r="A120" t="s">
        <v>1053</v>
      </c>
      <c r="B120" t="s">
        <v>46</v>
      </c>
      <c r="C120">
        <v>22474</v>
      </c>
      <c r="D120" s="58">
        <v>44049</v>
      </c>
      <c r="E120" s="59">
        <v>5000</v>
      </c>
      <c r="F120" s="59">
        <v>0</v>
      </c>
      <c r="G120" s="59">
        <v>0</v>
      </c>
      <c r="H120" t="s">
        <v>1117</v>
      </c>
      <c r="I120">
        <v>2534743.59</v>
      </c>
      <c r="J120">
        <v>156650</v>
      </c>
      <c r="K120" t="s">
        <v>1106</v>
      </c>
      <c r="L120">
        <v>0</v>
      </c>
      <c r="M120" t="s">
        <v>1100</v>
      </c>
      <c r="N120" t="s">
        <v>1100</v>
      </c>
    </row>
    <row r="121" spans="1:14" x14ac:dyDescent="0.25">
      <c r="A121" t="s">
        <v>1053</v>
      </c>
      <c r="B121" t="s">
        <v>46</v>
      </c>
      <c r="C121">
        <v>22473</v>
      </c>
      <c r="D121" s="58">
        <v>44049</v>
      </c>
      <c r="E121" s="59">
        <v>5000</v>
      </c>
      <c r="F121" s="59">
        <v>0</v>
      </c>
      <c r="G121" s="59">
        <v>0</v>
      </c>
      <c r="H121" t="s">
        <v>1120</v>
      </c>
      <c r="I121">
        <v>2539743.59</v>
      </c>
      <c r="J121">
        <v>156649</v>
      </c>
      <c r="K121" t="s">
        <v>1121</v>
      </c>
      <c r="L121">
        <v>0</v>
      </c>
      <c r="M121" t="s">
        <v>1100</v>
      </c>
      <c r="N121" t="s">
        <v>1100</v>
      </c>
    </row>
    <row r="122" spans="1:14" x14ac:dyDescent="0.25">
      <c r="A122" t="s">
        <v>1053</v>
      </c>
      <c r="B122" t="s">
        <v>46</v>
      </c>
      <c r="C122">
        <v>22472</v>
      </c>
      <c r="D122" s="58">
        <v>44049</v>
      </c>
      <c r="E122" s="59">
        <v>5000</v>
      </c>
      <c r="F122" s="59">
        <v>0</v>
      </c>
      <c r="G122" s="59">
        <v>0</v>
      </c>
      <c r="H122" t="s">
        <v>1132</v>
      </c>
      <c r="I122">
        <v>2544743.59</v>
      </c>
      <c r="J122">
        <v>156648</v>
      </c>
      <c r="K122" t="s">
        <v>1103</v>
      </c>
      <c r="L122">
        <v>0</v>
      </c>
      <c r="M122" t="s">
        <v>1100</v>
      </c>
      <c r="N122" t="s">
        <v>1100</v>
      </c>
    </row>
    <row r="123" spans="1:14" x14ac:dyDescent="0.25">
      <c r="A123" t="s">
        <v>1053</v>
      </c>
      <c r="B123" t="s">
        <v>46</v>
      </c>
      <c r="C123">
        <v>22486</v>
      </c>
      <c r="D123" s="58">
        <v>44054</v>
      </c>
      <c r="E123" s="59">
        <v>200</v>
      </c>
      <c r="F123" s="59">
        <v>0</v>
      </c>
      <c r="G123" s="59">
        <v>0</v>
      </c>
      <c r="H123" t="s">
        <v>1167</v>
      </c>
      <c r="I123">
        <v>2534543.59</v>
      </c>
      <c r="J123">
        <v>156662</v>
      </c>
      <c r="K123" t="s">
        <v>1103</v>
      </c>
      <c r="L123">
        <v>0</v>
      </c>
      <c r="M123" t="s">
        <v>1100</v>
      </c>
      <c r="N123" t="s">
        <v>1100</v>
      </c>
    </row>
    <row r="124" spans="1:14" x14ac:dyDescent="0.25">
      <c r="A124" t="s">
        <v>1053</v>
      </c>
      <c r="B124" t="s">
        <v>46</v>
      </c>
      <c r="C124">
        <v>22490</v>
      </c>
      <c r="D124" s="58">
        <v>44055</v>
      </c>
      <c r="E124" s="59">
        <v>5000</v>
      </c>
      <c r="F124" s="59">
        <v>0</v>
      </c>
      <c r="G124" s="59">
        <v>0</v>
      </c>
      <c r="H124" t="s">
        <v>1117</v>
      </c>
      <c r="I124">
        <v>2524543.59</v>
      </c>
      <c r="J124">
        <v>156666</v>
      </c>
      <c r="K124" t="s">
        <v>1106</v>
      </c>
      <c r="L124">
        <v>0</v>
      </c>
      <c r="M124" t="s">
        <v>1100</v>
      </c>
      <c r="N124" t="s">
        <v>1100</v>
      </c>
    </row>
    <row r="125" spans="1:14" x14ac:dyDescent="0.25">
      <c r="A125" t="s">
        <v>1053</v>
      </c>
      <c r="B125" t="s">
        <v>46</v>
      </c>
      <c r="C125">
        <v>22491</v>
      </c>
      <c r="D125" s="58">
        <v>44055</v>
      </c>
      <c r="E125" s="59">
        <v>5000</v>
      </c>
      <c r="F125" s="59">
        <v>0</v>
      </c>
      <c r="G125" s="59">
        <v>0</v>
      </c>
      <c r="H125" t="s">
        <v>1120</v>
      </c>
      <c r="I125">
        <v>2519543.59</v>
      </c>
      <c r="J125">
        <v>156667</v>
      </c>
      <c r="K125" t="s">
        <v>1121</v>
      </c>
      <c r="L125">
        <v>0</v>
      </c>
      <c r="M125" t="s">
        <v>1100</v>
      </c>
      <c r="N125" t="s">
        <v>1100</v>
      </c>
    </row>
    <row r="126" spans="1:14" x14ac:dyDescent="0.25">
      <c r="A126" t="s">
        <v>1053</v>
      </c>
      <c r="B126" t="s">
        <v>46</v>
      </c>
      <c r="C126">
        <v>22489</v>
      </c>
      <c r="D126" s="58">
        <v>44055</v>
      </c>
      <c r="E126" s="59">
        <v>5000</v>
      </c>
      <c r="F126" s="59">
        <v>0</v>
      </c>
      <c r="G126" s="59">
        <v>0</v>
      </c>
      <c r="H126" t="s">
        <v>1132</v>
      </c>
      <c r="I126">
        <v>2529543.59</v>
      </c>
      <c r="J126">
        <v>156665</v>
      </c>
      <c r="K126" t="s">
        <v>1103</v>
      </c>
      <c r="L126">
        <v>0</v>
      </c>
      <c r="M126" t="s">
        <v>1100</v>
      </c>
      <c r="N126" t="s">
        <v>1100</v>
      </c>
    </row>
    <row r="127" spans="1:14" x14ac:dyDescent="0.25">
      <c r="A127" t="s">
        <v>1053</v>
      </c>
      <c r="B127" t="s">
        <v>46</v>
      </c>
      <c r="C127">
        <v>22510</v>
      </c>
      <c r="D127" s="58">
        <v>44062</v>
      </c>
      <c r="E127" s="59">
        <v>5000</v>
      </c>
      <c r="F127" s="59">
        <v>0</v>
      </c>
      <c r="G127" s="59">
        <v>0</v>
      </c>
      <c r="H127" t="s">
        <v>1117</v>
      </c>
      <c r="I127">
        <v>2514014.59</v>
      </c>
      <c r="J127">
        <v>156685</v>
      </c>
      <c r="K127" t="s">
        <v>1106</v>
      </c>
      <c r="L127">
        <v>0</v>
      </c>
      <c r="M127" t="s">
        <v>1100</v>
      </c>
      <c r="N127" t="s">
        <v>1100</v>
      </c>
    </row>
    <row r="128" spans="1:14" x14ac:dyDescent="0.25">
      <c r="A128" t="s">
        <v>1053</v>
      </c>
      <c r="B128" t="s">
        <v>46</v>
      </c>
      <c r="C128">
        <v>22511</v>
      </c>
      <c r="D128" s="58">
        <v>44062</v>
      </c>
      <c r="E128" s="59">
        <v>5000</v>
      </c>
      <c r="F128" s="59">
        <v>0</v>
      </c>
      <c r="G128" s="59">
        <v>0</v>
      </c>
      <c r="H128" t="s">
        <v>1120</v>
      </c>
      <c r="I128">
        <v>2509014.59</v>
      </c>
      <c r="J128">
        <v>156686</v>
      </c>
      <c r="K128" t="s">
        <v>1121</v>
      </c>
      <c r="L128">
        <v>0</v>
      </c>
      <c r="M128" t="s">
        <v>1100</v>
      </c>
      <c r="N128" t="s">
        <v>1100</v>
      </c>
    </row>
    <row r="129" spans="1:14" x14ac:dyDescent="0.25">
      <c r="A129" t="s">
        <v>1053</v>
      </c>
      <c r="B129" t="s">
        <v>46</v>
      </c>
      <c r="C129">
        <v>22509</v>
      </c>
      <c r="D129" s="58">
        <v>44062</v>
      </c>
      <c r="E129" s="59">
        <v>5000</v>
      </c>
      <c r="F129" s="59">
        <v>0</v>
      </c>
      <c r="G129" s="59">
        <v>0</v>
      </c>
      <c r="H129" t="s">
        <v>1132</v>
      </c>
      <c r="I129">
        <v>2519014.59</v>
      </c>
      <c r="J129">
        <v>156684</v>
      </c>
      <c r="K129" t="s">
        <v>1103</v>
      </c>
      <c r="L129">
        <v>0</v>
      </c>
      <c r="M129" t="s">
        <v>1100</v>
      </c>
      <c r="N129" t="s">
        <v>1100</v>
      </c>
    </row>
    <row r="130" spans="1:14" x14ac:dyDescent="0.25">
      <c r="A130" t="s">
        <v>1053</v>
      </c>
      <c r="B130" t="s">
        <v>46</v>
      </c>
      <c r="C130">
        <v>22522</v>
      </c>
      <c r="D130" s="58">
        <v>44069</v>
      </c>
      <c r="E130" s="59">
        <v>5000</v>
      </c>
      <c r="F130" s="59">
        <v>0</v>
      </c>
      <c r="G130" s="59">
        <v>0</v>
      </c>
      <c r="H130" t="s">
        <v>1117</v>
      </c>
      <c r="I130">
        <v>2563357.06</v>
      </c>
      <c r="J130">
        <v>156697</v>
      </c>
      <c r="K130" t="s">
        <v>1106</v>
      </c>
      <c r="L130">
        <v>0</v>
      </c>
      <c r="M130" t="s">
        <v>1100</v>
      </c>
      <c r="N130" t="s">
        <v>1100</v>
      </c>
    </row>
    <row r="131" spans="1:14" x14ac:dyDescent="0.25">
      <c r="A131" t="s">
        <v>1053</v>
      </c>
      <c r="B131" t="s">
        <v>46</v>
      </c>
      <c r="C131">
        <v>22521</v>
      </c>
      <c r="D131" s="58">
        <v>44069</v>
      </c>
      <c r="E131" s="59">
        <v>5000</v>
      </c>
      <c r="F131" s="59">
        <v>0</v>
      </c>
      <c r="G131" s="59">
        <v>0</v>
      </c>
      <c r="H131" t="s">
        <v>1120</v>
      </c>
      <c r="I131">
        <v>2568357.06</v>
      </c>
      <c r="J131">
        <v>156696</v>
      </c>
      <c r="K131" t="s">
        <v>1121</v>
      </c>
      <c r="L131">
        <v>0</v>
      </c>
      <c r="M131" t="s">
        <v>1100</v>
      </c>
      <c r="N131" t="s">
        <v>1100</v>
      </c>
    </row>
    <row r="132" spans="1:14" x14ac:dyDescent="0.25">
      <c r="A132" t="s">
        <v>1053</v>
      </c>
      <c r="B132" t="s">
        <v>46</v>
      </c>
      <c r="C132">
        <v>22520</v>
      </c>
      <c r="D132" s="58">
        <v>44069</v>
      </c>
      <c r="E132" s="59">
        <v>5000</v>
      </c>
      <c r="F132" s="59">
        <v>0</v>
      </c>
      <c r="G132" s="59">
        <v>0</v>
      </c>
      <c r="H132" t="s">
        <v>1132</v>
      </c>
      <c r="I132">
        <v>2573357.06</v>
      </c>
      <c r="J132">
        <v>156695</v>
      </c>
      <c r="K132" t="s">
        <v>1103</v>
      </c>
      <c r="L132">
        <v>0</v>
      </c>
      <c r="M132" t="s">
        <v>1100</v>
      </c>
      <c r="N132" t="s">
        <v>1100</v>
      </c>
    </row>
    <row r="133" spans="1:14" x14ac:dyDescent="0.25">
      <c r="A133" t="s">
        <v>1053</v>
      </c>
      <c r="B133" t="s">
        <v>46</v>
      </c>
      <c r="C133">
        <v>22533</v>
      </c>
      <c r="D133" s="58">
        <v>44074</v>
      </c>
      <c r="E133" s="59">
        <v>5000</v>
      </c>
      <c r="F133" s="59">
        <v>0</v>
      </c>
      <c r="G133" s="59">
        <v>0</v>
      </c>
      <c r="H133" t="s">
        <v>1109</v>
      </c>
      <c r="I133">
        <v>2641858.89</v>
      </c>
      <c r="J133">
        <v>156707</v>
      </c>
      <c r="K133" t="s">
        <v>1110</v>
      </c>
      <c r="L133">
        <v>0</v>
      </c>
      <c r="M133" t="s">
        <v>1100</v>
      </c>
      <c r="N133" t="s">
        <v>1100</v>
      </c>
    </row>
    <row r="134" spans="1:14" x14ac:dyDescent="0.25">
      <c r="A134" t="s">
        <v>1053</v>
      </c>
      <c r="B134" t="s">
        <v>46</v>
      </c>
      <c r="C134">
        <v>22532</v>
      </c>
      <c r="D134" s="58">
        <v>44074</v>
      </c>
      <c r="E134" s="59">
        <v>5000</v>
      </c>
      <c r="F134" s="59">
        <v>0</v>
      </c>
      <c r="G134" s="59">
        <v>0</v>
      </c>
      <c r="H134" t="s">
        <v>1120</v>
      </c>
      <c r="I134">
        <v>2646858.89</v>
      </c>
      <c r="J134">
        <v>156706</v>
      </c>
      <c r="K134" t="s">
        <v>1121</v>
      </c>
      <c r="L134">
        <v>0</v>
      </c>
      <c r="M134" t="s">
        <v>1100</v>
      </c>
      <c r="N134" t="s">
        <v>1100</v>
      </c>
    </row>
    <row r="135" spans="1:14" x14ac:dyDescent="0.25">
      <c r="A135" t="s">
        <v>1053</v>
      </c>
      <c r="B135" t="s">
        <v>46</v>
      </c>
      <c r="C135">
        <v>22531</v>
      </c>
      <c r="D135" s="58">
        <v>44074</v>
      </c>
      <c r="E135" s="59">
        <v>5000</v>
      </c>
      <c r="F135" s="59">
        <v>0</v>
      </c>
      <c r="G135" s="59">
        <v>0</v>
      </c>
      <c r="H135" t="s">
        <v>1132</v>
      </c>
      <c r="I135">
        <v>2651858.89</v>
      </c>
      <c r="J135">
        <v>156705</v>
      </c>
      <c r="K135" t="s">
        <v>1103</v>
      </c>
      <c r="L135">
        <v>0</v>
      </c>
      <c r="M135" t="s">
        <v>1100</v>
      </c>
      <c r="N135" t="s">
        <v>1100</v>
      </c>
    </row>
    <row r="136" spans="1:14" x14ac:dyDescent="0.25">
      <c r="A136" t="s">
        <v>1053</v>
      </c>
      <c r="B136" t="s">
        <v>46</v>
      </c>
      <c r="C136">
        <v>22534</v>
      </c>
      <c r="D136" s="58">
        <v>44074</v>
      </c>
      <c r="E136" s="59">
        <v>5000</v>
      </c>
      <c r="F136" s="59">
        <v>0</v>
      </c>
      <c r="G136" s="59">
        <v>0</v>
      </c>
      <c r="H136" t="s">
        <v>1152</v>
      </c>
      <c r="I136">
        <v>2636858.89</v>
      </c>
      <c r="J136">
        <v>156708</v>
      </c>
      <c r="K136" t="s">
        <v>1153</v>
      </c>
      <c r="L136">
        <v>0</v>
      </c>
      <c r="M136" t="s">
        <v>1100</v>
      </c>
      <c r="N136" t="s">
        <v>1100</v>
      </c>
    </row>
    <row r="137" spans="1:14" x14ac:dyDescent="0.25">
      <c r="A137" t="s">
        <v>1053</v>
      </c>
      <c r="B137" t="s">
        <v>46</v>
      </c>
      <c r="C137">
        <v>22530</v>
      </c>
      <c r="D137" s="58">
        <v>44074</v>
      </c>
      <c r="E137" s="59">
        <v>3200</v>
      </c>
      <c r="F137" s="59">
        <v>0</v>
      </c>
      <c r="G137" s="59">
        <v>0</v>
      </c>
      <c r="H137" t="s">
        <v>1163</v>
      </c>
      <c r="I137">
        <v>2656858.89</v>
      </c>
      <c r="J137">
        <v>156704</v>
      </c>
      <c r="K137" t="s">
        <v>1103</v>
      </c>
      <c r="L137">
        <v>0</v>
      </c>
      <c r="M137" t="s">
        <v>1100</v>
      </c>
      <c r="N137" t="s">
        <v>1100</v>
      </c>
    </row>
    <row r="138" spans="1:14" x14ac:dyDescent="0.25">
      <c r="A138" t="s">
        <v>1053</v>
      </c>
      <c r="B138" t="s">
        <v>46</v>
      </c>
      <c r="C138">
        <v>22544</v>
      </c>
      <c r="D138" s="58">
        <v>44075</v>
      </c>
      <c r="E138" s="59">
        <v>5000</v>
      </c>
      <c r="F138" s="59">
        <v>0</v>
      </c>
      <c r="G138" s="59">
        <v>0</v>
      </c>
      <c r="H138" t="s">
        <v>1117</v>
      </c>
      <c r="I138">
        <v>2628876.39</v>
      </c>
      <c r="J138">
        <v>156718</v>
      </c>
      <c r="K138" t="s">
        <v>1106</v>
      </c>
      <c r="L138">
        <v>0</v>
      </c>
      <c r="M138" t="s">
        <v>1100</v>
      </c>
      <c r="N138" t="s">
        <v>1100</v>
      </c>
    </row>
    <row r="139" spans="1:14" x14ac:dyDescent="0.25">
      <c r="A139" t="s">
        <v>1053</v>
      </c>
      <c r="B139" t="s">
        <v>46</v>
      </c>
      <c r="C139">
        <v>22540</v>
      </c>
      <c r="D139" s="58">
        <v>44075</v>
      </c>
      <c r="E139" s="59">
        <v>5000</v>
      </c>
      <c r="F139" s="59">
        <v>0</v>
      </c>
      <c r="G139" s="59">
        <v>0</v>
      </c>
      <c r="H139" t="s">
        <v>1145</v>
      </c>
      <c r="I139">
        <v>2633876.39</v>
      </c>
      <c r="J139">
        <v>156714</v>
      </c>
      <c r="K139" t="s">
        <v>1106</v>
      </c>
      <c r="L139">
        <v>0</v>
      </c>
      <c r="M139" t="s">
        <v>1100</v>
      </c>
      <c r="N139" t="s">
        <v>1100</v>
      </c>
    </row>
    <row r="140" spans="1:14" x14ac:dyDescent="0.25">
      <c r="A140" t="s">
        <v>1053</v>
      </c>
      <c r="B140" t="s">
        <v>46</v>
      </c>
      <c r="C140">
        <v>22548</v>
      </c>
      <c r="D140" s="58">
        <v>44075</v>
      </c>
      <c r="E140" s="59">
        <v>5000</v>
      </c>
      <c r="F140" s="59">
        <v>0</v>
      </c>
      <c r="G140" s="59">
        <v>0</v>
      </c>
      <c r="H140" t="s">
        <v>1152</v>
      </c>
      <c r="I140">
        <v>2608876.39</v>
      </c>
      <c r="J140">
        <v>156722</v>
      </c>
      <c r="K140" t="s">
        <v>1153</v>
      </c>
      <c r="L140">
        <v>0</v>
      </c>
      <c r="M140" t="s">
        <v>1100</v>
      </c>
      <c r="N140" t="s">
        <v>1100</v>
      </c>
    </row>
    <row r="141" spans="1:14" x14ac:dyDescent="0.25">
      <c r="A141" t="s">
        <v>1053</v>
      </c>
      <c r="B141" t="s">
        <v>46</v>
      </c>
      <c r="C141">
        <v>22546</v>
      </c>
      <c r="D141" s="58">
        <v>44075</v>
      </c>
      <c r="E141" s="59">
        <v>5000</v>
      </c>
      <c r="F141" s="59">
        <v>0</v>
      </c>
      <c r="G141" s="59">
        <v>0</v>
      </c>
      <c r="H141" t="s">
        <v>1154</v>
      </c>
      <c r="I141">
        <v>2618876.39</v>
      </c>
      <c r="J141">
        <v>156720</v>
      </c>
      <c r="K141" t="s">
        <v>1103</v>
      </c>
      <c r="L141">
        <v>0</v>
      </c>
      <c r="M141" t="s">
        <v>1100</v>
      </c>
      <c r="N141" t="s">
        <v>1100</v>
      </c>
    </row>
    <row r="142" spans="1:14" x14ac:dyDescent="0.25">
      <c r="A142" t="s">
        <v>1053</v>
      </c>
      <c r="B142" t="s">
        <v>46</v>
      </c>
      <c r="C142">
        <v>22547</v>
      </c>
      <c r="D142" s="58">
        <v>44075</v>
      </c>
      <c r="E142" s="59">
        <v>5000</v>
      </c>
      <c r="F142" s="59">
        <v>0</v>
      </c>
      <c r="G142" s="59">
        <v>0</v>
      </c>
      <c r="H142" t="s">
        <v>1159</v>
      </c>
      <c r="I142">
        <v>2613876.39</v>
      </c>
      <c r="J142">
        <v>156721</v>
      </c>
      <c r="K142" t="s">
        <v>1110</v>
      </c>
      <c r="L142">
        <v>0</v>
      </c>
      <c r="M142" t="s">
        <v>1100</v>
      </c>
      <c r="N142" t="s">
        <v>1100</v>
      </c>
    </row>
    <row r="143" spans="1:14" x14ac:dyDescent="0.25">
      <c r="A143" t="s">
        <v>1053</v>
      </c>
      <c r="B143" t="s">
        <v>46</v>
      </c>
      <c r="C143">
        <v>22545</v>
      </c>
      <c r="D143" s="58">
        <v>44075</v>
      </c>
      <c r="E143" s="59">
        <v>5000</v>
      </c>
      <c r="F143" s="59">
        <v>0</v>
      </c>
      <c r="G143" s="59">
        <v>0</v>
      </c>
      <c r="H143" t="s">
        <v>1173</v>
      </c>
      <c r="I143">
        <v>2623876.39</v>
      </c>
      <c r="J143">
        <v>156719</v>
      </c>
      <c r="K143" t="s">
        <v>1121</v>
      </c>
      <c r="L143">
        <v>0</v>
      </c>
      <c r="M143" t="s">
        <v>1100</v>
      </c>
      <c r="N143" t="s">
        <v>1100</v>
      </c>
    </row>
    <row r="144" spans="1:14" x14ac:dyDescent="0.25">
      <c r="A144" t="s">
        <v>1053</v>
      </c>
      <c r="B144" t="s">
        <v>46</v>
      </c>
      <c r="C144">
        <v>22554</v>
      </c>
      <c r="D144" s="58">
        <v>44077</v>
      </c>
      <c r="E144" s="59">
        <v>6000</v>
      </c>
      <c r="F144" s="59">
        <v>0</v>
      </c>
      <c r="G144" s="59">
        <v>0</v>
      </c>
      <c r="H144" t="s">
        <v>1118</v>
      </c>
      <c r="I144">
        <v>2602876.39</v>
      </c>
      <c r="J144">
        <v>156728</v>
      </c>
      <c r="K144" t="s">
        <v>1119</v>
      </c>
      <c r="L144">
        <v>0</v>
      </c>
      <c r="M144" t="s">
        <v>1100</v>
      </c>
      <c r="N144" t="s">
        <v>1100</v>
      </c>
    </row>
    <row r="145" spans="1:14" x14ac:dyDescent="0.25">
      <c r="A145" t="s">
        <v>1053</v>
      </c>
      <c r="B145" t="s">
        <v>46</v>
      </c>
      <c r="C145">
        <v>22555</v>
      </c>
      <c r="D145" s="58">
        <v>44077</v>
      </c>
      <c r="E145" s="59">
        <v>6000</v>
      </c>
      <c r="F145" s="59">
        <v>0</v>
      </c>
      <c r="G145" s="59">
        <v>0</v>
      </c>
      <c r="H145" t="s">
        <v>1128</v>
      </c>
      <c r="I145">
        <v>2596876.39</v>
      </c>
      <c r="J145">
        <v>156729</v>
      </c>
      <c r="K145" t="s">
        <v>1129</v>
      </c>
      <c r="L145">
        <v>0</v>
      </c>
      <c r="M145" t="s">
        <v>1100</v>
      </c>
      <c r="N145" t="s">
        <v>1100</v>
      </c>
    </row>
    <row r="146" spans="1:14" x14ac:dyDescent="0.25">
      <c r="A146" t="s">
        <v>1053</v>
      </c>
      <c r="B146" t="s">
        <v>46</v>
      </c>
      <c r="C146">
        <v>22557</v>
      </c>
      <c r="D146" s="58">
        <v>44078</v>
      </c>
      <c r="E146" s="59">
        <v>6000</v>
      </c>
      <c r="F146" s="59">
        <v>0</v>
      </c>
      <c r="G146" s="59">
        <v>0</v>
      </c>
      <c r="H146" t="s">
        <v>1126</v>
      </c>
      <c r="I146">
        <v>2590876.39</v>
      </c>
      <c r="J146">
        <v>156731</v>
      </c>
      <c r="K146" t="s">
        <v>1127</v>
      </c>
      <c r="L146">
        <v>0</v>
      </c>
      <c r="M146" t="s">
        <v>1100</v>
      </c>
      <c r="N146" t="s">
        <v>1100</v>
      </c>
    </row>
    <row r="147" spans="1:14" x14ac:dyDescent="0.25">
      <c r="A147" t="s">
        <v>1053</v>
      </c>
      <c r="B147" t="s">
        <v>46</v>
      </c>
      <c r="C147">
        <v>22558</v>
      </c>
      <c r="D147" s="58">
        <v>44078</v>
      </c>
      <c r="E147" s="59">
        <v>6000</v>
      </c>
      <c r="F147" s="59">
        <v>0</v>
      </c>
      <c r="G147" s="59">
        <v>0</v>
      </c>
      <c r="H147" t="s">
        <v>1160</v>
      </c>
      <c r="I147">
        <v>2584876.39</v>
      </c>
      <c r="J147">
        <v>156732</v>
      </c>
      <c r="K147" t="s">
        <v>1138</v>
      </c>
      <c r="L147">
        <v>0</v>
      </c>
      <c r="M147" t="s">
        <v>1100</v>
      </c>
      <c r="N147" t="s">
        <v>1100</v>
      </c>
    </row>
    <row r="148" spans="1:14" x14ac:dyDescent="0.25">
      <c r="A148" t="s">
        <v>1053</v>
      </c>
      <c r="B148" t="s">
        <v>46</v>
      </c>
      <c r="C148">
        <v>22561</v>
      </c>
      <c r="D148" s="58">
        <v>44081</v>
      </c>
      <c r="E148" s="59">
        <v>5500</v>
      </c>
      <c r="F148" s="59">
        <v>0</v>
      </c>
      <c r="G148" s="59">
        <v>0</v>
      </c>
      <c r="H148" t="s">
        <v>1154</v>
      </c>
      <c r="I148">
        <v>2579376.39</v>
      </c>
      <c r="J148">
        <v>156735</v>
      </c>
      <c r="K148" t="s">
        <v>1103</v>
      </c>
      <c r="L148">
        <v>0</v>
      </c>
      <c r="M148" t="s">
        <v>1100</v>
      </c>
      <c r="N148" t="s">
        <v>1100</v>
      </c>
    </row>
    <row r="149" spans="1:14" x14ac:dyDescent="0.25">
      <c r="A149" t="s">
        <v>1053</v>
      </c>
      <c r="B149" t="s">
        <v>46</v>
      </c>
      <c r="C149">
        <v>22571</v>
      </c>
      <c r="D149" s="58">
        <v>44082</v>
      </c>
      <c r="E149" s="59">
        <v>8000</v>
      </c>
      <c r="F149" s="59">
        <v>0</v>
      </c>
      <c r="G149" s="59">
        <v>0</v>
      </c>
      <c r="H149" t="s">
        <v>1113</v>
      </c>
      <c r="I149">
        <v>2559076.39</v>
      </c>
      <c r="J149">
        <v>156745</v>
      </c>
      <c r="K149" t="s">
        <v>1114</v>
      </c>
      <c r="L149">
        <v>0</v>
      </c>
      <c r="M149" t="s">
        <v>1100</v>
      </c>
      <c r="N149" t="s">
        <v>1100</v>
      </c>
    </row>
    <row r="150" spans="1:14" x14ac:dyDescent="0.25">
      <c r="A150" t="s">
        <v>1053</v>
      </c>
      <c r="B150" t="s">
        <v>46</v>
      </c>
      <c r="C150">
        <v>22565</v>
      </c>
      <c r="D150" s="58">
        <v>44082</v>
      </c>
      <c r="E150" s="59">
        <v>6000</v>
      </c>
      <c r="F150" s="59">
        <v>0</v>
      </c>
      <c r="G150" s="59">
        <v>0</v>
      </c>
      <c r="H150" t="s">
        <v>1141</v>
      </c>
      <c r="I150">
        <v>2573376.39</v>
      </c>
      <c r="J150">
        <v>156739</v>
      </c>
      <c r="K150" t="s">
        <v>1142</v>
      </c>
      <c r="L150">
        <v>0</v>
      </c>
      <c r="M150" t="s">
        <v>1100</v>
      </c>
      <c r="N150" t="s">
        <v>1100</v>
      </c>
    </row>
    <row r="151" spans="1:14" x14ac:dyDescent="0.25">
      <c r="A151" t="s">
        <v>1053</v>
      </c>
      <c r="B151" t="s">
        <v>46</v>
      </c>
      <c r="C151">
        <v>22566</v>
      </c>
      <c r="D151" s="58">
        <v>44082</v>
      </c>
      <c r="E151" s="59">
        <v>6300</v>
      </c>
      <c r="F151" s="59">
        <v>0</v>
      </c>
      <c r="G151" s="59">
        <v>0</v>
      </c>
      <c r="H151" t="s">
        <v>1143</v>
      </c>
      <c r="I151">
        <v>2567076.39</v>
      </c>
      <c r="J151">
        <v>156740</v>
      </c>
      <c r="K151" t="s">
        <v>1144</v>
      </c>
      <c r="L151">
        <v>0</v>
      </c>
      <c r="M151" t="s">
        <v>1100</v>
      </c>
      <c r="N151" t="s">
        <v>1100</v>
      </c>
    </row>
    <row r="152" spans="1:14" x14ac:dyDescent="0.25">
      <c r="A152" t="s">
        <v>1053</v>
      </c>
      <c r="B152" t="s">
        <v>46</v>
      </c>
      <c r="C152">
        <v>22572</v>
      </c>
      <c r="D152" s="58">
        <v>44083</v>
      </c>
      <c r="E152" s="59">
        <v>6800</v>
      </c>
      <c r="F152" s="59">
        <v>0</v>
      </c>
      <c r="G152" s="59">
        <v>0</v>
      </c>
      <c r="H152" t="s">
        <v>1155</v>
      </c>
      <c r="I152">
        <v>2558276.39</v>
      </c>
      <c r="J152">
        <v>156746</v>
      </c>
      <c r="K152" t="s">
        <v>1156</v>
      </c>
      <c r="L152">
        <v>0</v>
      </c>
      <c r="M152" t="s">
        <v>1100</v>
      </c>
      <c r="N152" t="s">
        <v>1100</v>
      </c>
    </row>
    <row r="153" spans="1:14" x14ac:dyDescent="0.25">
      <c r="A153" t="s">
        <v>1053</v>
      </c>
      <c r="B153" t="s">
        <v>46</v>
      </c>
      <c r="C153">
        <v>22591</v>
      </c>
      <c r="D153" s="58">
        <v>44085</v>
      </c>
      <c r="E153" s="59">
        <v>7650</v>
      </c>
      <c r="F153" s="59">
        <v>0</v>
      </c>
      <c r="G153" s="59">
        <v>0</v>
      </c>
      <c r="H153" t="s">
        <v>1147</v>
      </c>
      <c r="I153">
        <v>2533978.39</v>
      </c>
      <c r="J153">
        <v>156765</v>
      </c>
      <c r="K153" t="s">
        <v>1148</v>
      </c>
      <c r="L153">
        <v>0</v>
      </c>
      <c r="M153" t="s">
        <v>1100</v>
      </c>
      <c r="N153" t="s">
        <v>1100</v>
      </c>
    </row>
    <row r="154" spans="1:14" x14ac:dyDescent="0.25">
      <c r="A154" t="s">
        <v>1053</v>
      </c>
      <c r="B154" t="s">
        <v>46</v>
      </c>
      <c r="C154">
        <v>22590</v>
      </c>
      <c r="D154" s="58">
        <v>44085</v>
      </c>
      <c r="E154" s="59">
        <v>8400</v>
      </c>
      <c r="F154" s="59">
        <v>0</v>
      </c>
      <c r="G154" s="59">
        <v>0</v>
      </c>
      <c r="H154" t="s">
        <v>1150</v>
      </c>
      <c r="I154">
        <v>2541628.39</v>
      </c>
      <c r="J154">
        <v>156764</v>
      </c>
      <c r="K154" t="s">
        <v>1151</v>
      </c>
      <c r="L154">
        <v>0</v>
      </c>
      <c r="M154" t="s">
        <v>1100</v>
      </c>
      <c r="N154" t="s">
        <v>1100</v>
      </c>
    </row>
    <row r="155" spans="1:14" x14ac:dyDescent="0.25">
      <c r="A155" t="s">
        <v>1053</v>
      </c>
      <c r="B155" t="s">
        <v>46</v>
      </c>
      <c r="C155">
        <v>22589</v>
      </c>
      <c r="D155" s="58">
        <v>44085</v>
      </c>
      <c r="E155" s="59">
        <v>8250</v>
      </c>
      <c r="F155" s="59">
        <v>0</v>
      </c>
      <c r="G155" s="59">
        <v>0</v>
      </c>
      <c r="H155" t="s">
        <v>1157</v>
      </c>
      <c r="I155">
        <v>2550028.39</v>
      </c>
      <c r="J155">
        <v>156763</v>
      </c>
      <c r="K155" t="s">
        <v>1158</v>
      </c>
      <c r="L155">
        <v>0</v>
      </c>
      <c r="M155" t="s">
        <v>1100</v>
      </c>
      <c r="N155" t="s">
        <v>1100</v>
      </c>
    </row>
    <row r="156" spans="1:14" x14ac:dyDescent="0.25">
      <c r="A156" t="s">
        <v>1053</v>
      </c>
      <c r="B156" t="s">
        <v>46</v>
      </c>
      <c r="C156">
        <v>22603</v>
      </c>
      <c r="D156" s="58">
        <v>44091</v>
      </c>
      <c r="E156" s="59">
        <v>6000</v>
      </c>
      <c r="F156" s="59">
        <v>0</v>
      </c>
      <c r="G156" s="59">
        <v>0</v>
      </c>
      <c r="H156" t="s">
        <v>1105</v>
      </c>
      <c r="I156">
        <v>2527926.39</v>
      </c>
      <c r="J156">
        <v>156777</v>
      </c>
      <c r="K156" t="s">
        <v>1106</v>
      </c>
      <c r="L156">
        <v>0</v>
      </c>
      <c r="M156" t="s">
        <v>1100</v>
      </c>
      <c r="N156" t="s">
        <v>1100</v>
      </c>
    </row>
    <row r="157" spans="1:14" x14ac:dyDescent="0.25">
      <c r="A157" t="s">
        <v>1053</v>
      </c>
      <c r="B157" t="s">
        <v>46</v>
      </c>
      <c r="C157">
        <v>22604</v>
      </c>
      <c r="D157" s="58">
        <v>44091</v>
      </c>
      <c r="E157" s="59">
        <v>6000</v>
      </c>
      <c r="F157" s="59">
        <v>0</v>
      </c>
      <c r="G157" s="59">
        <v>0</v>
      </c>
      <c r="H157" t="s">
        <v>1122</v>
      </c>
      <c r="I157">
        <v>2521926.39</v>
      </c>
      <c r="J157">
        <v>156778</v>
      </c>
      <c r="K157" t="s">
        <v>1123</v>
      </c>
      <c r="L157">
        <v>0</v>
      </c>
      <c r="M157" t="s">
        <v>1100</v>
      </c>
      <c r="N157" t="s">
        <v>1100</v>
      </c>
    </row>
    <row r="158" spans="1:14" x14ac:dyDescent="0.25">
      <c r="A158" t="s">
        <v>1053</v>
      </c>
      <c r="B158" t="s">
        <v>46</v>
      </c>
      <c r="C158">
        <v>22605</v>
      </c>
      <c r="D158" s="58">
        <v>44091</v>
      </c>
      <c r="E158" s="59">
        <v>6000</v>
      </c>
      <c r="F158" s="59">
        <v>0</v>
      </c>
      <c r="G158" s="59">
        <v>0</v>
      </c>
      <c r="H158" t="s">
        <v>1132</v>
      </c>
      <c r="I158">
        <v>2515926.39</v>
      </c>
      <c r="J158">
        <v>156779</v>
      </c>
      <c r="K158" t="s">
        <v>1103</v>
      </c>
      <c r="L158">
        <v>0</v>
      </c>
      <c r="M158" t="s">
        <v>1100</v>
      </c>
      <c r="N158" t="s">
        <v>1100</v>
      </c>
    </row>
    <row r="159" spans="1:14" x14ac:dyDescent="0.25">
      <c r="A159" t="s">
        <v>1053</v>
      </c>
      <c r="B159" t="s">
        <v>46</v>
      </c>
      <c r="C159">
        <v>22651</v>
      </c>
      <c r="D159" s="58">
        <v>44103</v>
      </c>
      <c r="E159" s="59">
        <v>3516.63</v>
      </c>
      <c r="F159" s="59">
        <v>0</v>
      </c>
      <c r="G159" s="59">
        <v>0</v>
      </c>
      <c r="H159" t="s">
        <v>1130</v>
      </c>
      <c r="I159">
        <v>2508924.39</v>
      </c>
      <c r="J159">
        <v>156825</v>
      </c>
      <c r="K159" t="s">
        <v>1131</v>
      </c>
      <c r="L159">
        <v>0</v>
      </c>
      <c r="M159" t="s">
        <v>1100</v>
      </c>
      <c r="N159" t="s">
        <v>1100</v>
      </c>
    </row>
    <row r="160" spans="1:14" x14ac:dyDescent="0.25">
      <c r="A160" t="s">
        <v>1053</v>
      </c>
      <c r="B160" t="s">
        <v>46</v>
      </c>
      <c r="C160">
        <v>22650</v>
      </c>
      <c r="D160" s="58">
        <v>44103</v>
      </c>
      <c r="E160" s="59">
        <v>3485.37</v>
      </c>
      <c r="F160" s="59">
        <v>0</v>
      </c>
      <c r="G160" s="59">
        <v>0</v>
      </c>
      <c r="H160" t="s">
        <v>1135</v>
      </c>
      <c r="I160">
        <v>2512441.02</v>
      </c>
      <c r="J160">
        <v>156824</v>
      </c>
      <c r="K160" t="s">
        <v>1136</v>
      </c>
      <c r="L160">
        <v>0</v>
      </c>
      <c r="M160" t="s">
        <v>1100</v>
      </c>
      <c r="N160" t="s">
        <v>1100</v>
      </c>
    </row>
    <row r="161" spans="1:14" x14ac:dyDescent="0.25">
      <c r="A161" t="s">
        <v>1053</v>
      </c>
      <c r="B161" t="s">
        <v>46</v>
      </c>
      <c r="C161">
        <v>22653</v>
      </c>
      <c r="D161" s="58">
        <v>44103</v>
      </c>
      <c r="E161" s="59">
        <v>0</v>
      </c>
      <c r="F161" s="59">
        <v>526.29999999999995</v>
      </c>
      <c r="G161" s="59">
        <v>0</v>
      </c>
      <c r="H161" t="s">
        <v>1140</v>
      </c>
      <c r="I161">
        <v>2506250.69</v>
      </c>
      <c r="J161">
        <v>156836</v>
      </c>
      <c r="K161" t="s">
        <v>1103</v>
      </c>
      <c r="L161">
        <v>0</v>
      </c>
      <c r="M161" t="s">
        <v>1100</v>
      </c>
      <c r="N161" t="s">
        <v>1100</v>
      </c>
    </row>
    <row r="162" spans="1:14" x14ac:dyDescent="0.25">
      <c r="A162" t="s">
        <v>1053</v>
      </c>
      <c r="B162" t="s">
        <v>46</v>
      </c>
      <c r="C162">
        <v>22653</v>
      </c>
      <c r="D162" s="58">
        <v>44103</v>
      </c>
      <c r="E162" s="59">
        <v>3200</v>
      </c>
      <c r="F162" s="59">
        <v>0</v>
      </c>
      <c r="G162" s="59">
        <v>0</v>
      </c>
      <c r="H162" t="s">
        <v>1163</v>
      </c>
      <c r="I162">
        <v>2505724.39</v>
      </c>
      <c r="J162">
        <v>156836</v>
      </c>
      <c r="K162" t="s">
        <v>1103</v>
      </c>
      <c r="L162">
        <v>0</v>
      </c>
      <c r="M162" t="s">
        <v>1100</v>
      </c>
      <c r="N162" t="s">
        <v>1100</v>
      </c>
    </row>
    <row r="163" spans="1:14" x14ac:dyDescent="0.25">
      <c r="A163" t="s">
        <v>1053</v>
      </c>
      <c r="B163" t="s">
        <v>46</v>
      </c>
      <c r="C163">
        <v>22677</v>
      </c>
      <c r="D163" s="58">
        <v>44110</v>
      </c>
      <c r="E163" s="59">
        <v>6000</v>
      </c>
      <c r="F163" s="59">
        <v>0</v>
      </c>
      <c r="G163" s="59">
        <v>0</v>
      </c>
      <c r="H163" t="s">
        <v>1115</v>
      </c>
      <c r="I163">
        <v>2525419.29</v>
      </c>
      <c r="J163">
        <v>156850</v>
      </c>
      <c r="K163" t="s">
        <v>1116</v>
      </c>
      <c r="L163">
        <v>0</v>
      </c>
      <c r="M163" t="s">
        <v>1100</v>
      </c>
      <c r="N163" t="s">
        <v>1100</v>
      </c>
    </row>
    <row r="164" spans="1:14" x14ac:dyDescent="0.25">
      <c r="A164" t="s">
        <v>1053</v>
      </c>
      <c r="B164" t="s">
        <v>46</v>
      </c>
      <c r="C164">
        <v>22681</v>
      </c>
      <c r="D164" s="58">
        <v>44110</v>
      </c>
      <c r="E164" s="59">
        <v>6000</v>
      </c>
      <c r="F164" s="59">
        <v>0</v>
      </c>
      <c r="G164" s="59">
        <v>0</v>
      </c>
      <c r="H164" t="s">
        <v>1126</v>
      </c>
      <c r="I164">
        <v>2507419.29</v>
      </c>
      <c r="J164">
        <v>156854</v>
      </c>
      <c r="K164" t="s">
        <v>1127</v>
      </c>
      <c r="L164">
        <v>0</v>
      </c>
      <c r="M164" t="s">
        <v>1100</v>
      </c>
      <c r="N164" t="s">
        <v>1100</v>
      </c>
    </row>
    <row r="165" spans="1:14" x14ac:dyDescent="0.25">
      <c r="A165" t="s">
        <v>1053</v>
      </c>
      <c r="B165" t="s">
        <v>46</v>
      </c>
      <c r="C165">
        <v>22679</v>
      </c>
      <c r="D165" s="58">
        <v>44110</v>
      </c>
      <c r="E165" s="59">
        <v>6000</v>
      </c>
      <c r="F165" s="59">
        <v>0</v>
      </c>
      <c r="G165" s="59">
        <v>0</v>
      </c>
      <c r="H165" t="s">
        <v>1137</v>
      </c>
      <c r="I165">
        <v>2513419.29</v>
      </c>
      <c r="J165">
        <v>156852</v>
      </c>
      <c r="K165" t="s">
        <v>1138</v>
      </c>
      <c r="L165">
        <v>0</v>
      </c>
      <c r="M165" t="s">
        <v>1100</v>
      </c>
      <c r="N165" t="s">
        <v>1100</v>
      </c>
    </row>
    <row r="166" spans="1:14" x14ac:dyDescent="0.25">
      <c r="A166" t="s">
        <v>1053</v>
      </c>
      <c r="B166" t="s">
        <v>46</v>
      </c>
      <c r="C166">
        <v>22678</v>
      </c>
      <c r="D166" s="58">
        <v>44110</v>
      </c>
      <c r="E166" s="59">
        <v>6000</v>
      </c>
      <c r="F166" s="59">
        <v>0</v>
      </c>
      <c r="G166" s="59">
        <v>0</v>
      </c>
      <c r="H166" t="s">
        <v>1171</v>
      </c>
      <c r="I166">
        <v>2519419.29</v>
      </c>
      <c r="J166">
        <v>156851</v>
      </c>
      <c r="K166" t="s">
        <v>1172</v>
      </c>
      <c r="L166">
        <v>0</v>
      </c>
      <c r="M166" t="s">
        <v>1100</v>
      </c>
      <c r="N166" t="s">
        <v>1100</v>
      </c>
    </row>
    <row r="167" spans="1:14" x14ac:dyDescent="0.25">
      <c r="A167" t="s">
        <v>1053</v>
      </c>
      <c r="B167" t="s">
        <v>46</v>
      </c>
      <c r="C167">
        <v>22688</v>
      </c>
      <c r="D167" s="58">
        <v>44116</v>
      </c>
      <c r="E167" s="59">
        <v>3845.37</v>
      </c>
      <c r="F167" s="59">
        <v>0</v>
      </c>
      <c r="G167" s="59">
        <v>0</v>
      </c>
      <c r="H167" t="s">
        <v>1135</v>
      </c>
      <c r="I167">
        <v>2507059.29</v>
      </c>
      <c r="J167">
        <v>156858</v>
      </c>
      <c r="K167" t="s">
        <v>1136</v>
      </c>
      <c r="L167">
        <v>0</v>
      </c>
      <c r="M167" t="s">
        <v>1100</v>
      </c>
      <c r="N167" t="s">
        <v>1100</v>
      </c>
    </row>
    <row r="168" spans="1:14" x14ac:dyDescent="0.25">
      <c r="A168" t="s">
        <v>1053</v>
      </c>
      <c r="B168" t="s">
        <v>46</v>
      </c>
      <c r="C168">
        <v>22735</v>
      </c>
      <c r="D168" s="58">
        <v>44131</v>
      </c>
      <c r="E168" s="59">
        <v>6000</v>
      </c>
      <c r="F168" s="59">
        <v>0</v>
      </c>
      <c r="G168" s="59">
        <v>0</v>
      </c>
      <c r="H168" t="s">
        <v>1149</v>
      </c>
      <c r="I168">
        <v>2507616.29</v>
      </c>
      <c r="J168">
        <v>156900</v>
      </c>
      <c r="K168" t="s">
        <v>1129</v>
      </c>
      <c r="L168">
        <v>0</v>
      </c>
      <c r="M168" t="s">
        <v>1100</v>
      </c>
      <c r="N168" t="s">
        <v>1100</v>
      </c>
    </row>
    <row r="169" spans="1:14" x14ac:dyDescent="0.25">
      <c r="A169" t="s">
        <v>1053</v>
      </c>
      <c r="B169" t="s">
        <v>46</v>
      </c>
      <c r="C169">
        <v>22746</v>
      </c>
      <c r="D169" s="58">
        <v>44133</v>
      </c>
      <c r="E169" s="59">
        <v>500</v>
      </c>
      <c r="F169" s="59">
        <v>0</v>
      </c>
      <c r="G169" s="59">
        <v>0</v>
      </c>
      <c r="H169" t="s">
        <v>1124</v>
      </c>
      <c r="I169">
        <v>2507116.29</v>
      </c>
      <c r="J169">
        <v>156906</v>
      </c>
      <c r="K169" t="s">
        <v>1125</v>
      </c>
      <c r="L169">
        <v>0</v>
      </c>
      <c r="M169" t="s">
        <v>1100</v>
      </c>
      <c r="N169" t="s">
        <v>1100</v>
      </c>
    </row>
    <row r="170" spans="1:14" x14ac:dyDescent="0.25">
      <c r="A170" t="s">
        <v>1053</v>
      </c>
      <c r="B170" t="s">
        <v>46</v>
      </c>
      <c r="C170">
        <v>22751</v>
      </c>
      <c r="D170" s="58">
        <v>44134</v>
      </c>
      <c r="E170" s="59">
        <v>3200</v>
      </c>
      <c r="F170" s="59">
        <v>0</v>
      </c>
      <c r="G170" s="59">
        <v>0</v>
      </c>
      <c r="H170" t="s">
        <v>1166</v>
      </c>
      <c r="I170">
        <v>2503916.29</v>
      </c>
      <c r="J170">
        <v>156911</v>
      </c>
      <c r="K170" t="s">
        <v>1103</v>
      </c>
      <c r="L170">
        <v>0</v>
      </c>
      <c r="M170" t="s">
        <v>1100</v>
      </c>
      <c r="N170" t="s">
        <v>1100</v>
      </c>
    </row>
    <row r="171" spans="1:14" x14ac:dyDescent="0.25">
      <c r="A171" t="s">
        <v>1053</v>
      </c>
      <c r="B171" t="s">
        <v>46</v>
      </c>
      <c r="C171">
        <v>22812</v>
      </c>
      <c r="D171" s="58">
        <v>44155</v>
      </c>
      <c r="E171" s="59">
        <v>3200</v>
      </c>
      <c r="F171" s="59">
        <v>0</v>
      </c>
      <c r="G171" s="59">
        <v>0</v>
      </c>
      <c r="H171" t="s">
        <v>1164</v>
      </c>
      <c r="I171">
        <v>2541496.81</v>
      </c>
      <c r="J171">
        <v>156967</v>
      </c>
      <c r="K171" t="s">
        <v>1103</v>
      </c>
      <c r="L171">
        <v>0</v>
      </c>
      <c r="M171" t="s">
        <v>1100</v>
      </c>
      <c r="N171" t="s">
        <v>1100</v>
      </c>
    </row>
    <row r="172" spans="1:14" x14ac:dyDescent="0.25">
      <c r="A172" t="s">
        <v>1053</v>
      </c>
      <c r="B172" t="s">
        <v>46</v>
      </c>
      <c r="C172">
        <v>22816</v>
      </c>
      <c r="D172" s="58">
        <v>44155</v>
      </c>
      <c r="E172" s="59">
        <v>3200</v>
      </c>
      <c r="F172" s="59">
        <v>0</v>
      </c>
      <c r="G172" s="59">
        <v>0</v>
      </c>
      <c r="H172" t="s">
        <v>1165</v>
      </c>
      <c r="I172">
        <v>2538296.81</v>
      </c>
      <c r="J172">
        <v>156968</v>
      </c>
      <c r="K172" t="s">
        <v>1103</v>
      </c>
      <c r="L172">
        <v>0</v>
      </c>
      <c r="M172" t="s">
        <v>1100</v>
      </c>
      <c r="N172" t="s">
        <v>1100</v>
      </c>
    </row>
    <row r="173" spans="1:14" x14ac:dyDescent="0.25">
      <c r="A173" t="s">
        <v>1053</v>
      </c>
      <c r="B173" t="s">
        <v>46</v>
      </c>
      <c r="C173">
        <v>22830</v>
      </c>
      <c r="D173" s="58">
        <v>44161</v>
      </c>
      <c r="E173" s="59">
        <v>7800</v>
      </c>
      <c r="F173" s="59">
        <v>0</v>
      </c>
      <c r="G173" s="59">
        <v>0</v>
      </c>
      <c r="H173" t="s">
        <v>1154</v>
      </c>
      <c r="I173">
        <v>2530496.81</v>
      </c>
      <c r="J173">
        <v>156980</v>
      </c>
      <c r="K173" t="s">
        <v>1103</v>
      </c>
      <c r="L173">
        <v>0</v>
      </c>
      <c r="M173" t="s">
        <v>1100</v>
      </c>
      <c r="N173" t="s">
        <v>1100</v>
      </c>
    </row>
    <row r="174" spans="1:14" x14ac:dyDescent="0.25">
      <c r="A174" t="s">
        <v>1053</v>
      </c>
      <c r="B174" t="s">
        <v>46</v>
      </c>
      <c r="C174">
        <v>22829</v>
      </c>
      <c r="D174" s="58">
        <v>44161</v>
      </c>
      <c r="E174" s="59">
        <v>7800</v>
      </c>
      <c r="F174" s="59">
        <v>0</v>
      </c>
      <c r="G174" s="59">
        <v>0</v>
      </c>
      <c r="H174" t="s">
        <v>1161</v>
      </c>
      <c r="I174">
        <v>2538296.81</v>
      </c>
      <c r="J174">
        <v>156979</v>
      </c>
      <c r="K174" t="s">
        <v>1103</v>
      </c>
      <c r="L174">
        <v>0</v>
      </c>
      <c r="M174" t="s">
        <v>1100</v>
      </c>
      <c r="N174" t="s">
        <v>1100</v>
      </c>
    </row>
    <row r="175" spans="1:14" x14ac:dyDescent="0.25">
      <c r="A175" t="s">
        <v>1053</v>
      </c>
      <c r="B175" t="s">
        <v>46</v>
      </c>
      <c r="C175">
        <v>22851</v>
      </c>
      <c r="D175" s="58">
        <v>44165</v>
      </c>
      <c r="E175" s="59">
        <v>5000</v>
      </c>
      <c r="F175" s="59">
        <v>0</v>
      </c>
      <c r="G175" s="59">
        <v>0</v>
      </c>
      <c r="H175" t="s">
        <v>1154</v>
      </c>
      <c r="I175">
        <v>2600607.33</v>
      </c>
      <c r="J175">
        <v>157000</v>
      </c>
      <c r="K175" t="s">
        <v>1103</v>
      </c>
      <c r="L175">
        <v>0</v>
      </c>
      <c r="M175" t="s">
        <v>1100</v>
      </c>
      <c r="N175" t="s">
        <v>1100</v>
      </c>
    </row>
    <row r="176" spans="1:14" x14ac:dyDescent="0.25">
      <c r="A176" t="s">
        <v>1053</v>
      </c>
      <c r="B176" t="s">
        <v>46</v>
      </c>
      <c r="C176">
        <v>22866</v>
      </c>
      <c r="D176" s="58">
        <v>44168</v>
      </c>
      <c r="E176" s="59">
        <v>4000</v>
      </c>
      <c r="F176" s="59">
        <v>0</v>
      </c>
      <c r="G176" s="59">
        <v>0</v>
      </c>
      <c r="H176" t="s">
        <v>1145</v>
      </c>
      <c r="I176">
        <v>2592271.33</v>
      </c>
      <c r="J176">
        <v>157013</v>
      </c>
      <c r="K176" t="s">
        <v>1106</v>
      </c>
      <c r="L176">
        <v>0</v>
      </c>
      <c r="M176" t="s">
        <v>1100</v>
      </c>
      <c r="N176" t="s">
        <v>1100</v>
      </c>
    </row>
    <row r="177" spans="1:14" x14ac:dyDescent="0.25">
      <c r="A177" t="s">
        <v>1053</v>
      </c>
      <c r="B177" t="s">
        <v>46</v>
      </c>
      <c r="C177">
        <v>22867</v>
      </c>
      <c r="D177" s="58">
        <v>44168</v>
      </c>
      <c r="E177" s="59">
        <v>4000</v>
      </c>
      <c r="F177" s="59">
        <v>0</v>
      </c>
      <c r="G177" s="59">
        <v>0</v>
      </c>
      <c r="H177" t="s">
        <v>1146</v>
      </c>
      <c r="I177">
        <v>2588271.33</v>
      </c>
      <c r="J177">
        <v>157014</v>
      </c>
      <c r="K177" t="s">
        <v>1121</v>
      </c>
      <c r="L177">
        <v>0</v>
      </c>
      <c r="M177" t="s">
        <v>1100</v>
      </c>
      <c r="N177" t="s">
        <v>1100</v>
      </c>
    </row>
    <row r="178" spans="1:14" x14ac:dyDescent="0.25">
      <c r="A178" t="s">
        <v>1053</v>
      </c>
      <c r="B178" t="s">
        <v>46</v>
      </c>
      <c r="C178">
        <v>22865</v>
      </c>
      <c r="D178" s="58">
        <v>44168</v>
      </c>
      <c r="E178" s="59">
        <v>4000</v>
      </c>
      <c r="F178" s="59">
        <v>0</v>
      </c>
      <c r="G178" s="59">
        <v>0</v>
      </c>
      <c r="H178" t="s">
        <v>1154</v>
      </c>
      <c r="I178">
        <v>2596271.33</v>
      </c>
      <c r="J178">
        <v>157012</v>
      </c>
      <c r="K178" t="s">
        <v>1103</v>
      </c>
      <c r="L178">
        <v>0</v>
      </c>
      <c r="M178" t="s">
        <v>1100</v>
      </c>
      <c r="N178" t="s">
        <v>1100</v>
      </c>
    </row>
    <row r="179" spans="1:14" x14ac:dyDescent="0.25">
      <c r="A179" t="s">
        <v>1053</v>
      </c>
      <c r="B179" t="s">
        <v>46</v>
      </c>
      <c r="C179">
        <v>22872</v>
      </c>
      <c r="D179" s="58">
        <v>44169</v>
      </c>
      <c r="E179" s="59">
        <v>4000</v>
      </c>
      <c r="F179" s="59">
        <v>0</v>
      </c>
      <c r="G179" s="59">
        <v>0</v>
      </c>
      <c r="H179" t="s">
        <v>1117</v>
      </c>
      <c r="I179">
        <v>2580271.33</v>
      </c>
      <c r="J179">
        <v>157019</v>
      </c>
      <c r="K179" t="s">
        <v>1106</v>
      </c>
      <c r="L179">
        <v>0</v>
      </c>
      <c r="M179" t="s">
        <v>1100</v>
      </c>
      <c r="N179" t="s">
        <v>1100</v>
      </c>
    </row>
    <row r="180" spans="1:14" x14ac:dyDescent="0.25">
      <c r="A180" t="s">
        <v>1053</v>
      </c>
      <c r="B180" t="s">
        <v>46</v>
      </c>
      <c r="C180">
        <v>22873</v>
      </c>
      <c r="D180" s="58">
        <v>44169</v>
      </c>
      <c r="E180" s="59">
        <v>4000</v>
      </c>
      <c r="F180" s="59">
        <v>0</v>
      </c>
      <c r="G180" s="59">
        <v>0</v>
      </c>
      <c r="H180" t="s">
        <v>1120</v>
      </c>
      <c r="I180">
        <v>2576271.33</v>
      </c>
      <c r="J180">
        <v>157020</v>
      </c>
      <c r="K180" t="s">
        <v>1121</v>
      </c>
      <c r="L180">
        <v>0</v>
      </c>
      <c r="M180" t="s">
        <v>1100</v>
      </c>
      <c r="N180" t="s">
        <v>1100</v>
      </c>
    </row>
    <row r="181" spans="1:14" x14ac:dyDescent="0.25">
      <c r="A181" t="s">
        <v>1053</v>
      </c>
      <c r="B181" t="s">
        <v>46</v>
      </c>
      <c r="C181">
        <v>22871</v>
      </c>
      <c r="D181" s="58">
        <v>44169</v>
      </c>
      <c r="E181" s="59">
        <v>4000</v>
      </c>
      <c r="F181" s="59">
        <v>0</v>
      </c>
      <c r="G181" s="59">
        <v>0</v>
      </c>
      <c r="H181" t="s">
        <v>1132</v>
      </c>
      <c r="I181">
        <v>2584271.33</v>
      </c>
      <c r="J181">
        <v>157018</v>
      </c>
      <c r="K181" t="s">
        <v>1103</v>
      </c>
      <c r="L181">
        <v>0</v>
      </c>
      <c r="M181" t="s">
        <v>1100</v>
      </c>
      <c r="N181" t="s">
        <v>1100</v>
      </c>
    </row>
    <row r="182" spans="1:14" x14ac:dyDescent="0.25">
      <c r="A182" t="s">
        <v>1053</v>
      </c>
      <c r="B182" t="s">
        <v>46</v>
      </c>
      <c r="C182">
        <v>22882</v>
      </c>
      <c r="D182" s="58">
        <v>44173</v>
      </c>
      <c r="E182" s="59">
        <v>5000</v>
      </c>
      <c r="F182" s="59">
        <v>0</v>
      </c>
      <c r="G182" s="59">
        <v>0</v>
      </c>
      <c r="H182" t="s">
        <v>1108</v>
      </c>
      <c r="I182">
        <v>2652982.88</v>
      </c>
      <c r="J182">
        <v>157028</v>
      </c>
      <c r="K182" t="s">
        <v>1103</v>
      </c>
      <c r="L182">
        <v>0</v>
      </c>
      <c r="M182" t="s">
        <v>1100</v>
      </c>
      <c r="N182" t="s">
        <v>1100</v>
      </c>
    </row>
    <row r="183" spans="1:14" x14ac:dyDescent="0.25">
      <c r="A183" t="s">
        <v>1053</v>
      </c>
      <c r="B183" t="s">
        <v>46</v>
      </c>
      <c r="C183">
        <v>22884</v>
      </c>
      <c r="D183" s="58">
        <v>44173</v>
      </c>
      <c r="E183" s="59">
        <v>5000</v>
      </c>
      <c r="F183" s="59">
        <v>0</v>
      </c>
      <c r="G183" s="59">
        <v>0</v>
      </c>
      <c r="H183" t="s">
        <v>1120</v>
      </c>
      <c r="I183">
        <v>2642982.88</v>
      </c>
      <c r="J183">
        <v>157030</v>
      </c>
      <c r="K183" t="s">
        <v>1121</v>
      </c>
      <c r="L183">
        <v>0</v>
      </c>
      <c r="M183" t="s">
        <v>1100</v>
      </c>
      <c r="N183" t="s">
        <v>1100</v>
      </c>
    </row>
    <row r="184" spans="1:14" x14ac:dyDescent="0.25">
      <c r="A184" t="s">
        <v>1053</v>
      </c>
      <c r="B184" t="s">
        <v>46</v>
      </c>
      <c r="C184">
        <v>22883</v>
      </c>
      <c r="D184" s="58">
        <v>44173</v>
      </c>
      <c r="E184" s="59">
        <v>5000</v>
      </c>
      <c r="F184" s="59">
        <v>0</v>
      </c>
      <c r="G184" s="59">
        <v>0</v>
      </c>
      <c r="H184" t="s">
        <v>1170</v>
      </c>
      <c r="I184">
        <v>2647982.88</v>
      </c>
      <c r="J184">
        <v>157029</v>
      </c>
      <c r="K184" t="s">
        <v>1106</v>
      </c>
      <c r="L184">
        <v>0</v>
      </c>
      <c r="M184" t="s">
        <v>1100</v>
      </c>
      <c r="N184" t="s">
        <v>1100</v>
      </c>
    </row>
    <row r="185" spans="1:14" x14ac:dyDescent="0.25">
      <c r="A185" t="s">
        <v>1053</v>
      </c>
      <c r="B185" t="s">
        <v>46</v>
      </c>
      <c r="C185">
        <v>22885</v>
      </c>
      <c r="D185" s="58">
        <v>44174</v>
      </c>
      <c r="E185" s="59">
        <v>3000</v>
      </c>
      <c r="F185" s="59">
        <v>0</v>
      </c>
      <c r="G185" s="59">
        <v>0</v>
      </c>
      <c r="H185" t="s">
        <v>1132</v>
      </c>
      <c r="I185">
        <v>2639982.88</v>
      </c>
      <c r="J185">
        <v>157031</v>
      </c>
      <c r="K185" t="s">
        <v>1103</v>
      </c>
      <c r="L185">
        <v>0</v>
      </c>
      <c r="M185" t="s">
        <v>1100</v>
      </c>
      <c r="N185" t="s">
        <v>1100</v>
      </c>
    </row>
    <row r="186" spans="1:14" x14ac:dyDescent="0.25">
      <c r="A186" t="s">
        <v>1053</v>
      </c>
      <c r="B186" t="s">
        <v>46</v>
      </c>
      <c r="C186">
        <v>22905</v>
      </c>
      <c r="D186" s="58">
        <v>44180</v>
      </c>
      <c r="E186" s="59">
        <v>3200</v>
      </c>
      <c r="F186" s="59">
        <v>0</v>
      </c>
      <c r="G186" s="59">
        <v>0</v>
      </c>
      <c r="H186" t="s">
        <v>1165</v>
      </c>
      <c r="I186">
        <v>2704874.83</v>
      </c>
      <c r="J186">
        <v>157050</v>
      </c>
      <c r="K186" t="s">
        <v>1103</v>
      </c>
      <c r="L186">
        <v>0</v>
      </c>
      <c r="M186" t="s">
        <v>1100</v>
      </c>
      <c r="N186" t="s">
        <v>1100</v>
      </c>
    </row>
    <row r="187" spans="1:14" x14ac:dyDescent="0.25">
      <c r="A187" t="s">
        <v>1053</v>
      </c>
      <c r="B187" t="s">
        <v>46</v>
      </c>
      <c r="C187">
        <v>22910</v>
      </c>
      <c r="D187" s="58">
        <v>44181</v>
      </c>
      <c r="E187" s="59">
        <v>550</v>
      </c>
      <c r="F187" s="59">
        <v>0</v>
      </c>
      <c r="G187" s="59">
        <v>0</v>
      </c>
      <c r="H187" t="s">
        <v>1169</v>
      </c>
      <c r="I187">
        <v>2704667.54</v>
      </c>
      <c r="J187">
        <v>157055</v>
      </c>
      <c r="K187" t="s">
        <v>1103</v>
      </c>
      <c r="L187">
        <v>0</v>
      </c>
      <c r="M187" t="s">
        <v>1100</v>
      </c>
      <c r="N187" t="s">
        <v>1100</v>
      </c>
    </row>
    <row r="188" spans="1:14" x14ac:dyDescent="0.25">
      <c r="A188" t="s">
        <v>1053</v>
      </c>
      <c r="B188" t="s">
        <v>46</v>
      </c>
      <c r="C188">
        <v>22939</v>
      </c>
      <c r="D188" s="58">
        <v>44193</v>
      </c>
      <c r="E188" s="59">
        <v>11000</v>
      </c>
      <c r="F188" s="59">
        <v>0</v>
      </c>
      <c r="G188" s="59">
        <v>0</v>
      </c>
      <c r="H188" t="s">
        <v>1107</v>
      </c>
      <c r="I188">
        <v>2693667.54</v>
      </c>
      <c r="J188">
        <v>157080</v>
      </c>
      <c r="K188" t="s">
        <v>1103</v>
      </c>
      <c r="L188">
        <v>0</v>
      </c>
      <c r="M188" t="s">
        <v>1100</v>
      </c>
      <c r="N188" t="s">
        <v>1100</v>
      </c>
    </row>
    <row r="189" spans="1:14" x14ac:dyDescent="0.25">
      <c r="A189" t="s">
        <v>1053</v>
      </c>
      <c r="B189" t="s">
        <v>46</v>
      </c>
      <c r="C189">
        <v>22942</v>
      </c>
      <c r="D189" s="58">
        <v>44193</v>
      </c>
      <c r="E189" s="59">
        <v>7820</v>
      </c>
      <c r="F189" s="59">
        <v>0</v>
      </c>
      <c r="G189" s="59">
        <v>0</v>
      </c>
      <c r="H189" t="s">
        <v>1139</v>
      </c>
      <c r="I189">
        <v>2685847.54</v>
      </c>
      <c r="J189">
        <v>157083</v>
      </c>
      <c r="K189" t="s">
        <v>1103</v>
      </c>
      <c r="L189">
        <v>0</v>
      </c>
      <c r="M189" t="s">
        <v>1100</v>
      </c>
      <c r="N189" t="s">
        <v>1100</v>
      </c>
    </row>
    <row r="190" spans="1:14" hidden="1" x14ac:dyDescent="0.25">
      <c r="A190" t="s">
        <v>1053</v>
      </c>
      <c r="B190" t="s">
        <v>13</v>
      </c>
      <c r="C190">
        <v>7634</v>
      </c>
      <c r="D190" s="58">
        <v>44151</v>
      </c>
      <c r="E190" s="59">
        <v>0</v>
      </c>
      <c r="F190" s="59">
        <v>140</v>
      </c>
      <c r="G190" s="59">
        <v>0</v>
      </c>
      <c r="H190" t="s">
        <v>936</v>
      </c>
      <c r="I190">
        <v>2514712.77</v>
      </c>
      <c r="J190">
        <v>0</v>
      </c>
      <c r="K190" t="s">
        <v>1100</v>
      </c>
      <c r="L190">
        <v>0</v>
      </c>
      <c r="M190" t="s">
        <v>1100</v>
      </c>
      <c r="N190" t="s">
        <v>1100</v>
      </c>
    </row>
    <row r="191" spans="1:14" hidden="1" x14ac:dyDescent="0.25">
      <c r="A191" t="s">
        <v>1053</v>
      </c>
      <c r="B191" t="s">
        <v>13</v>
      </c>
      <c r="C191">
        <v>4549</v>
      </c>
      <c r="D191" s="58">
        <v>44022</v>
      </c>
      <c r="E191" s="59">
        <v>173.16</v>
      </c>
      <c r="F191" s="59">
        <v>0</v>
      </c>
      <c r="G191" s="59">
        <v>0</v>
      </c>
      <c r="H191" t="s">
        <v>627</v>
      </c>
      <c r="I191">
        <v>2164699.88</v>
      </c>
      <c r="J191">
        <v>0</v>
      </c>
      <c r="K191" t="s">
        <v>1100</v>
      </c>
      <c r="L191">
        <v>0</v>
      </c>
      <c r="M191" t="s">
        <v>1100</v>
      </c>
      <c r="N191" t="s">
        <v>1100</v>
      </c>
    </row>
    <row r="192" spans="1:14" hidden="1" x14ac:dyDescent="0.25">
      <c r="A192" t="s">
        <v>1053</v>
      </c>
      <c r="B192" t="s">
        <v>23</v>
      </c>
      <c r="C192">
        <v>7705</v>
      </c>
      <c r="D192" s="58">
        <v>43851</v>
      </c>
      <c r="E192" s="59">
        <v>0</v>
      </c>
      <c r="F192" s="59">
        <v>0</v>
      </c>
      <c r="G192" s="59">
        <v>0</v>
      </c>
      <c r="H192" t="s">
        <v>360</v>
      </c>
      <c r="I192">
        <v>1396151.54</v>
      </c>
      <c r="J192">
        <v>0</v>
      </c>
      <c r="K192" t="s">
        <v>1100</v>
      </c>
      <c r="L192">
        <v>0</v>
      </c>
      <c r="M192" t="s">
        <v>1100</v>
      </c>
      <c r="N192" t="s">
        <v>1100</v>
      </c>
    </row>
    <row r="193" spans="1:14" hidden="1" x14ac:dyDescent="0.25">
      <c r="A193" t="s">
        <v>1053</v>
      </c>
      <c r="B193" t="s">
        <v>13</v>
      </c>
      <c r="C193">
        <v>8171</v>
      </c>
      <c r="D193" s="58">
        <v>44074</v>
      </c>
      <c r="E193" s="59">
        <v>0</v>
      </c>
      <c r="F193" s="59">
        <v>60000</v>
      </c>
      <c r="G193" s="59">
        <v>0</v>
      </c>
      <c r="H193" t="s">
        <v>744</v>
      </c>
      <c r="I193">
        <v>2628357.06</v>
      </c>
      <c r="J193">
        <v>0</v>
      </c>
      <c r="K193" t="s">
        <v>1100</v>
      </c>
      <c r="L193">
        <v>0</v>
      </c>
      <c r="M193" t="s">
        <v>1100</v>
      </c>
      <c r="N193" t="s">
        <v>1100</v>
      </c>
    </row>
    <row r="194" spans="1:14" hidden="1" x14ac:dyDescent="0.25">
      <c r="A194" t="s">
        <v>1053</v>
      </c>
      <c r="B194" t="s">
        <v>13</v>
      </c>
      <c r="C194">
        <v>8168</v>
      </c>
      <c r="D194" s="58">
        <v>44043</v>
      </c>
      <c r="E194" s="59">
        <v>0</v>
      </c>
      <c r="F194" s="59">
        <v>60000</v>
      </c>
      <c r="G194" s="59">
        <v>0</v>
      </c>
      <c r="H194" t="s">
        <v>679</v>
      </c>
      <c r="I194">
        <v>2579033.36</v>
      </c>
      <c r="J194">
        <v>0</v>
      </c>
      <c r="K194" t="s">
        <v>1100</v>
      </c>
      <c r="L194">
        <v>0</v>
      </c>
      <c r="M194" t="s">
        <v>1100</v>
      </c>
      <c r="N194" t="s">
        <v>1100</v>
      </c>
    </row>
    <row r="195" spans="1:14" hidden="1" x14ac:dyDescent="0.25">
      <c r="A195" t="s">
        <v>1053</v>
      </c>
      <c r="B195" t="s">
        <v>13</v>
      </c>
      <c r="C195">
        <v>8068</v>
      </c>
      <c r="D195" s="58">
        <v>44012</v>
      </c>
      <c r="E195" s="59">
        <v>0</v>
      </c>
      <c r="F195" s="59">
        <v>60000</v>
      </c>
      <c r="G195" s="59">
        <v>0</v>
      </c>
      <c r="H195" t="s">
        <v>584</v>
      </c>
      <c r="I195">
        <v>2154645.61</v>
      </c>
      <c r="J195">
        <v>0</v>
      </c>
      <c r="K195" t="s">
        <v>1100</v>
      </c>
      <c r="L195">
        <v>0</v>
      </c>
      <c r="M195" t="s">
        <v>1100</v>
      </c>
      <c r="N195" t="s">
        <v>1100</v>
      </c>
    </row>
    <row r="196" spans="1:14" hidden="1" x14ac:dyDescent="0.25">
      <c r="A196" t="s">
        <v>1053</v>
      </c>
      <c r="B196" t="s">
        <v>13</v>
      </c>
      <c r="C196">
        <v>4453</v>
      </c>
      <c r="D196" s="58">
        <v>43978</v>
      </c>
      <c r="E196" s="59">
        <v>0</v>
      </c>
      <c r="F196" s="59">
        <v>32.5</v>
      </c>
      <c r="G196" s="59">
        <v>0</v>
      </c>
      <c r="H196" t="s">
        <v>538</v>
      </c>
      <c r="I196">
        <v>1759119.29</v>
      </c>
      <c r="J196">
        <v>0</v>
      </c>
      <c r="K196" t="s">
        <v>1100</v>
      </c>
      <c r="L196">
        <v>0</v>
      </c>
      <c r="M196" t="s">
        <v>1100</v>
      </c>
      <c r="N196" t="s">
        <v>1100</v>
      </c>
    </row>
    <row r="197" spans="1:14" hidden="1" x14ac:dyDescent="0.25">
      <c r="A197" t="s">
        <v>1053</v>
      </c>
      <c r="B197" t="s">
        <v>13</v>
      </c>
      <c r="C197">
        <v>4455</v>
      </c>
      <c r="D197" s="58">
        <v>43981</v>
      </c>
      <c r="E197" s="59">
        <v>0</v>
      </c>
      <c r="F197" s="59">
        <v>15</v>
      </c>
      <c r="G197" s="59">
        <v>0</v>
      </c>
      <c r="H197" t="s">
        <v>540</v>
      </c>
      <c r="I197">
        <v>1759274.29</v>
      </c>
      <c r="J197">
        <v>0</v>
      </c>
      <c r="K197" t="s">
        <v>1100</v>
      </c>
      <c r="L197">
        <v>0</v>
      </c>
      <c r="M197" t="s">
        <v>1100</v>
      </c>
      <c r="N197" t="s">
        <v>1100</v>
      </c>
    </row>
    <row r="198" spans="1:14" hidden="1" x14ac:dyDescent="0.25">
      <c r="A198" t="s">
        <v>1053</v>
      </c>
      <c r="B198" t="s">
        <v>13</v>
      </c>
      <c r="C198">
        <v>7278</v>
      </c>
      <c r="D198" s="58">
        <v>44125</v>
      </c>
      <c r="E198" s="59">
        <v>0</v>
      </c>
      <c r="F198" s="59">
        <v>527</v>
      </c>
      <c r="G198" s="59">
        <v>0</v>
      </c>
      <c r="H198" t="s">
        <v>816</v>
      </c>
      <c r="I198">
        <v>2507616.29</v>
      </c>
      <c r="J198">
        <v>0</v>
      </c>
      <c r="K198" t="s">
        <v>1100</v>
      </c>
      <c r="L198">
        <v>0</v>
      </c>
      <c r="M198" t="s">
        <v>1100</v>
      </c>
      <c r="N198" t="s">
        <v>1100</v>
      </c>
    </row>
    <row r="199" spans="1:14" hidden="1" x14ac:dyDescent="0.25">
      <c r="A199" t="s">
        <v>1053</v>
      </c>
      <c r="B199" t="s">
        <v>13</v>
      </c>
      <c r="C199">
        <v>7963</v>
      </c>
      <c r="D199" s="58">
        <v>44181</v>
      </c>
      <c r="E199" s="59">
        <v>0</v>
      </c>
      <c r="F199" s="59">
        <v>183.71</v>
      </c>
      <c r="G199" s="59">
        <v>0</v>
      </c>
      <c r="H199" t="s">
        <v>985</v>
      </c>
      <c r="I199">
        <v>2705217.54</v>
      </c>
      <c r="J199">
        <v>0</v>
      </c>
      <c r="K199" t="s">
        <v>1100</v>
      </c>
      <c r="L199">
        <v>0</v>
      </c>
      <c r="M199" t="s">
        <v>1100</v>
      </c>
      <c r="N199" t="s">
        <v>1100</v>
      </c>
    </row>
    <row r="200" spans="1:14" hidden="1" x14ac:dyDescent="0.25">
      <c r="A200" t="s">
        <v>1053</v>
      </c>
      <c r="B200" t="s">
        <v>13</v>
      </c>
      <c r="C200">
        <v>6007</v>
      </c>
      <c r="D200" s="58">
        <v>44036</v>
      </c>
      <c r="E200" s="59">
        <v>0</v>
      </c>
      <c r="F200" s="59">
        <v>391.82</v>
      </c>
      <c r="G200" s="59">
        <v>0</v>
      </c>
      <c r="H200" t="s">
        <v>639</v>
      </c>
      <c r="I200">
        <v>2165067.9300000002</v>
      </c>
      <c r="J200">
        <v>0</v>
      </c>
      <c r="K200" t="s">
        <v>1100</v>
      </c>
      <c r="L200">
        <v>0</v>
      </c>
      <c r="M200" t="s">
        <v>1100</v>
      </c>
      <c r="N200" t="s">
        <v>1100</v>
      </c>
    </row>
    <row r="201" spans="1:14" hidden="1" x14ac:dyDescent="0.25">
      <c r="A201" t="s">
        <v>1053</v>
      </c>
      <c r="B201" t="s">
        <v>13</v>
      </c>
      <c r="C201">
        <v>6181</v>
      </c>
      <c r="D201" s="58">
        <v>44104</v>
      </c>
      <c r="E201" s="59">
        <v>0</v>
      </c>
      <c r="F201" s="59">
        <v>120</v>
      </c>
      <c r="G201" s="59">
        <v>0</v>
      </c>
      <c r="H201" t="s">
        <v>796</v>
      </c>
      <c r="I201">
        <v>2506370.69</v>
      </c>
      <c r="J201">
        <v>0</v>
      </c>
      <c r="K201" t="s">
        <v>1100</v>
      </c>
      <c r="L201">
        <v>0</v>
      </c>
      <c r="M201" t="s">
        <v>1100</v>
      </c>
      <c r="N201" t="s">
        <v>1100</v>
      </c>
    </row>
    <row r="202" spans="1:14" hidden="1" x14ac:dyDescent="0.25">
      <c r="A202" t="s">
        <v>1053</v>
      </c>
      <c r="B202" t="s">
        <v>13</v>
      </c>
      <c r="C202">
        <v>8185</v>
      </c>
      <c r="D202" s="58">
        <v>44196</v>
      </c>
      <c r="E202" s="59">
        <v>0</v>
      </c>
      <c r="F202" s="59">
        <v>240000</v>
      </c>
      <c r="G202" s="59">
        <v>0</v>
      </c>
      <c r="H202" t="s">
        <v>1011</v>
      </c>
      <c r="I202">
        <v>2927007.5</v>
      </c>
      <c r="J202">
        <v>0</v>
      </c>
      <c r="K202" t="s">
        <v>1100</v>
      </c>
      <c r="L202">
        <v>0</v>
      </c>
      <c r="M202" t="s">
        <v>1100</v>
      </c>
      <c r="N202" t="s">
        <v>1100</v>
      </c>
    </row>
    <row r="203" spans="1:14" hidden="1" x14ac:dyDescent="0.25">
      <c r="A203" t="s">
        <v>1053</v>
      </c>
      <c r="B203" t="s">
        <v>13</v>
      </c>
      <c r="C203">
        <v>8196</v>
      </c>
      <c r="D203" s="58">
        <v>44196</v>
      </c>
      <c r="E203" s="59">
        <v>0</v>
      </c>
      <c r="F203" s="59">
        <v>96851.59</v>
      </c>
      <c r="G203" s="59">
        <v>0</v>
      </c>
      <c r="H203" t="s">
        <v>1013</v>
      </c>
      <c r="I203">
        <v>3018600.57</v>
      </c>
      <c r="J203">
        <v>0</v>
      </c>
      <c r="K203" t="s">
        <v>1100</v>
      </c>
      <c r="L203">
        <v>0</v>
      </c>
      <c r="M203" t="s">
        <v>1100</v>
      </c>
      <c r="N203" t="s">
        <v>1100</v>
      </c>
    </row>
    <row r="204" spans="1:14" hidden="1" x14ac:dyDescent="0.25">
      <c r="A204" t="s">
        <v>1053</v>
      </c>
      <c r="B204" t="s">
        <v>13</v>
      </c>
      <c r="C204">
        <v>8190</v>
      </c>
      <c r="D204" s="58">
        <v>44196</v>
      </c>
      <c r="E204" s="59">
        <v>5258.52</v>
      </c>
      <c r="F204" s="59">
        <v>0</v>
      </c>
      <c r="G204" s="59">
        <v>0</v>
      </c>
      <c r="H204" t="s">
        <v>1010</v>
      </c>
      <c r="I204">
        <v>2921748.98</v>
      </c>
      <c r="J204">
        <v>0</v>
      </c>
      <c r="K204" t="s">
        <v>1100</v>
      </c>
      <c r="L204">
        <v>0</v>
      </c>
      <c r="M204" t="s">
        <v>1100</v>
      </c>
      <c r="N204" t="s">
        <v>1100</v>
      </c>
    </row>
    <row r="205" spans="1:14" hidden="1" x14ac:dyDescent="0.25">
      <c r="A205" t="s">
        <v>1053</v>
      </c>
      <c r="B205" t="s">
        <v>13</v>
      </c>
      <c r="C205">
        <v>8091</v>
      </c>
      <c r="D205" s="58">
        <v>44165</v>
      </c>
      <c r="E205" s="59">
        <v>0</v>
      </c>
      <c r="F205" s="59">
        <v>75110.52</v>
      </c>
      <c r="G205" s="59">
        <v>0</v>
      </c>
      <c r="H205" t="s">
        <v>961</v>
      </c>
      <c r="I205">
        <v>2605607.33</v>
      </c>
      <c r="J205">
        <v>0</v>
      </c>
      <c r="K205" t="s">
        <v>1100</v>
      </c>
      <c r="L205">
        <v>0</v>
      </c>
      <c r="M205" t="s">
        <v>1100</v>
      </c>
      <c r="N205" t="s">
        <v>1100</v>
      </c>
    </row>
    <row r="206" spans="1:14" hidden="1" x14ac:dyDescent="0.25">
      <c r="A206" t="s">
        <v>1053</v>
      </c>
      <c r="B206" t="s">
        <v>1100</v>
      </c>
      <c r="C206">
        <v>0</v>
      </c>
      <c r="D206" s="58">
        <v>43830</v>
      </c>
      <c r="E206" s="59">
        <v>0</v>
      </c>
      <c r="F206" s="59">
        <v>0</v>
      </c>
      <c r="G206" s="59">
        <v>1154868.42</v>
      </c>
      <c r="H206" t="s">
        <v>1174</v>
      </c>
      <c r="I206">
        <v>1253984.22</v>
      </c>
      <c r="J206">
        <v>0</v>
      </c>
      <c r="K206" t="s">
        <v>1100</v>
      </c>
      <c r="L206">
        <v>0</v>
      </c>
      <c r="M206" t="s">
        <v>1100</v>
      </c>
      <c r="N206" t="s">
        <v>1100</v>
      </c>
    </row>
    <row r="207" spans="1:14" hidden="1" x14ac:dyDescent="0.25">
      <c r="A207" t="s">
        <v>1053</v>
      </c>
      <c r="B207" t="s">
        <v>285</v>
      </c>
      <c r="C207">
        <v>22681</v>
      </c>
      <c r="D207" s="58">
        <v>44131</v>
      </c>
      <c r="E207" s="59">
        <v>0</v>
      </c>
      <c r="F207" s="59">
        <v>6000</v>
      </c>
      <c r="G207" s="59">
        <v>0</v>
      </c>
      <c r="H207" t="s">
        <v>1175</v>
      </c>
      <c r="I207">
        <v>2513616.29</v>
      </c>
      <c r="J207">
        <v>0</v>
      </c>
      <c r="K207" t="s">
        <v>1100</v>
      </c>
      <c r="L207">
        <v>0</v>
      </c>
      <c r="M207" t="s">
        <v>1100</v>
      </c>
      <c r="N207" t="s">
        <v>1100</v>
      </c>
    </row>
    <row r="208" spans="1:14" hidden="1" x14ac:dyDescent="0.25">
      <c r="D208" s="58"/>
      <c r="E208" s="59">
        <f>SUBTOTAL(9,E15:E207)</f>
        <v>398032.75</v>
      </c>
      <c r="F208" s="59">
        <f>SUBTOTAL(9,F15:F207)</f>
        <v>526.29999999999995</v>
      </c>
      <c r="G208" s="59">
        <f>SUBTOTAL(9,G15:G207)+F208-E208</f>
        <v>-397506.45</v>
      </c>
    </row>
    <row r="209" spans="6:6" hidden="1" x14ac:dyDescent="0.25">
      <c r="F209" s="55">
        <f>+F208-E208</f>
        <v>-397506.45</v>
      </c>
    </row>
  </sheetData>
  <autoFilter ref="A14:N209" xr:uid="{7EA428F2-AF51-40DC-947E-0C3460569F1F}">
    <filterColumn colId="1">
      <filters>
        <filter val="CH"/>
      </filters>
    </filterColumn>
  </autoFilter>
  <sortState xmlns:xlrd2="http://schemas.microsoft.com/office/spreadsheetml/2017/richdata2" ref="A37:N189">
    <sortCondition ref="D37:D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06BF-E0EA-41A0-9D5C-36ACD8E3F96A}">
  <sheetPr filterMode="1"/>
  <dimension ref="A1:WVI107"/>
  <sheetViews>
    <sheetView topLeftCell="C8" workbookViewId="0">
      <selection activeCell="I27" sqref="I27"/>
    </sheetView>
  </sheetViews>
  <sheetFormatPr defaultRowHeight="15" x14ac:dyDescent="0.25"/>
  <cols>
    <col min="1" max="2" width="0" hidden="1" customWidth="1"/>
    <col min="3" max="3" width="4.42578125" customWidth="1"/>
    <col min="4" max="4" width="8.28515625" bestFit="1" customWidth="1"/>
    <col min="5" max="5" width="10.7109375" bestFit="1" customWidth="1"/>
    <col min="6" max="7" width="10.140625" bestFit="1" customWidth="1"/>
    <col min="8" max="8" width="11.7109375" bestFit="1" customWidth="1"/>
    <col min="9" max="9" width="51.28515625" customWidth="1"/>
    <col min="11" max="11" width="28.140625" bestFit="1" customWidth="1"/>
    <col min="254" max="254" width="11.42578125" bestFit="1" customWidth="1"/>
    <col min="256" max="257" width="0" hidden="1" customWidth="1"/>
    <col min="258" max="258" width="3.7109375" bestFit="1" customWidth="1"/>
    <col min="260" max="262" width="10.140625" bestFit="1" customWidth="1"/>
    <col min="263" max="263" width="11.7109375" bestFit="1" customWidth="1"/>
    <col min="264" max="264" width="51.28515625" customWidth="1"/>
    <col min="267" max="267" width="28.140625" bestFit="1" customWidth="1"/>
    <col min="510" max="510" width="11.42578125" bestFit="1" customWidth="1"/>
    <col min="512" max="513" width="0" hidden="1" customWidth="1"/>
    <col min="514" max="514" width="3.7109375" bestFit="1" customWidth="1"/>
    <col min="516" max="518" width="10.140625" bestFit="1" customWidth="1"/>
    <col min="519" max="519" width="11.7109375" bestFit="1" customWidth="1"/>
    <col min="520" max="520" width="51.28515625" customWidth="1"/>
    <col min="523" max="523" width="28.140625" bestFit="1" customWidth="1"/>
    <col min="766" max="766" width="11.42578125" bestFit="1" customWidth="1"/>
    <col min="768" max="769" width="0" hidden="1" customWidth="1"/>
    <col min="770" max="770" width="3.7109375" bestFit="1" customWidth="1"/>
    <col min="772" max="774" width="10.140625" bestFit="1" customWidth="1"/>
    <col min="775" max="775" width="11.7109375" bestFit="1" customWidth="1"/>
    <col min="776" max="776" width="51.28515625" customWidth="1"/>
    <col min="779" max="779" width="28.140625" bestFit="1" customWidth="1"/>
    <col min="1022" max="1022" width="11.42578125" bestFit="1" customWidth="1"/>
    <col min="1024" max="1025" width="0" hidden="1" customWidth="1"/>
    <col min="1026" max="1026" width="3.7109375" bestFit="1" customWidth="1"/>
    <col min="1028" max="1030" width="10.140625" bestFit="1" customWidth="1"/>
    <col min="1031" max="1031" width="11.7109375" bestFit="1" customWidth="1"/>
    <col min="1032" max="1032" width="51.28515625" customWidth="1"/>
    <col min="1035" max="1035" width="28.140625" bestFit="1" customWidth="1"/>
    <col min="1278" max="1278" width="11.42578125" bestFit="1" customWidth="1"/>
    <col min="1280" max="1281" width="0" hidden="1" customWidth="1"/>
    <col min="1282" max="1282" width="3.7109375" bestFit="1" customWidth="1"/>
    <col min="1284" max="1286" width="10.140625" bestFit="1" customWidth="1"/>
    <col min="1287" max="1287" width="11.7109375" bestFit="1" customWidth="1"/>
    <col min="1288" max="1288" width="51.28515625" customWidth="1"/>
    <col min="1291" max="1291" width="28.140625" bestFit="1" customWidth="1"/>
    <col min="1534" max="1534" width="11.42578125" bestFit="1" customWidth="1"/>
    <col min="1536" max="1537" width="0" hidden="1" customWidth="1"/>
    <col min="1538" max="1538" width="3.7109375" bestFit="1" customWidth="1"/>
    <col min="1540" max="1542" width="10.140625" bestFit="1" customWidth="1"/>
    <col min="1543" max="1543" width="11.7109375" bestFit="1" customWidth="1"/>
    <col min="1544" max="1544" width="51.28515625" customWidth="1"/>
    <col min="1547" max="1547" width="28.140625" bestFit="1" customWidth="1"/>
    <col min="1790" max="1790" width="11.42578125" bestFit="1" customWidth="1"/>
    <col min="1792" max="1793" width="0" hidden="1" customWidth="1"/>
    <col min="1794" max="1794" width="3.7109375" bestFit="1" customWidth="1"/>
    <col min="1796" max="1798" width="10.140625" bestFit="1" customWidth="1"/>
    <col min="1799" max="1799" width="11.7109375" bestFit="1" customWidth="1"/>
    <col min="1800" max="1800" width="51.28515625" customWidth="1"/>
    <col min="1803" max="1803" width="28.140625" bestFit="1" customWidth="1"/>
    <col min="2046" max="2046" width="11.42578125" bestFit="1" customWidth="1"/>
    <col min="2048" max="2049" width="0" hidden="1" customWidth="1"/>
    <col min="2050" max="2050" width="3.7109375" bestFit="1" customWidth="1"/>
    <col min="2052" max="2054" width="10.140625" bestFit="1" customWidth="1"/>
    <col min="2055" max="2055" width="11.7109375" bestFit="1" customWidth="1"/>
    <col min="2056" max="2056" width="51.28515625" customWidth="1"/>
    <col min="2059" max="2059" width="28.140625" bestFit="1" customWidth="1"/>
    <col min="2302" max="2302" width="11.42578125" bestFit="1" customWidth="1"/>
    <col min="2304" max="2305" width="0" hidden="1" customWidth="1"/>
    <col min="2306" max="2306" width="3.7109375" bestFit="1" customWidth="1"/>
    <col min="2308" max="2310" width="10.140625" bestFit="1" customWidth="1"/>
    <col min="2311" max="2311" width="11.7109375" bestFit="1" customWidth="1"/>
    <col min="2312" max="2312" width="51.28515625" customWidth="1"/>
    <col min="2315" max="2315" width="28.140625" bestFit="1" customWidth="1"/>
    <col min="2558" max="2558" width="11.42578125" bestFit="1" customWidth="1"/>
    <col min="2560" max="2561" width="0" hidden="1" customWidth="1"/>
    <col min="2562" max="2562" width="3.7109375" bestFit="1" customWidth="1"/>
    <col min="2564" max="2566" width="10.140625" bestFit="1" customWidth="1"/>
    <col min="2567" max="2567" width="11.7109375" bestFit="1" customWidth="1"/>
    <col min="2568" max="2568" width="51.28515625" customWidth="1"/>
    <col min="2571" max="2571" width="28.140625" bestFit="1" customWidth="1"/>
    <col min="2814" max="2814" width="11.42578125" bestFit="1" customWidth="1"/>
    <col min="2816" max="2817" width="0" hidden="1" customWidth="1"/>
    <col min="2818" max="2818" width="3.7109375" bestFit="1" customWidth="1"/>
    <col min="2820" max="2822" width="10.140625" bestFit="1" customWidth="1"/>
    <col min="2823" max="2823" width="11.7109375" bestFit="1" customWidth="1"/>
    <col min="2824" max="2824" width="51.28515625" customWidth="1"/>
    <col min="2827" max="2827" width="28.140625" bestFit="1" customWidth="1"/>
    <col min="3070" max="3070" width="11.42578125" bestFit="1" customWidth="1"/>
    <col min="3072" max="3073" width="0" hidden="1" customWidth="1"/>
    <col min="3074" max="3074" width="3.7109375" bestFit="1" customWidth="1"/>
    <col min="3076" max="3078" width="10.140625" bestFit="1" customWidth="1"/>
    <col min="3079" max="3079" width="11.7109375" bestFit="1" customWidth="1"/>
    <col min="3080" max="3080" width="51.28515625" customWidth="1"/>
    <col min="3083" max="3083" width="28.140625" bestFit="1" customWidth="1"/>
    <col min="3326" max="3326" width="11.42578125" bestFit="1" customWidth="1"/>
    <col min="3328" max="3329" width="0" hidden="1" customWidth="1"/>
    <col min="3330" max="3330" width="3.7109375" bestFit="1" customWidth="1"/>
    <col min="3332" max="3334" width="10.140625" bestFit="1" customWidth="1"/>
    <col min="3335" max="3335" width="11.7109375" bestFit="1" customWidth="1"/>
    <col min="3336" max="3336" width="51.28515625" customWidth="1"/>
    <col min="3339" max="3339" width="28.140625" bestFit="1" customWidth="1"/>
    <col min="3582" max="3582" width="11.42578125" bestFit="1" customWidth="1"/>
    <col min="3584" max="3585" width="0" hidden="1" customWidth="1"/>
    <col min="3586" max="3586" width="3.7109375" bestFit="1" customWidth="1"/>
    <col min="3588" max="3590" width="10.140625" bestFit="1" customWidth="1"/>
    <col min="3591" max="3591" width="11.7109375" bestFit="1" customWidth="1"/>
    <col min="3592" max="3592" width="51.28515625" customWidth="1"/>
    <col min="3595" max="3595" width="28.140625" bestFit="1" customWidth="1"/>
    <col min="3838" max="3838" width="11.42578125" bestFit="1" customWidth="1"/>
    <col min="3840" max="3841" width="0" hidden="1" customWidth="1"/>
    <col min="3842" max="3842" width="3.7109375" bestFit="1" customWidth="1"/>
    <col min="3844" max="3846" width="10.140625" bestFit="1" customWidth="1"/>
    <col min="3847" max="3847" width="11.7109375" bestFit="1" customWidth="1"/>
    <col min="3848" max="3848" width="51.28515625" customWidth="1"/>
    <col min="3851" max="3851" width="28.140625" bestFit="1" customWidth="1"/>
    <col min="4094" max="4094" width="11.42578125" bestFit="1" customWidth="1"/>
    <col min="4096" max="4097" width="0" hidden="1" customWidth="1"/>
    <col min="4098" max="4098" width="3.7109375" bestFit="1" customWidth="1"/>
    <col min="4100" max="4102" width="10.140625" bestFit="1" customWidth="1"/>
    <col min="4103" max="4103" width="11.7109375" bestFit="1" customWidth="1"/>
    <col min="4104" max="4104" width="51.28515625" customWidth="1"/>
    <col min="4107" max="4107" width="28.140625" bestFit="1" customWidth="1"/>
    <col min="4350" max="4350" width="11.42578125" bestFit="1" customWidth="1"/>
    <col min="4352" max="4353" width="0" hidden="1" customWidth="1"/>
    <col min="4354" max="4354" width="3.7109375" bestFit="1" customWidth="1"/>
    <col min="4356" max="4358" width="10.140625" bestFit="1" customWidth="1"/>
    <col min="4359" max="4359" width="11.7109375" bestFit="1" customWidth="1"/>
    <col min="4360" max="4360" width="51.28515625" customWidth="1"/>
    <col min="4363" max="4363" width="28.140625" bestFit="1" customWidth="1"/>
    <col min="4606" max="4606" width="11.42578125" bestFit="1" customWidth="1"/>
    <col min="4608" max="4609" width="0" hidden="1" customWidth="1"/>
    <col min="4610" max="4610" width="3.7109375" bestFit="1" customWidth="1"/>
    <col min="4612" max="4614" width="10.140625" bestFit="1" customWidth="1"/>
    <col min="4615" max="4615" width="11.7109375" bestFit="1" customWidth="1"/>
    <col min="4616" max="4616" width="51.28515625" customWidth="1"/>
    <col min="4619" max="4619" width="28.140625" bestFit="1" customWidth="1"/>
    <col min="4862" max="4862" width="11.42578125" bestFit="1" customWidth="1"/>
    <col min="4864" max="4865" width="0" hidden="1" customWidth="1"/>
    <col min="4866" max="4866" width="3.7109375" bestFit="1" customWidth="1"/>
    <col min="4868" max="4870" width="10.140625" bestFit="1" customWidth="1"/>
    <col min="4871" max="4871" width="11.7109375" bestFit="1" customWidth="1"/>
    <col min="4872" max="4872" width="51.28515625" customWidth="1"/>
    <col min="4875" max="4875" width="28.140625" bestFit="1" customWidth="1"/>
    <col min="5118" max="5118" width="11.42578125" bestFit="1" customWidth="1"/>
    <col min="5120" max="5121" width="0" hidden="1" customWidth="1"/>
    <col min="5122" max="5122" width="3.7109375" bestFit="1" customWidth="1"/>
    <col min="5124" max="5126" width="10.140625" bestFit="1" customWidth="1"/>
    <col min="5127" max="5127" width="11.7109375" bestFit="1" customWidth="1"/>
    <col min="5128" max="5128" width="51.28515625" customWidth="1"/>
    <col min="5131" max="5131" width="28.140625" bestFit="1" customWidth="1"/>
    <col min="5374" max="5374" width="11.42578125" bestFit="1" customWidth="1"/>
    <col min="5376" max="5377" width="0" hidden="1" customWidth="1"/>
    <col min="5378" max="5378" width="3.7109375" bestFit="1" customWidth="1"/>
    <col min="5380" max="5382" width="10.140625" bestFit="1" customWidth="1"/>
    <col min="5383" max="5383" width="11.7109375" bestFit="1" customWidth="1"/>
    <col min="5384" max="5384" width="51.28515625" customWidth="1"/>
    <col min="5387" max="5387" width="28.140625" bestFit="1" customWidth="1"/>
    <col min="5630" max="5630" width="11.42578125" bestFit="1" customWidth="1"/>
    <col min="5632" max="5633" width="0" hidden="1" customWidth="1"/>
    <col min="5634" max="5634" width="3.7109375" bestFit="1" customWidth="1"/>
    <col min="5636" max="5638" width="10.140625" bestFit="1" customWidth="1"/>
    <col min="5639" max="5639" width="11.7109375" bestFit="1" customWidth="1"/>
    <col min="5640" max="5640" width="51.28515625" customWidth="1"/>
    <col min="5643" max="5643" width="28.140625" bestFit="1" customWidth="1"/>
    <col min="5886" max="5886" width="11.42578125" bestFit="1" customWidth="1"/>
    <col min="5888" max="5889" width="0" hidden="1" customWidth="1"/>
    <col min="5890" max="5890" width="3.7109375" bestFit="1" customWidth="1"/>
    <col min="5892" max="5894" width="10.140625" bestFit="1" customWidth="1"/>
    <col min="5895" max="5895" width="11.7109375" bestFit="1" customWidth="1"/>
    <col min="5896" max="5896" width="51.28515625" customWidth="1"/>
    <col min="5899" max="5899" width="28.140625" bestFit="1" customWidth="1"/>
    <col min="6142" max="6142" width="11.42578125" bestFit="1" customWidth="1"/>
    <col min="6144" max="6145" width="0" hidden="1" customWidth="1"/>
    <col min="6146" max="6146" width="3.7109375" bestFit="1" customWidth="1"/>
    <col min="6148" max="6150" width="10.140625" bestFit="1" customWidth="1"/>
    <col min="6151" max="6151" width="11.7109375" bestFit="1" customWidth="1"/>
    <col min="6152" max="6152" width="51.28515625" customWidth="1"/>
    <col min="6155" max="6155" width="28.140625" bestFit="1" customWidth="1"/>
    <col min="6398" max="6398" width="11.42578125" bestFit="1" customWidth="1"/>
    <col min="6400" max="6401" width="0" hidden="1" customWidth="1"/>
    <col min="6402" max="6402" width="3.7109375" bestFit="1" customWidth="1"/>
    <col min="6404" max="6406" width="10.140625" bestFit="1" customWidth="1"/>
    <col min="6407" max="6407" width="11.7109375" bestFit="1" customWidth="1"/>
    <col min="6408" max="6408" width="51.28515625" customWidth="1"/>
    <col min="6411" max="6411" width="28.140625" bestFit="1" customWidth="1"/>
    <col min="6654" max="6654" width="11.42578125" bestFit="1" customWidth="1"/>
    <col min="6656" max="6657" width="0" hidden="1" customWidth="1"/>
    <col min="6658" max="6658" width="3.7109375" bestFit="1" customWidth="1"/>
    <col min="6660" max="6662" width="10.140625" bestFit="1" customWidth="1"/>
    <col min="6663" max="6663" width="11.7109375" bestFit="1" customWidth="1"/>
    <col min="6664" max="6664" width="51.28515625" customWidth="1"/>
    <col min="6667" max="6667" width="28.140625" bestFit="1" customWidth="1"/>
    <col min="6910" max="6910" width="11.42578125" bestFit="1" customWidth="1"/>
    <col min="6912" max="6913" width="0" hidden="1" customWidth="1"/>
    <col min="6914" max="6914" width="3.7109375" bestFit="1" customWidth="1"/>
    <col min="6916" max="6918" width="10.140625" bestFit="1" customWidth="1"/>
    <col min="6919" max="6919" width="11.7109375" bestFit="1" customWidth="1"/>
    <col min="6920" max="6920" width="51.28515625" customWidth="1"/>
    <col min="6923" max="6923" width="28.140625" bestFit="1" customWidth="1"/>
    <col min="7166" max="7166" width="11.42578125" bestFit="1" customWidth="1"/>
    <col min="7168" max="7169" width="0" hidden="1" customWidth="1"/>
    <col min="7170" max="7170" width="3.7109375" bestFit="1" customWidth="1"/>
    <col min="7172" max="7174" width="10.140625" bestFit="1" customWidth="1"/>
    <col min="7175" max="7175" width="11.7109375" bestFit="1" customWidth="1"/>
    <col min="7176" max="7176" width="51.28515625" customWidth="1"/>
    <col min="7179" max="7179" width="28.140625" bestFit="1" customWidth="1"/>
    <col min="7422" max="7422" width="11.42578125" bestFit="1" customWidth="1"/>
    <col min="7424" max="7425" width="0" hidden="1" customWidth="1"/>
    <col min="7426" max="7426" width="3.7109375" bestFit="1" customWidth="1"/>
    <col min="7428" max="7430" width="10.140625" bestFit="1" customWidth="1"/>
    <col min="7431" max="7431" width="11.7109375" bestFit="1" customWidth="1"/>
    <col min="7432" max="7432" width="51.28515625" customWidth="1"/>
    <col min="7435" max="7435" width="28.140625" bestFit="1" customWidth="1"/>
    <col min="7678" max="7678" width="11.42578125" bestFit="1" customWidth="1"/>
    <col min="7680" max="7681" width="0" hidden="1" customWidth="1"/>
    <col min="7682" max="7682" width="3.7109375" bestFit="1" customWidth="1"/>
    <col min="7684" max="7686" width="10.140625" bestFit="1" customWidth="1"/>
    <col min="7687" max="7687" width="11.7109375" bestFit="1" customWidth="1"/>
    <col min="7688" max="7688" width="51.28515625" customWidth="1"/>
    <col min="7691" max="7691" width="28.140625" bestFit="1" customWidth="1"/>
    <col min="7934" max="7934" width="11.42578125" bestFit="1" customWidth="1"/>
    <col min="7936" max="7937" width="0" hidden="1" customWidth="1"/>
    <col min="7938" max="7938" width="3.7109375" bestFit="1" customWidth="1"/>
    <col min="7940" max="7942" width="10.140625" bestFit="1" customWidth="1"/>
    <col min="7943" max="7943" width="11.7109375" bestFit="1" customWidth="1"/>
    <col min="7944" max="7944" width="51.28515625" customWidth="1"/>
    <col min="7947" max="7947" width="28.140625" bestFit="1" customWidth="1"/>
    <col min="8190" max="8190" width="11.42578125" bestFit="1" customWidth="1"/>
    <col min="8192" max="8193" width="0" hidden="1" customWidth="1"/>
    <col min="8194" max="8194" width="3.7109375" bestFit="1" customWidth="1"/>
    <col min="8196" max="8198" width="10.140625" bestFit="1" customWidth="1"/>
    <col min="8199" max="8199" width="11.7109375" bestFit="1" customWidth="1"/>
    <col min="8200" max="8200" width="51.28515625" customWidth="1"/>
    <col min="8203" max="8203" width="28.140625" bestFit="1" customWidth="1"/>
    <col min="8446" max="8446" width="11.42578125" bestFit="1" customWidth="1"/>
    <col min="8448" max="8449" width="0" hidden="1" customWidth="1"/>
    <col min="8450" max="8450" width="3.7109375" bestFit="1" customWidth="1"/>
    <col min="8452" max="8454" width="10.140625" bestFit="1" customWidth="1"/>
    <col min="8455" max="8455" width="11.7109375" bestFit="1" customWidth="1"/>
    <col min="8456" max="8456" width="51.28515625" customWidth="1"/>
    <col min="8459" max="8459" width="28.140625" bestFit="1" customWidth="1"/>
    <col min="8702" max="8702" width="11.42578125" bestFit="1" customWidth="1"/>
    <col min="8704" max="8705" width="0" hidden="1" customWidth="1"/>
    <col min="8706" max="8706" width="3.7109375" bestFit="1" customWidth="1"/>
    <col min="8708" max="8710" width="10.140625" bestFit="1" customWidth="1"/>
    <col min="8711" max="8711" width="11.7109375" bestFit="1" customWidth="1"/>
    <col min="8712" max="8712" width="51.28515625" customWidth="1"/>
    <col min="8715" max="8715" width="28.140625" bestFit="1" customWidth="1"/>
    <col min="8958" max="8958" width="11.42578125" bestFit="1" customWidth="1"/>
    <col min="8960" max="8961" width="0" hidden="1" customWidth="1"/>
    <col min="8962" max="8962" width="3.7109375" bestFit="1" customWidth="1"/>
    <col min="8964" max="8966" width="10.140625" bestFit="1" customWidth="1"/>
    <col min="8967" max="8967" width="11.7109375" bestFit="1" customWidth="1"/>
    <col min="8968" max="8968" width="51.28515625" customWidth="1"/>
    <col min="8971" max="8971" width="28.140625" bestFit="1" customWidth="1"/>
    <col min="9214" max="9214" width="11.42578125" bestFit="1" customWidth="1"/>
    <col min="9216" max="9217" width="0" hidden="1" customWidth="1"/>
    <col min="9218" max="9218" width="3.7109375" bestFit="1" customWidth="1"/>
    <col min="9220" max="9222" width="10.140625" bestFit="1" customWidth="1"/>
    <col min="9223" max="9223" width="11.7109375" bestFit="1" customWidth="1"/>
    <col min="9224" max="9224" width="51.28515625" customWidth="1"/>
    <col min="9227" max="9227" width="28.140625" bestFit="1" customWidth="1"/>
    <col min="9470" max="9470" width="11.42578125" bestFit="1" customWidth="1"/>
    <col min="9472" max="9473" width="0" hidden="1" customWidth="1"/>
    <col min="9474" max="9474" width="3.7109375" bestFit="1" customWidth="1"/>
    <col min="9476" max="9478" width="10.140625" bestFit="1" customWidth="1"/>
    <col min="9479" max="9479" width="11.7109375" bestFit="1" customWidth="1"/>
    <col min="9480" max="9480" width="51.28515625" customWidth="1"/>
    <col min="9483" max="9483" width="28.140625" bestFit="1" customWidth="1"/>
    <col min="9726" max="9726" width="11.42578125" bestFit="1" customWidth="1"/>
    <col min="9728" max="9729" width="0" hidden="1" customWidth="1"/>
    <col min="9730" max="9730" width="3.7109375" bestFit="1" customWidth="1"/>
    <col min="9732" max="9734" width="10.140625" bestFit="1" customWidth="1"/>
    <col min="9735" max="9735" width="11.7109375" bestFit="1" customWidth="1"/>
    <col min="9736" max="9736" width="51.28515625" customWidth="1"/>
    <col min="9739" max="9739" width="28.140625" bestFit="1" customWidth="1"/>
    <col min="9982" max="9982" width="11.42578125" bestFit="1" customWidth="1"/>
    <col min="9984" max="9985" width="0" hidden="1" customWidth="1"/>
    <col min="9986" max="9986" width="3.7109375" bestFit="1" customWidth="1"/>
    <col min="9988" max="9990" width="10.140625" bestFit="1" customWidth="1"/>
    <col min="9991" max="9991" width="11.7109375" bestFit="1" customWidth="1"/>
    <col min="9992" max="9992" width="51.28515625" customWidth="1"/>
    <col min="9995" max="9995" width="28.140625" bestFit="1" customWidth="1"/>
    <col min="10238" max="10238" width="11.42578125" bestFit="1" customWidth="1"/>
    <col min="10240" max="10241" width="0" hidden="1" customWidth="1"/>
    <col min="10242" max="10242" width="3.7109375" bestFit="1" customWidth="1"/>
    <col min="10244" max="10246" width="10.140625" bestFit="1" customWidth="1"/>
    <col min="10247" max="10247" width="11.7109375" bestFit="1" customWidth="1"/>
    <col min="10248" max="10248" width="51.28515625" customWidth="1"/>
    <col min="10251" max="10251" width="28.140625" bestFit="1" customWidth="1"/>
    <col min="10494" max="10494" width="11.42578125" bestFit="1" customWidth="1"/>
    <col min="10496" max="10497" width="0" hidden="1" customWidth="1"/>
    <col min="10498" max="10498" width="3.7109375" bestFit="1" customWidth="1"/>
    <col min="10500" max="10502" width="10.140625" bestFit="1" customWidth="1"/>
    <col min="10503" max="10503" width="11.7109375" bestFit="1" customWidth="1"/>
    <col min="10504" max="10504" width="51.28515625" customWidth="1"/>
    <col min="10507" max="10507" width="28.140625" bestFit="1" customWidth="1"/>
    <col min="10750" max="10750" width="11.42578125" bestFit="1" customWidth="1"/>
    <col min="10752" max="10753" width="0" hidden="1" customWidth="1"/>
    <col min="10754" max="10754" width="3.7109375" bestFit="1" customWidth="1"/>
    <col min="10756" max="10758" width="10.140625" bestFit="1" customWidth="1"/>
    <col min="10759" max="10759" width="11.7109375" bestFit="1" customWidth="1"/>
    <col min="10760" max="10760" width="51.28515625" customWidth="1"/>
    <col min="10763" max="10763" width="28.140625" bestFit="1" customWidth="1"/>
    <col min="11006" max="11006" width="11.42578125" bestFit="1" customWidth="1"/>
    <col min="11008" max="11009" width="0" hidden="1" customWidth="1"/>
    <col min="11010" max="11010" width="3.7109375" bestFit="1" customWidth="1"/>
    <col min="11012" max="11014" width="10.140625" bestFit="1" customWidth="1"/>
    <col min="11015" max="11015" width="11.7109375" bestFit="1" customWidth="1"/>
    <col min="11016" max="11016" width="51.28515625" customWidth="1"/>
    <col min="11019" max="11019" width="28.140625" bestFit="1" customWidth="1"/>
    <col min="11262" max="11262" width="11.42578125" bestFit="1" customWidth="1"/>
    <col min="11264" max="11265" width="0" hidden="1" customWidth="1"/>
    <col min="11266" max="11266" width="3.7109375" bestFit="1" customWidth="1"/>
    <col min="11268" max="11270" width="10.140625" bestFit="1" customWidth="1"/>
    <col min="11271" max="11271" width="11.7109375" bestFit="1" customWidth="1"/>
    <col min="11272" max="11272" width="51.28515625" customWidth="1"/>
    <col min="11275" max="11275" width="28.140625" bestFit="1" customWidth="1"/>
    <col min="11518" max="11518" width="11.42578125" bestFit="1" customWidth="1"/>
    <col min="11520" max="11521" width="0" hidden="1" customWidth="1"/>
    <col min="11522" max="11522" width="3.7109375" bestFit="1" customWidth="1"/>
    <col min="11524" max="11526" width="10.140625" bestFit="1" customWidth="1"/>
    <col min="11527" max="11527" width="11.7109375" bestFit="1" customWidth="1"/>
    <col min="11528" max="11528" width="51.28515625" customWidth="1"/>
    <col min="11531" max="11531" width="28.140625" bestFit="1" customWidth="1"/>
    <col min="11774" max="11774" width="11.42578125" bestFit="1" customWidth="1"/>
    <col min="11776" max="11777" width="0" hidden="1" customWidth="1"/>
    <col min="11778" max="11778" width="3.7109375" bestFit="1" customWidth="1"/>
    <col min="11780" max="11782" width="10.140625" bestFit="1" customWidth="1"/>
    <col min="11783" max="11783" width="11.7109375" bestFit="1" customWidth="1"/>
    <col min="11784" max="11784" width="51.28515625" customWidth="1"/>
    <col min="11787" max="11787" width="28.140625" bestFit="1" customWidth="1"/>
    <col min="12030" max="12030" width="11.42578125" bestFit="1" customWidth="1"/>
    <col min="12032" max="12033" width="0" hidden="1" customWidth="1"/>
    <col min="12034" max="12034" width="3.7109375" bestFit="1" customWidth="1"/>
    <col min="12036" max="12038" width="10.140625" bestFit="1" customWidth="1"/>
    <col min="12039" max="12039" width="11.7109375" bestFit="1" customWidth="1"/>
    <col min="12040" max="12040" width="51.28515625" customWidth="1"/>
    <col min="12043" max="12043" width="28.140625" bestFit="1" customWidth="1"/>
    <col min="12286" max="12286" width="11.42578125" bestFit="1" customWidth="1"/>
    <col min="12288" max="12289" width="0" hidden="1" customWidth="1"/>
    <col min="12290" max="12290" width="3.7109375" bestFit="1" customWidth="1"/>
    <col min="12292" max="12294" width="10.140625" bestFit="1" customWidth="1"/>
    <col min="12295" max="12295" width="11.7109375" bestFit="1" customWidth="1"/>
    <col min="12296" max="12296" width="51.28515625" customWidth="1"/>
    <col min="12299" max="12299" width="28.140625" bestFit="1" customWidth="1"/>
    <col min="12542" max="12542" width="11.42578125" bestFit="1" customWidth="1"/>
    <col min="12544" max="12545" width="0" hidden="1" customWidth="1"/>
    <col min="12546" max="12546" width="3.7109375" bestFit="1" customWidth="1"/>
    <col min="12548" max="12550" width="10.140625" bestFit="1" customWidth="1"/>
    <col min="12551" max="12551" width="11.7109375" bestFit="1" customWidth="1"/>
    <col min="12552" max="12552" width="51.28515625" customWidth="1"/>
    <col min="12555" max="12555" width="28.140625" bestFit="1" customWidth="1"/>
    <col min="12798" max="12798" width="11.42578125" bestFit="1" customWidth="1"/>
    <col min="12800" max="12801" width="0" hidden="1" customWidth="1"/>
    <col min="12802" max="12802" width="3.7109375" bestFit="1" customWidth="1"/>
    <col min="12804" max="12806" width="10.140625" bestFit="1" customWidth="1"/>
    <col min="12807" max="12807" width="11.7109375" bestFit="1" customWidth="1"/>
    <col min="12808" max="12808" width="51.28515625" customWidth="1"/>
    <col min="12811" max="12811" width="28.140625" bestFit="1" customWidth="1"/>
    <col min="13054" max="13054" width="11.42578125" bestFit="1" customWidth="1"/>
    <col min="13056" max="13057" width="0" hidden="1" customWidth="1"/>
    <col min="13058" max="13058" width="3.7109375" bestFit="1" customWidth="1"/>
    <col min="13060" max="13062" width="10.140625" bestFit="1" customWidth="1"/>
    <col min="13063" max="13063" width="11.7109375" bestFit="1" customWidth="1"/>
    <col min="13064" max="13064" width="51.28515625" customWidth="1"/>
    <col min="13067" max="13067" width="28.140625" bestFit="1" customWidth="1"/>
    <col min="13310" max="13310" width="11.42578125" bestFit="1" customWidth="1"/>
    <col min="13312" max="13313" width="0" hidden="1" customWidth="1"/>
    <col min="13314" max="13314" width="3.7109375" bestFit="1" customWidth="1"/>
    <col min="13316" max="13318" width="10.140625" bestFit="1" customWidth="1"/>
    <col min="13319" max="13319" width="11.7109375" bestFit="1" customWidth="1"/>
    <col min="13320" max="13320" width="51.28515625" customWidth="1"/>
    <col min="13323" max="13323" width="28.140625" bestFit="1" customWidth="1"/>
    <col min="13566" max="13566" width="11.42578125" bestFit="1" customWidth="1"/>
    <col min="13568" max="13569" width="0" hidden="1" customWidth="1"/>
    <col min="13570" max="13570" width="3.7109375" bestFit="1" customWidth="1"/>
    <col min="13572" max="13574" width="10.140625" bestFit="1" customWidth="1"/>
    <col min="13575" max="13575" width="11.7109375" bestFit="1" customWidth="1"/>
    <col min="13576" max="13576" width="51.28515625" customWidth="1"/>
    <col min="13579" max="13579" width="28.140625" bestFit="1" customWidth="1"/>
    <col min="13822" max="13822" width="11.42578125" bestFit="1" customWidth="1"/>
    <col min="13824" max="13825" width="0" hidden="1" customWidth="1"/>
    <col min="13826" max="13826" width="3.7109375" bestFit="1" customWidth="1"/>
    <col min="13828" max="13830" width="10.140625" bestFit="1" customWidth="1"/>
    <col min="13831" max="13831" width="11.7109375" bestFit="1" customWidth="1"/>
    <col min="13832" max="13832" width="51.28515625" customWidth="1"/>
    <col min="13835" max="13835" width="28.140625" bestFit="1" customWidth="1"/>
    <col min="14078" max="14078" width="11.42578125" bestFit="1" customWidth="1"/>
    <col min="14080" max="14081" width="0" hidden="1" customWidth="1"/>
    <col min="14082" max="14082" width="3.7109375" bestFit="1" customWidth="1"/>
    <col min="14084" max="14086" width="10.140625" bestFit="1" customWidth="1"/>
    <col min="14087" max="14087" width="11.7109375" bestFit="1" customWidth="1"/>
    <col min="14088" max="14088" width="51.28515625" customWidth="1"/>
    <col min="14091" max="14091" width="28.140625" bestFit="1" customWidth="1"/>
    <col min="14334" max="14334" width="11.42578125" bestFit="1" customWidth="1"/>
    <col min="14336" max="14337" width="0" hidden="1" customWidth="1"/>
    <col min="14338" max="14338" width="3.7109375" bestFit="1" customWidth="1"/>
    <col min="14340" max="14342" width="10.140625" bestFit="1" customWidth="1"/>
    <col min="14343" max="14343" width="11.7109375" bestFit="1" customWidth="1"/>
    <col min="14344" max="14344" width="51.28515625" customWidth="1"/>
    <col min="14347" max="14347" width="28.140625" bestFit="1" customWidth="1"/>
    <col min="14590" max="14590" width="11.42578125" bestFit="1" customWidth="1"/>
    <col min="14592" max="14593" width="0" hidden="1" customWidth="1"/>
    <col min="14594" max="14594" width="3.7109375" bestFit="1" customWidth="1"/>
    <col min="14596" max="14598" width="10.140625" bestFit="1" customWidth="1"/>
    <col min="14599" max="14599" width="11.7109375" bestFit="1" customWidth="1"/>
    <col min="14600" max="14600" width="51.28515625" customWidth="1"/>
    <col min="14603" max="14603" width="28.140625" bestFit="1" customWidth="1"/>
    <col min="14846" max="14846" width="11.42578125" bestFit="1" customWidth="1"/>
    <col min="14848" max="14849" width="0" hidden="1" customWidth="1"/>
    <col min="14850" max="14850" width="3.7109375" bestFit="1" customWidth="1"/>
    <col min="14852" max="14854" width="10.140625" bestFit="1" customWidth="1"/>
    <col min="14855" max="14855" width="11.7109375" bestFit="1" customWidth="1"/>
    <col min="14856" max="14856" width="51.28515625" customWidth="1"/>
    <col min="14859" max="14859" width="28.140625" bestFit="1" customWidth="1"/>
    <col min="15102" max="15102" width="11.42578125" bestFit="1" customWidth="1"/>
    <col min="15104" max="15105" width="0" hidden="1" customWidth="1"/>
    <col min="15106" max="15106" width="3.7109375" bestFit="1" customWidth="1"/>
    <col min="15108" max="15110" width="10.140625" bestFit="1" customWidth="1"/>
    <col min="15111" max="15111" width="11.7109375" bestFit="1" customWidth="1"/>
    <col min="15112" max="15112" width="51.28515625" customWidth="1"/>
    <col min="15115" max="15115" width="28.140625" bestFit="1" customWidth="1"/>
    <col min="15358" max="15358" width="11.42578125" bestFit="1" customWidth="1"/>
    <col min="15360" max="15361" width="0" hidden="1" customWidth="1"/>
    <col min="15362" max="15362" width="3.7109375" bestFit="1" customWidth="1"/>
    <col min="15364" max="15366" width="10.140625" bestFit="1" customWidth="1"/>
    <col min="15367" max="15367" width="11.7109375" bestFit="1" customWidth="1"/>
    <col min="15368" max="15368" width="51.28515625" customWidth="1"/>
    <col min="15371" max="15371" width="28.140625" bestFit="1" customWidth="1"/>
    <col min="15614" max="15614" width="11.42578125" bestFit="1" customWidth="1"/>
    <col min="15616" max="15617" width="0" hidden="1" customWidth="1"/>
    <col min="15618" max="15618" width="3.7109375" bestFit="1" customWidth="1"/>
    <col min="15620" max="15622" width="10.140625" bestFit="1" customWidth="1"/>
    <col min="15623" max="15623" width="11.7109375" bestFit="1" customWidth="1"/>
    <col min="15624" max="15624" width="51.28515625" customWidth="1"/>
    <col min="15627" max="15627" width="28.140625" bestFit="1" customWidth="1"/>
    <col min="15870" max="15870" width="11.42578125" bestFit="1" customWidth="1"/>
    <col min="15872" max="15873" width="0" hidden="1" customWidth="1"/>
    <col min="15874" max="15874" width="3.7109375" bestFit="1" customWidth="1"/>
    <col min="15876" max="15878" width="10.140625" bestFit="1" customWidth="1"/>
    <col min="15879" max="15879" width="11.7109375" bestFit="1" customWidth="1"/>
    <col min="15880" max="15880" width="51.28515625" customWidth="1"/>
    <col min="15883" max="15883" width="28.140625" bestFit="1" customWidth="1"/>
    <col min="16126" max="16126" width="11.42578125" bestFit="1" customWidth="1"/>
    <col min="16128" max="16129" width="0" hidden="1" customWidth="1"/>
    <col min="16130" max="16130" width="3.7109375" bestFit="1" customWidth="1"/>
    <col min="16132" max="16134" width="10.140625" bestFit="1" customWidth="1"/>
    <col min="16135" max="16135" width="11.7109375" bestFit="1" customWidth="1"/>
    <col min="16136" max="16136" width="51.28515625" customWidth="1"/>
    <col min="16139" max="16139" width="28.140625" bestFit="1" customWidth="1"/>
  </cols>
  <sheetData>
    <row r="1" spans="3:9" x14ac:dyDescent="0.25">
      <c r="C1" s="4" t="s">
        <v>0</v>
      </c>
    </row>
    <row r="2" spans="3:9" x14ac:dyDescent="0.25">
      <c r="C2" s="3" t="s">
        <v>1219</v>
      </c>
    </row>
    <row r="3" spans="3:9" x14ac:dyDescent="0.25">
      <c r="C3" s="3" t="s">
        <v>1</v>
      </c>
    </row>
    <row r="4" spans="3:9" x14ac:dyDescent="0.25">
      <c r="H4" s="49" t="s">
        <v>1083</v>
      </c>
      <c r="I4" s="49" t="s">
        <v>1220</v>
      </c>
    </row>
    <row r="5" spans="3:9" x14ac:dyDescent="0.25">
      <c r="H5" s="50">
        <f>SUM(G28:G40)</f>
        <v>311841.60000000003</v>
      </c>
      <c r="I5" s="51" t="s">
        <v>1085</v>
      </c>
    </row>
    <row r="6" spans="3:9" x14ac:dyDescent="0.25">
      <c r="H6" s="50">
        <f>+G44+G46+G101</f>
        <v>188191.74</v>
      </c>
      <c r="I6" s="51" t="s">
        <v>1080</v>
      </c>
    </row>
    <row r="7" spans="3:9" x14ac:dyDescent="0.25">
      <c r="H7" s="50"/>
      <c r="I7" s="51" t="s">
        <v>1086</v>
      </c>
    </row>
    <row r="8" spans="3:9" x14ac:dyDescent="0.25">
      <c r="H8" s="50">
        <f>+G43</f>
        <v>77911.83</v>
      </c>
      <c r="I8" s="51" t="s">
        <v>1176</v>
      </c>
    </row>
    <row r="9" spans="3:9" x14ac:dyDescent="0.25">
      <c r="H9" s="50">
        <f>+G20+G23+G24</f>
        <v>9450</v>
      </c>
      <c r="I9" s="51" t="s">
        <v>1216</v>
      </c>
    </row>
    <row r="10" spans="3:9" x14ac:dyDescent="0.25">
      <c r="H10" s="50">
        <f>+G19</f>
        <v>83270.41</v>
      </c>
      <c r="I10" s="51" t="s">
        <v>1177</v>
      </c>
    </row>
    <row r="11" spans="3:9" x14ac:dyDescent="0.25">
      <c r="H11" s="50">
        <f>+G21+G22-F27+G102+G103+G104+G105</f>
        <v>-3481.2200000000003</v>
      </c>
      <c r="I11" s="51" t="s">
        <v>1089</v>
      </c>
    </row>
    <row r="12" spans="3:9" x14ac:dyDescent="0.25">
      <c r="H12" s="50"/>
      <c r="I12" s="51" t="s">
        <v>1090</v>
      </c>
    </row>
    <row r="13" spans="3:9" x14ac:dyDescent="0.25">
      <c r="H13" s="50">
        <f>-SUM(F48:F97)-F41</f>
        <v>-187498.62</v>
      </c>
      <c r="I13" s="51" t="s">
        <v>1217</v>
      </c>
    </row>
    <row r="14" spans="3:9" x14ac:dyDescent="0.25">
      <c r="H14" s="52">
        <f>480050-479686</f>
        <v>364</v>
      </c>
      <c r="I14" s="53" t="s">
        <v>1023</v>
      </c>
    </row>
    <row r="15" spans="3:9" x14ac:dyDescent="0.25">
      <c r="H15" s="52">
        <f>SUM(H5:H14)</f>
        <v>480049.74000000011</v>
      </c>
      <c r="I15" s="54" t="s">
        <v>1178</v>
      </c>
    </row>
    <row r="17" spans="1:16129" s="3" customFormat="1" x14ac:dyDescent="0.25">
      <c r="A17"/>
      <c r="B17"/>
      <c r="C17" s="70" t="s">
        <v>1093</v>
      </c>
      <c r="D17" s="70" t="s">
        <v>1094</v>
      </c>
      <c r="E17" s="70" t="s">
        <v>1095</v>
      </c>
      <c r="F17" s="56" t="s">
        <v>1179</v>
      </c>
      <c r="G17" s="56" t="s">
        <v>1180</v>
      </c>
      <c r="H17" s="56" t="s">
        <v>1098</v>
      </c>
      <c r="I17" s="71" t="s">
        <v>1084</v>
      </c>
      <c r="J17" s="70" t="s">
        <v>1099</v>
      </c>
      <c r="K17" s="56" t="s">
        <v>1218</v>
      </c>
      <c r="L17" s="70"/>
      <c r="M17" s="70"/>
      <c r="IV17"/>
      <c r="IW17"/>
      <c r="SR17"/>
      <c r="SS17"/>
      <c r="ACN17"/>
      <c r="ACO17"/>
      <c r="AMJ17"/>
      <c r="AMK17"/>
      <c r="AWF17"/>
      <c r="AWG17"/>
      <c r="BGB17"/>
      <c r="BGC17"/>
      <c r="BPX17"/>
      <c r="BPY17"/>
      <c r="BZT17"/>
      <c r="BZU17"/>
      <c r="CJP17"/>
      <c r="CJQ17"/>
      <c r="CTL17"/>
      <c r="CTM17"/>
      <c r="DDH17"/>
      <c r="DDI17"/>
      <c r="DND17"/>
      <c r="DNE17"/>
      <c r="DWZ17"/>
      <c r="DXA17"/>
      <c r="EGV17"/>
      <c r="EGW17"/>
      <c r="EQR17"/>
      <c r="EQS17"/>
      <c r="FAN17"/>
      <c r="FAO17"/>
      <c r="FKJ17"/>
      <c r="FKK17"/>
      <c r="FUF17"/>
      <c r="FUG17"/>
      <c r="GEB17"/>
      <c r="GEC17"/>
      <c r="GNX17"/>
      <c r="GNY17"/>
      <c r="GXT17"/>
      <c r="GXU17"/>
      <c r="HHP17"/>
      <c r="HHQ17"/>
      <c r="HRL17"/>
      <c r="HRM17"/>
      <c r="IBH17"/>
      <c r="IBI17"/>
      <c r="ILD17"/>
      <c r="ILE17"/>
      <c r="IUZ17"/>
      <c r="IVA17"/>
      <c r="JEV17"/>
      <c r="JEW17"/>
      <c r="JOR17"/>
      <c r="JOS17"/>
      <c r="JYN17"/>
      <c r="JYO17"/>
      <c r="KIJ17"/>
      <c r="KIK17"/>
      <c r="KSF17"/>
      <c r="KSG17"/>
      <c r="LCB17"/>
      <c r="LCC17"/>
      <c r="LLX17"/>
      <c r="LLY17"/>
      <c r="LVT17"/>
      <c r="LVU17"/>
      <c r="MFP17"/>
      <c r="MFQ17"/>
      <c r="MPL17"/>
      <c r="MPM17"/>
      <c r="MZH17"/>
      <c r="MZI17"/>
      <c r="NJD17"/>
      <c r="NJE17"/>
      <c r="NSZ17"/>
      <c r="NTA17"/>
      <c r="OCV17"/>
      <c r="OCW17"/>
      <c r="OMR17"/>
      <c r="OMS17"/>
      <c r="OWN17"/>
      <c r="OWO17"/>
      <c r="PGJ17"/>
      <c r="PGK17"/>
      <c r="PQF17"/>
      <c r="PQG17"/>
      <c r="QAB17"/>
      <c r="QAC17"/>
      <c r="QJX17"/>
      <c r="QJY17"/>
      <c r="QTT17"/>
      <c r="QTU17"/>
      <c r="RDP17"/>
      <c r="RDQ17"/>
      <c r="RNL17"/>
      <c r="RNM17"/>
      <c r="RXH17"/>
      <c r="RXI17"/>
      <c r="SHD17"/>
      <c r="SHE17"/>
      <c r="SQZ17"/>
      <c r="SRA17"/>
      <c r="TAV17"/>
      <c r="TAW17"/>
      <c r="TKR17"/>
      <c r="TKS17"/>
      <c r="TUN17"/>
      <c r="TUO17"/>
      <c r="UEJ17"/>
      <c r="UEK17"/>
      <c r="UOF17"/>
      <c r="UOG17"/>
      <c r="UYB17"/>
      <c r="UYC17"/>
      <c r="VHX17"/>
      <c r="VHY17"/>
      <c r="VRT17"/>
      <c r="VRU17"/>
      <c r="WBP17"/>
      <c r="WBQ17"/>
      <c r="WLL17"/>
      <c r="WLM17"/>
      <c r="WVH17"/>
      <c r="WVI17"/>
    </row>
    <row r="18" spans="1:16129" x14ac:dyDescent="0.25">
      <c r="A18" t="s">
        <v>11</v>
      </c>
      <c r="B18" t="s">
        <v>1054</v>
      </c>
      <c r="C18" t="s">
        <v>1100</v>
      </c>
      <c r="D18">
        <v>0</v>
      </c>
      <c r="E18" s="58">
        <v>44196</v>
      </c>
      <c r="F18" s="62">
        <v>0</v>
      </c>
      <c r="G18" s="62">
        <v>0</v>
      </c>
      <c r="H18" s="62">
        <v>2923566.29</v>
      </c>
      <c r="I18" s="61" t="s">
        <v>1181</v>
      </c>
      <c r="J18">
        <v>0</v>
      </c>
      <c r="K18" t="s">
        <v>1100</v>
      </c>
      <c r="L18">
        <v>0</v>
      </c>
      <c r="M18" t="s">
        <v>1100</v>
      </c>
      <c r="N18" t="s">
        <v>1100</v>
      </c>
    </row>
    <row r="19" spans="1:16129" hidden="1" x14ac:dyDescent="0.25">
      <c r="A19" t="s">
        <v>11</v>
      </c>
      <c r="B19" t="s">
        <v>1054</v>
      </c>
      <c r="C19" t="s">
        <v>13</v>
      </c>
      <c r="D19">
        <v>8243</v>
      </c>
      <c r="E19" s="58">
        <v>44197</v>
      </c>
      <c r="F19" s="62">
        <v>0</v>
      </c>
      <c r="G19" s="62">
        <v>83270.41</v>
      </c>
      <c r="H19" s="62">
        <v>0</v>
      </c>
      <c r="I19" t="s">
        <v>20</v>
      </c>
      <c r="J19">
        <v>0</v>
      </c>
      <c r="K19" t="s">
        <v>1100</v>
      </c>
      <c r="L19">
        <v>0</v>
      </c>
      <c r="M19" t="s">
        <v>1100</v>
      </c>
      <c r="N19" t="s">
        <v>1100</v>
      </c>
    </row>
    <row r="20" spans="1:16129" hidden="1" x14ac:dyDescent="0.25">
      <c r="A20" t="s">
        <v>11</v>
      </c>
      <c r="B20" t="s">
        <v>1054</v>
      </c>
      <c r="C20" t="s">
        <v>285</v>
      </c>
      <c r="D20">
        <v>23570</v>
      </c>
      <c r="E20" s="58">
        <v>44363</v>
      </c>
      <c r="F20" s="62">
        <v>0</v>
      </c>
      <c r="G20" s="62">
        <v>300</v>
      </c>
      <c r="H20" s="62">
        <v>0</v>
      </c>
      <c r="I20" t="s">
        <v>295</v>
      </c>
      <c r="J20">
        <v>0</v>
      </c>
      <c r="K20" t="s">
        <v>1100</v>
      </c>
      <c r="L20">
        <v>0</v>
      </c>
      <c r="M20" t="s">
        <v>1100</v>
      </c>
      <c r="N20" t="s">
        <v>1100</v>
      </c>
    </row>
    <row r="21" spans="1:16129" hidden="1" x14ac:dyDescent="0.25">
      <c r="A21" t="s">
        <v>11</v>
      </c>
      <c r="B21" t="s">
        <v>1054</v>
      </c>
      <c r="C21" t="s">
        <v>69</v>
      </c>
      <c r="D21">
        <v>210102</v>
      </c>
      <c r="E21" s="58">
        <v>44227</v>
      </c>
      <c r="F21" s="62">
        <v>0</v>
      </c>
      <c r="G21" s="62">
        <v>732</v>
      </c>
      <c r="H21" s="62">
        <v>0</v>
      </c>
      <c r="I21" t="s">
        <v>70</v>
      </c>
      <c r="J21">
        <v>0</v>
      </c>
      <c r="K21" t="s">
        <v>1100</v>
      </c>
      <c r="L21">
        <v>0</v>
      </c>
      <c r="M21" t="s">
        <v>1100</v>
      </c>
      <c r="N21" t="s">
        <v>1100</v>
      </c>
    </row>
    <row r="22" spans="1:16129" hidden="1" x14ac:dyDescent="0.25">
      <c r="A22" t="s">
        <v>11</v>
      </c>
      <c r="B22" t="s">
        <v>1054</v>
      </c>
      <c r="C22" t="s">
        <v>69</v>
      </c>
      <c r="D22">
        <v>210401</v>
      </c>
      <c r="E22" s="58">
        <v>44301</v>
      </c>
      <c r="F22" s="62">
        <v>0</v>
      </c>
      <c r="G22" s="62">
        <v>270.02999999999997</v>
      </c>
      <c r="H22" s="62">
        <v>0</v>
      </c>
      <c r="I22" t="s">
        <v>173</v>
      </c>
      <c r="J22">
        <v>0</v>
      </c>
      <c r="K22" t="s">
        <v>1100</v>
      </c>
      <c r="L22">
        <v>0</v>
      </c>
      <c r="M22" t="s">
        <v>1100</v>
      </c>
      <c r="N22" t="s">
        <v>1100</v>
      </c>
    </row>
    <row r="23" spans="1:16129" hidden="1" x14ac:dyDescent="0.25">
      <c r="A23" t="s">
        <v>11</v>
      </c>
      <c r="B23" t="s">
        <v>1054</v>
      </c>
      <c r="C23" t="s">
        <v>285</v>
      </c>
      <c r="D23">
        <v>23535</v>
      </c>
      <c r="E23" s="58">
        <v>44358</v>
      </c>
      <c r="F23" s="62">
        <v>0</v>
      </c>
      <c r="G23" s="62">
        <v>4500</v>
      </c>
      <c r="H23" s="62">
        <v>0</v>
      </c>
      <c r="I23" t="s">
        <v>286</v>
      </c>
      <c r="J23">
        <v>0</v>
      </c>
      <c r="K23" t="s">
        <v>1100</v>
      </c>
      <c r="L23">
        <v>0</v>
      </c>
      <c r="M23" t="s">
        <v>1100</v>
      </c>
      <c r="N23" t="s">
        <v>1100</v>
      </c>
    </row>
    <row r="24" spans="1:16129" hidden="1" x14ac:dyDescent="0.25">
      <c r="A24" t="s">
        <v>11</v>
      </c>
      <c r="B24" t="s">
        <v>1054</v>
      </c>
      <c r="C24" t="s">
        <v>285</v>
      </c>
      <c r="D24">
        <v>23536</v>
      </c>
      <c r="E24" s="58">
        <v>44358</v>
      </c>
      <c r="F24" s="62">
        <v>0</v>
      </c>
      <c r="G24" s="62">
        <v>4650</v>
      </c>
      <c r="H24" s="62">
        <v>0</v>
      </c>
      <c r="I24" t="s">
        <v>287</v>
      </c>
      <c r="J24">
        <v>0</v>
      </c>
      <c r="K24" t="s">
        <v>1100</v>
      </c>
      <c r="L24">
        <v>0</v>
      </c>
      <c r="M24" t="s">
        <v>1100</v>
      </c>
      <c r="N24" t="s">
        <v>1100</v>
      </c>
    </row>
    <row r="25" spans="1:16129" hidden="1" x14ac:dyDescent="0.25">
      <c r="A25" t="s">
        <v>11</v>
      </c>
      <c r="B25" t="s">
        <v>1054</v>
      </c>
      <c r="C25" t="s">
        <v>122</v>
      </c>
      <c r="D25">
        <v>5141</v>
      </c>
      <c r="E25" s="58">
        <v>44272</v>
      </c>
      <c r="F25" s="62">
        <v>0</v>
      </c>
      <c r="G25" s="62">
        <v>2.5</v>
      </c>
      <c r="H25" s="62">
        <v>0</v>
      </c>
      <c r="I25" t="s">
        <v>123</v>
      </c>
      <c r="J25">
        <v>0</v>
      </c>
      <c r="K25" t="s">
        <v>1100</v>
      </c>
      <c r="L25">
        <v>0</v>
      </c>
      <c r="M25" t="s">
        <v>1100</v>
      </c>
      <c r="N25" t="s">
        <v>1100</v>
      </c>
    </row>
    <row r="26" spans="1:16129" hidden="1" x14ac:dyDescent="0.25">
      <c r="A26" t="s">
        <v>11</v>
      </c>
      <c r="B26" t="s">
        <v>1054</v>
      </c>
      <c r="C26" t="s">
        <v>122</v>
      </c>
      <c r="D26">
        <v>5238</v>
      </c>
      <c r="E26" s="58">
        <v>44329</v>
      </c>
      <c r="F26" s="62">
        <v>0</v>
      </c>
      <c r="G26" s="62">
        <v>35</v>
      </c>
      <c r="H26" s="62">
        <v>0</v>
      </c>
      <c r="I26" t="s">
        <v>243</v>
      </c>
      <c r="J26">
        <v>0</v>
      </c>
      <c r="K26" t="s">
        <v>1100</v>
      </c>
      <c r="L26">
        <v>0</v>
      </c>
      <c r="M26" t="s">
        <v>1100</v>
      </c>
      <c r="N26" t="s">
        <v>1100</v>
      </c>
    </row>
    <row r="27" spans="1:16129" x14ac:dyDescent="0.25">
      <c r="A27" t="s">
        <v>11</v>
      </c>
      <c r="B27" t="s">
        <v>1054</v>
      </c>
      <c r="C27" t="s">
        <v>46</v>
      </c>
      <c r="D27">
        <v>23610</v>
      </c>
      <c r="E27" s="58">
        <v>44377</v>
      </c>
      <c r="F27" s="62">
        <v>4750</v>
      </c>
      <c r="G27" s="62">
        <v>0</v>
      </c>
      <c r="H27" s="62">
        <v>0</v>
      </c>
      <c r="I27" t="s">
        <v>1200</v>
      </c>
      <c r="J27">
        <v>157705</v>
      </c>
      <c r="K27" t="s">
        <v>1121</v>
      </c>
      <c r="L27">
        <v>0</v>
      </c>
      <c r="M27" t="s">
        <v>1100</v>
      </c>
      <c r="N27" t="s">
        <v>1100</v>
      </c>
    </row>
    <row r="28" spans="1:16129" hidden="1" x14ac:dyDescent="0.25">
      <c r="A28" t="s">
        <v>11</v>
      </c>
      <c r="B28" t="s">
        <v>1054</v>
      </c>
      <c r="C28" t="s">
        <v>23</v>
      </c>
      <c r="D28">
        <v>8519</v>
      </c>
      <c r="E28" s="58">
        <v>44308</v>
      </c>
      <c r="F28" s="62">
        <v>0</v>
      </c>
      <c r="G28" s="62">
        <v>31647.200000000001</v>
      </c>
      <c r="H28" s="62">
        <v>0</v>
      </c>
      <c r="I28" t="s">
        <v>1184</v>
      </c>
      <c r="J28">
        <v>0</v>
      </c>
      <c r="K28" t="s">
        <v>1100</v>
      </c>
      <c r="L28">
        <v>0</v>
      </c>
      <c r="M28" t="s">
        <v>1100</v>
      </c>
      <c r="N28" t="s">
        <v>1100</v>
      </c>
    </row>
    <row r="29" spans="1:16129" hidden="1" x14ac:dyDescent="0.25">
      <c r="A29" t="s">
        <v>11</v>
      </c>
      <c r="B29" t="s">
        <v>1054</v>
      </c>
      <c r="C29" t="s">
        <v>23</v>
      </c>
      <c r="D29">
        <v>8472</v>
      </c>
      <c r="E29" s="58">
        <v>44281</v>
      </c>
      <c r="F29" s="62">
        <v>0</v>
      </c>
      <c r="G29" s="62">
        <v>4500</v>
      </c>
      <c r="H29" s="62">
        <v>0</v>
      </c>
      <c r="I29" t="s">
        <v>128</v>
      </c>
      <c r="J29">
        <v>0</v>
      </c>
      <c r="K29" t="s">
        <v>1100</v>
      </c>
      <c r="L29">
        <v>0</v>
      </c>
      <c r="M29" t="s">
        <v>1100</v>
      </c>
      <c r="N29" t="s">
        <v>1100</v>
      </c>
    </row>
    <row r="30" spans="1:16129" hidden="1" x14ac:dyDescent="0.25">
      <c r="A30" t="s">
        <v>11</v>
      </c>
      <c r="B30" t="s">
        <v>1054</v>
      </c>
      <c r="C30" t="s">
        <v>23</v>
      </c>
      <c r="D30">
        <v>8445</v>
      </c>
      <c r="E30" s="58">
        <v>44264</v>
      </c>
      <c r="F30" s="62">
        <v>0</v>
      </c>
      <c r="G30" s="62">
        <v>7641.08</v>
      </c>
      <c r="H30" s="62">
        <v>0</v>
      </c>
      <c r="I30" t="s">
        <v>117</v>
      </c>
      <c r="J30">
        <v>0</v>
      </c>
      <c r="K30" t="s">
        <v>1100</v>
      </c>
      <c r="L30">
        <v>0</v>
      </c>
      <c r="M30" t="s">
        <v>1100</v>
      </c>
      <c r="N30" t="s">
        <v>1100</v>
      </c>
    </row>
    <row r="31" spans="1:16129" hidden="1" x14ac:dyDescent="0.25">
      <c r="A31" t="s">
        <v>11</v>
      </c>
      <c r="B31" t="s">
        <v>1054</v>
      </c>
      <c r="C31" t="s">
        <v>23</v>
      </c>
      <c r="D31">
        <v>8487</v>
      </c>
      <c r="E31" s="58">
        <v>44286</v>
      </c>
      <c r="F31" s="62">
        <v>0</v>
      </c>
      <c r="G31" s="62">
        <v>54605.51</v>
      </c>
      <c r="H31" s="62">
        <v>0</v>
      </c>
      <c r="I31" t="s">
        <v>149</v>
      </c>
      <c r="J31">
        <v>0</v>
      </c>
      <c r="K31" t="s">
        <v>1100</v>
      </c>
      <c r="L31">
        <v>0</v>
      </c>
      <c r="M31" t="s">
        <v>1100</v>
      </c>
      <c r="N31" t="s">
        <v>1100</v>
      </c>
    </row>
    <row r="32" spans="1:16129" hidden="1" x14ac:dyDescent="0.25">
      <c r="A32" t="s">
        <v>11</v>
      </c>
      <c r="B32" t="s">
        <v>1054</v>
      </c>
      <c r="C32" t="s">
        <v>23</v>
      </c>
      <c r="D32">
        <v>8408</v>
      </c>
      <c r="E32" s="58">
        <v>44251</v>
      </c>
      <c r="F32" s="62">
        <v>0</v>
      </c>
      <c r="G32" s="62">
        <v>3846.17</v>
      </c>
      <c r="H32" s="62">
        <v>0</v>
      </c>
      <c r="I32" t="s">
        <v>95</v>
      </c>
      <c r="J32">
        <v>0</v>
      </c>
      <c r="K32" t="s">
        <v>1100</v>
      </c>
      <c r="L32">
        <v>0</v>
      </c>
      <c r="M32" t="s">
        <v>1100</v>
      </c>
      <c r="N32" t="s">
        <v>1100</v>
      </c>
    </row>
    <row r="33" spans="1:14" hidden="1" x14ac:dyDescent="0.25">
      <c r="A33" t="s">
        <v>11</v>
      </c>
      <c r="B33" t="s">
        <v>1054</v>
      </c>
      <c r="C33" t="s">
        <v>23</v>
      </c>
      <c r="D33">
        <v>8429</v>
      </c>
      <c r="E33" s="58">
        <v>44250</v>
      </c>
      <c r="F33" s="62">
        <v>0</v>
      </c>
      <c r="G33" s="62">
        <v>5828.22</v>
      </c>
      <c r="H33" s="62">
        <v>0</v>
      </c>
      <c r="I33" t="s">
        <v>1185</v>
      </c>
      <c r="J33">
        <v>0</v>
      </c>
      <c r="K33" t="s">
        <v>1100</v>
      </c>
      <c r="L33">
        <v>0</v>
      </c>
      <c r="M33" t="s">
        <v>1100</v>
      </c>
      <c r="N33" t="s">
        <v>1100</v>
      </c>
    </row>
    <row r="34" spans="1:14" hidden="1" x14ac:dyDescent="0.25">
      <c r="A34" t="s">
        <v>11</v>
      </c>
      <c r="B34" t="s">
        <v>1054</v>
      </c>
      <c r="C34" t="s">
        <v>23</v>
      </c>
      <c r="D34">
        <v>8500</v>
      </c>
      <c r="E34" s="58">
        <v>44287</v>
      </c>
      <c r="F34" s="62">
        <v>0</v>
      </c>
      <c r="G34" s="62">
        <v>3736.55</v>
      </c>
      <c r="H34" s="62">
        <v>0</v>
      </c>
      <c r="I34" t="s">
        <v>154</v>
      </c>
      <c r="J34">
        <v>0</v>
      </c>
      <c r="K34" t="s">
        <v>1100</v>
      </c>
      <c r="L34">
        <v>0</v>
      </c>
      <c r="M34" t="s">
        <v>1100</v>
      </c>
      <c r="N34" t="s">
        <v>1100</v>
      </c>
    </row>
    <row r="35" spans="1:14" hidden="1" x14ac:dyDescent="0.25">
      <c r="A35" t="s">
        <v>11</v>
      </c>
      <c r="B35" t="s">
        <v>1054</v>
      </c>
      <c r="C35" t="s">
        <v>23</v>
      </c>
      <c r="D35">
        <v>8583</v>
      </c>
      <c r="E35" s="58">
        <v>44330</v>
      </c>
      <c r="F35" s="62">
        <v>0</v>
      </c>
      <c r="G35" s="62">
        <v>3814.38</v>
      </c>
      <c r="H35" s="62">
        <v>0</v>
      </c>
      <c r="I35" t="s">
        <v>245</v>
      </c>
      <c r="J35">
        <v>0</v>
      </c>
      <c r="K35" t="s">
        <v>1100</v>
      </c>
      <c r="L35">
        <v>0</v>
      </c>
      <c r="M35" t="s">
        <v>1100</v>
      </c>
      <c r="N35" t="s">
        <v>1100</v>
      </c>
    </row>
    <row r="36" spans="1:14" hidden="1" x14ac:dyDescent="0.25">
      <c r="A36" t="s">
        <v>11</v>
      </c>
      <c r="B36" t="s">
        <v>1054</v>
      </c>
      <c r="C36" t="s">
        <v>23</v>
      </c>
      <c r="D36">
        <v>8332</v>
      </c>
      <c r="E36" s="58">
        <v>44203</v>
      </c>
      <c r="F36" s="62">
        <v>0</v>
      </c>
      <c r="G36" s="62">
        <v>12196.32</v>
      </c>
      <c r="H36" s="62">
        <v>0</v>
      </c>
      <c r="I36" t="s">
        <v>24</v>
      </c>
      <c r="J36">
        <v>0</v>
      </c>
      <c r="K36" t="s">
        <v>1100</v>
      </c>
      <c r="L36">
        <v>0</v>
      </c>
      <c r="M36" t="s">
        <v>1100</v>
      </c>
      <c r="N36" t="s">
        <v>1100</v>
      </c>
    </row>
    <row r="37" spans="1:14" hidden="1" x14ac:dyDescent="0.25">
      <c r="A37" t="s">
        <v>11</v>
      </c>
      <c r="B37" t="s">
        <v>1054</v>
      </c>
      <c r="C37" t="s">
        <v>23</v>
      </c>
      <c r="D37">
        <v>8390</v>
      </c>
      <c r="E37" s="58">
        <v>44250</v>
      </c>
      <c r="F37" s="62">
        <v>0</v>
      </c>
      <c r="G37" s="62">
        <v>992.16</v>
      </c>
      <c r="H37" s="62">
        <v>0</v>
      </c>
      <c r="I37" t="s">
        <v>93</v>
      </c>
      <c r="J37">
        <v>0</v>
      </c>
      <c r="K37" t="s">
        <v>1100</v>
      </c>
      <c r="L37">
        <v>0</v>
      </c>
      <c r="M37" t="s">
        <v>1100</v>
      </c>
      <c r="N37" t="s">
        <v>1100</v>
      </c>
    </row>
    <row r="38" spans="1:14" hidden="1" x14ac:dyDescent="0.25">
      <c r="A38" t="s">
        <v>11</v>
      </c>
      <c r="B38" t="s">
        <v>1054</v>
      </c>
      <c r="C38" t="s">
        <v>23</v>
      </c>
      <c r="D38">
        <v>8336</v>
      </c>
      <c r="E38" s="58">
        <v>44204</v>
      </c>
      <c r="F38" s="62">
        <v>0</v>
      </c>
      <c r="G38" s="62">
        <v>65956.2</v>
      </c>
      <c r="H38" s="62">
        <v>0</v>
      </c>
      <c r="I38" t="s">
        <v>26</v>
      </c>
      <c r="J38">
        <v>0</v>
      </c>
      <c r="K38" t="s">
        <v>1100</v>
      </c>
      <c r="L38">
        <v>0</v>
      </c>
      <c r="M38" t="s">
        <v>1100</v>
      </c>
      <c r="N38" t="s">
        <v>1100</v>
      </c>
    </row>
    <row r="39" spans="1:14" hidden="1" x14ac:dyDescent="0.25">
      <c r="A39" t="s">
        <v>11</v>
      </c>
      <c r="B39" t="s">
        <v>1054</v>
      </c>
      <c r="C39" t="s">
        <v>23</v>
      </c>
      <c r="D39">
        <v>8428</v>
      </c>
      <c r="E39" s="58">
        <v>44252</v>
      </c>
      <c r="F39" s="62">
        <v>0</v>
      </c>
      <c r="G39" s="62">
        <v>102363.65</v>
      </c>
      <c r="H39" s="62">
        <v>0</v>
      </c>
      <c r="I39" t="s">
        <v>1186</v>
      </c>
      <c r="J39">
        <v>0</v>
      </c>
      <c r="K39" t="s">
        <v>1100</v>
      </c>
      <c r="L39">
        <v>0</v>
      </c>
      <c r="M39" t="s">
        <v>1100</v>
      </c>
      <c r="N39" t="s">
        <v>1100</v>
      </c>
    </row>
    <row r="40" spans="1:14" hidden="1" x14ac:dyDescent="0.25">
      <c r="A40" t="s">
        <v>11</v>
      </c>
      <c r="B40" t="s">
        <v>1054</v>
      </c>
      <c r="C40" t="s">
        <v>23</v>
      </c>
      <c r="D40">
        <v>8427</v>
      </c>
      <c r="E40" s="58">
        <v>44252</v>
      </c>
      <c r="F40" s="62">
        <v>0</v>
      </c>
      <c r="G40" s="62">
        <v>14714.16</v>
      </c>
      <c r="H40" s="62">
        <v>0</v>
      </c>
      <c r="I40" t="s">
        <v>1187</v>
      </c>
      <c r="J40">
        <v>0</v>
      </c>
      <c r="K40" t="s">
        <v>1100</v>
      </c>
      <c r="L40">
        <v>0</v>
      </c>
      <c r="M40" t="s">
        <v>1100</v>
      </c>
      <c r="N40" t="s">
        <v>1100</v>
      </c>
    </row>
    <row r="41" spans="1:14" x14ac:dyDescent="0.25">
      <c r="A41" t="s">
        <v>11</v>
      </c>
      <c r="B41" t="s">
        <v>1054</v>
      </c>
      <c r="C41" t="s">
        <v>46</v>
      </c>
      <c r="D41">
        <v>23606</v>
      </c>
      <c r="E41" s="58">
        <v>44376</v>
      </c>
      <c r="F41" s="62">
        <v>4580</v>
      </c>
      <c r="G41" s="62">
        <v>0</v>
      </c>
      <c r="H41" s="62">
        <v>0</v>
      </c>
      <c r="I41" t="s">
        <v>1200</v>
      </c>
      <c r="J41">
        <v>157701</v>
      </c>
      <c r="K41" t="s">
        <v>1121</v>
      </c>
      <c r="L41">
        <v>0</v>
      </c>
      <c r="M41" t="s">
        <v>1100</v>
      </c>
      <c r="N41" t="s">
        <v>1100</v>
      </c>
    </row>
    <row r="42" spans="1:14" hidden="1" x14ac:dyDescent="0.25">
      <c r="A42" t="s">
        <v>11</v>
      </c>
      <c r="B42" t="s">
        <v>1054</v>
      </c>
      <c r="C42" t="s">
        <v>13</v>
      </c>
      <c r="D42">
        <v>8303</v>
      </c>
      <c r="E42" s="58">
        <v>44334</v>
      </c>
      <c r="F42" s="62">
        <v>0</v>
      </c>
      <c r="G42" s="62">
        <v>108.59</v>
      </c>
      <c r="H42" s="62">
        <v>0</v>
      </c>
      <c r="I42" t="s">
        <v>252</v>
      </c>
      <c r="J42">
        <v>0</v>
      </c>
      <c r="K42" t="s">
        <v>1100</v>
      </c>
      <c r="L42">
        <v>0</v>
      </c>
      <c r="M42" t="s">
        <v>1100</v>
      </c>
      <c r="N42" t="s">
        <v>1100</v>
      </c>
    </row>
    <row r="43" spans="1:14" hidden="1" x14ac:dyDescent="0.25">
      <c r="A43" t="s">
        <v>11</v>
      </c>
      <c r="B43" t="s">
        <v>1054</v>
      </c>
      <c r="C43" t="s">
        <v>13</v>
      </c>
      <c r="D43">
        <v>8387</v>
      </c>
      <c r="E43" s="58">
        <v>44371</v>
      </c>
      <c r="F43" s="62">
        <v>0</v>
      </c>
      <c r="G43" s="62">
        <v>77911.83</v>
      </c>
      <c r="H43" s="62">
        <v>0</v>
      </c>
      <c r="I43" t="s">
        <v>312</v>
      </c>
      <c r="J43">
        <v>0</v>
      </c>
      <c r="K43" t="s">
        <v>1100</v>
      </c>
      <c r="L43">
        <v>0</v>
      </c>
      <c r="M43" t="s">
        <v>1100</v>
      </c>
      <c r="N43" t="s">
        <v>1100</v>
      </c>
    </row>
    <row r="44" spans="1:14" hidden="1" x14ac:dyDescent="0.25">
      <c r="A44" t="s">
        <v>11</v>
      </c>
      <c r="B44" t="s">
        <v>1054</v>
      </c>
      <c r="C44" t="s">
        <v>13</v>
      </c>
      <c r="D44">
        <v>8277</v>
      </c>
      <c r="E44" s="58">
        <v>44197</v>
      </c>
      <c r="F44" s="62">
        <v>0</v>
      </c>
      <c r="G44" s="62">
        <v>65000.34</v>
      </c>
      <c r="H44" s="62">
        <v>0</v>
      </c>
      <c r="I44" t="s">
        <v>17</v>
      </c>
      <c r="J44">
        <v>0</v>
      </c>
      <c r="K44" t="s">
        <v>1100</v>
      </c>
      <c r="L44">
        <v>0</v>
      </c>
      <c r="M44" t="s">
        <v>1100</v>
      </c>
      <c r="N44" t="s">
        <v>1100</v>
      </c>
    </row>
    <row r="45" spans="1:14" hidden="1" x14ac:dyDescent="0.25">
      <c r="A45" t="s">
        <v>11</v>
      </c>
      <c r="B45" t="s">
        <v>1054</v>
      </c>
      <c r="C45" t="s">
        <v>13</v>
      </c>
      <c r="D45">
        <v>8258</v>
      </c>
      <c r="E45" s="58">
        <v>44315</v>
      </c>
      <c r="F45" s="62">
        <v>0</v>
      </c>
      <c r="G45" s="62">
        <v>87.25</v>
      </c>
      <c r="H45" s="62">
        <v>0</v>
      </c>
      <c r="I45" t="s">
        <v>226</v>
      </c>
      <c r="J45">
        <v>0</v>
      </c>
      <c r="K45" t="s">
        <v>1100</v>
      </c>
      <c r="L45">
        <v>0</v>
      </c>
      <c r="M45" t="s">
        <v>1100</v>
      </c>
      <c r="N45" t="s">
        <v>1100</v>
      </c>
    </row>
    <row r="46" spans="1:14" hidden="1" x14ac:dyDescent="0.25">
      <c r="A46" t="s">
        <v>11</v>
      </c>
      <c r="B46" t="s">
        <v>1054</v>
      </c>
      <c r="C46" t="s">
        <v>13</v>
      </c>
      <c r="D46">
        <v>8257</v>
      </c>
      <c r="E46" s="58">
        <v>44197</v>
      </c>
      <c r="F46" s="62">
        <v>0</v>
      </c>
      <c r="G46" s="62">
        <v>43191.4</v>
      </c>
      <c r="H46" s="62">
        <v>0</v>
      </c>
      <c r="I46" t="s">
        <v>14</v>
      </c>
      <c r="J46">
        <v>0</v>
      </c>
      <c r="K46" t="s">
        <v>1100</v>
      </c>
      <c r="L46">
        <v>0</v>
      </c>
      <c r="M46" t="s">
        <v>1100</v>
      </c>
      <c r="N46" t="s">
        <v>1100</v>
      </c>
    </row>
    <row r="47" spans="1:14" hidden="1" x14ac:dyDescent="0.25">
      <c r="A47" t="s">
        <v>11</v>
      </c>
      <c r="B47" t="s">
        <v>1054</v>
      </c>
      <c r="C47" t="s">
        <v>158</v>
      </c>
      <c r="D47">
        <v>10244</v>
      </c>
      <c r="E47" s="58">
        <v>44348</v>
      </c>
      <c r="F47" s="62">
        <v>100</v>
      </c>
      <c r="G47" s="62">
        <v>0</v>
      </c>
      <c r="H47" s="62">
        <v>0</v>
      </c>
      <c r="I47" t="s">
        <v>274</v>
      </c>
      <c r="J47">
        <v>0</v>
      </c>
      <c r="K47" t="s">
        <v>1100</v>
      </c>
      <c r="L47">
        <v>0</v>
      </c>
      <c r="M47" t="s">
        <v>1100</v>
      </c>
      <c r="N47" t="s">
        <v>1100</v>
      </c>
    </row>
    <row r="48" spans="1:14" x14ac:dyDescent="0.25">
      <c r="A48" t="s">
        <v>11</v>
      </c>
      <c r="B48" t="s">
        <v>1054</v>
      </c>
      <c r="C48" t="s">
        <v>46</v>
      </c>
      <c r="D48">
        <v>23603</v>
      </c>
      <c r="E48" s="58">
        <v>44375</v>
      </c>
      <c r="F48" s="62">
        <v>4460</v>
      </c>
      <c r="G48" s="62">
        <v>0</v>
      </c>
      <c r="H48" s="62">
        <v>0</v>
      </c>
      <c r="I48" t="s">
        <v>1200</v>
      </c>
      <c r="J48">
        <v>157698</v>
      </c>
      <c r="K48" t="s">
        <v>1121</v>
      </c>
      <c r="L48">
        <v>0</v>
      </c>
      <c r="M48" t="s">
        <v>1100</v>
      </c>
      <c r="N48" t="s">
        <v>1100</v>
      </c>
    </row>
    <row r="49" spans="1:14" x14ac:dyDescent="0.25">
      <c r="A49" t="s">
        <v>11</v>
      </c>
      <c r="B49" t="s">
        <v>1054</v>
      </c>
      <c r="C49" t="s">
        <v>46</v>
      </c>
      <c r="D49">
        <v>23600</v>
      </c>
      <c r="E49" s="58">
        <v>44372</v>
      </c>
      <c r="F49" s="62">
        <v>4630</v>
      </c>
      <c r="G49" s="62">
        <v>0</v>
      </c>
      <c r="H49" s="62">
        <v>0</v>
      </c>
      <c r="I49" t="s">
        <v>1197</v>
      </c>
      <c r="J49">
        <v>157695</v>
      </c>
      <c r="K49" t="s">
        <v>1121</v>
      </c>
      <c r="L49">
        <v>0</v>
      </c>
      <c r="M49" t="s">
        <v>1100</v>
      </c>
      <c r="N49" t="s">
        <v>1100</v>
      </c>
    </row>
    <row r="50" spans="1:14" x14ac:dyDescent="0.25">
      <c r="A50" t="s">
        <v>11</v>
      </c>
      <c r="B50" t="s">
        <v>1054</v>
      </c>
      <c r="C50" t="s">
        <v>46</v>
      </c>
      <c r="D50">
        <v>23594</v>
      </c>
      <c r="E50" s="58">
        <v>44371</v>
      </c>
      <c r="F50" s="62">
        <v>4650</v>
      </c>
      <c r="G50" s="62">
        <v>0</v>
      </c>
      <c r="H50" s="62">
        <v>0</v>
      </c>
      <c r="I50" t="s">
        <v>1199</v>
      </c>
      <c r="J50">
        <v>157689</v>
      </c>
      <c r="K50" t="s">
        <v>1106</v>
      </c>
      <c r="L50">
        <v>0</v>
      </c>
      <c r="M50" t="s">
        <v>1100</v>
      </c>
      <c r="N50" t="s">
        <v>1100</v>
      </c>
    </row>
    <row r="51" spans="1:14" x14ac:dyDescent="0.25">
      <c r="A51" t="s">
        <v>11</v>
      </c>
      <c r="B51" t="s">
        <v>1054</v>
      </c>
      <c r="C51" t="s">
        <v>46</v>
      </c>
      <c r="D51">
        <v>23592</v>
      </c>
      <c r="E51" s="58">
        <v>44370</v>
      </c>
      <c r="F51" s="62">
        <v>4580</v>
      </c>
      <c r="G51" s="62">
        <v>0</v>
      </c>
      <c r="H51" s="62">
        <v>0</v>
      </c>
      <c r="I51" t="s">
        <v>1200</v>
      </c>
      <c r="J51">
        <v>157687</v>
      </c>
      <c r="K51" t="s">
        <v>1121</v>
      </c>
      <c r="L51">
        <v>0</v>
      </c>
      <c r="M51" t="s">
        <v>1100</v>
      </c>
      <c r="N51" t="s">
        <v>1100</v>
      </c>
    </row>
    <row r="52" spans="1:14" x14ac:dyDescent="0.25">
      <c r="A52" t="s">
        <v>11</v>
      </c>
      <c r="B52" t="s">
        <v>1054</v>
      </c>
      <c r="C52" t="s">
        <v>46</v>
      </c>
      <c r="D52">
        <v>23587</v>
      </c>
      <c r="E52" s="58">
        <v>44369</v>
      </c>
      <c r="F52" s="62">
        <v>4750</v>
      </c>
      <c r="G52" s="62">
        <v>0</v>
      </c>
      <c r="H52" s="62">
        <v>0</v>
      </c>
      <c r="I52" t="s">
        <v>1199</v>
      </c>
      <c r="J52">
        <v>157682</v>
      </c>
      <c r="K52" t="s">
        <v>1106</v>
      </c>
      <c r="L52">
        <v>0</v>
      </c>
      <c r="M52" t="s">
        <v>1100</v>
      </c>
      <c r="N52" t="s">
        <v>1100</v>
      </c>
    </row>
    <row r="53" spans="1:14" x14ac:dyDescent="0.25">
      <c r="A53" t="s">
        <v>11</v>
      </c>
      <c r="B53" t="s">
        <v>1054</v>
      </c>
      <c r="C53" t="s">
        <v>46</v>
      </c>
      <c r="D53">
        <v>23586</v>
      </c>
      <c r="E53" s="58">
        <v>44368</v>
      </c>
      <c r="F53" s="62">
        <v>4830</v>
      </c>
      <c r="G53" s="62">
        <v>0</v>
      </c>
      <c r="H53" s="62">
        <v>0</v>
      </c>
      <c r="I53" t="s">
        <v>1198</v>
      </c>
      <c r="J53">
        <v>157681</v>
      </c>
      <c r="K53" t="s">
        <v>1121</v>
      </c>
      <c r="L53">
        <v>0</v>
      </c>
      <c r="M53" t="s">
        <v>1100</v>
      </c>
      <c r="N53" t="s">
        <v>1100</v>
      </c>
    </row>
    <row r="54" spans="1:14" x14ac:dyDescent="0.25">
      <c r="A54" t="s">
        <v>11</v>
      </c>
      <c r="B54" t="s">
        <v>1054</v>
      </c>
      <c r="C54" t="s">
        <v>46</v>
      </c>
      <c r="D54">
        <v>23580</v>
      </c>
      <c r="E54" s="58">
        <v>44365</v>
      </c>
      <c r="F54" s="62">
        <v>4850</v>
      </c>
      <c r="G54" s="62">
        <v>0</v>
      </c>
      <c r="H54" s="62">
        <v>0</v>
      </c>
      <c r="I54" t="s">
        <v>1145</v>
      </c>
      <c r="J54">
        <v>157675</v>
      </c>
      <c r="K54" t="s">
        <v>1106</v>
      </c>
      <c r="L54">
        <v>0</v>
      </c>
      <c r="M54" t="s">
        <v>1100</v>
      </c>
      <c r="N54" t="s">
        <v>1100</v>
      </c>
    </row>
    <row r="55" spans="1:14" x14ac:dyDescent="0.25">
      <c r="A55" t="s">
        <v>11</v>
      </c>
      <c r="B55" t="s">
        <v>1054</v>
      </c>
      <c r="C55" t="s">
        <v>46</v>
      </c>
      <c r="D55">
        <v>23574</v>
      </c>
      <c r="E55" s="58">
        <v>44364</v>
      </c>
      <c r="F55" s="62">
        <v>4550</v>
      </c>
      <c r="G55" s="62">
        <v>0</v>
      </c>
      <c r="H55" s="62">
        <v>0</v>
      </c>
      <c r="I55" t="s">
        <v>1189</v>
      </c>
      <c r="J55">
        <v>157669</v>
      </c>
      <c r="K55" t="s">
        <v>1123</v>
      </c>
      <c r="L55">
        <v>0</v>
      </c>
      <c r="M55" t="s">
        <v>1100</v>
      </c>
      <c r="N55" t="s">
        <v>1100</v>
      </c>
    </row>
    <row r="56" spans="1:14" x14ac:dyDescent="0.25">
      <c r="A56" t="s">
        <v>11</v>
      </c>
      <c r="B56" t="s">
        <v>1054</v>
      </c>
      <c r="C56" t="s">
        <v>46</v>
      </c>
      <c r="D56">
        <v>23573</v>
      </c>
      <c r="E56" s="58">
        <v>44363</v>
      </c>
      <c r="F56" s="62">
        <v>200</v>
      </c>
      <c r="G56" s="62">
        <v>0</v>
      </c>
      <c r="H56" s="62">
        <v>0</v>
      </c>
      <c r="I56" t="s">
        <v>1191</v>
      </c>
      <c r="J56">
        <v>157668</v>
      </c>
      <c r="K56" t="s">
        <v>1192</v>
      </c>
      <c r="L56">
        <v>0</v>
      </c>
      <c r="M56" t="s">
        <v>1100</v>
      </c>
      <c r="N56" t="s">
        <v>1100</v>
      </c>
    </row>
    <row r="57" spans="1:14" x14ac:dyDescent="0.25">
      <c r="A57" t="s">
        <v>11</v>
      </c>
      <c r="B57" t="s">
        <v>1054</v>
      </c>
      <c r="C57" t="s">
        <v>46</v>
      </c>
      <c r="D57">
        <v>23571</v>
      </c>
      <c r="E57" s="58">
        <v>44363</v>
      </c>
      <c r="F57" s="62">
        <v>4675</v>
      </c>
      <c r="G57" s="62">
        <v>0</v>
      </c>
      <c r="H57" s="62">
        <v>0</v>
      </c>
      <c r="I57" t="s">
        <v>1145</v>
      </c>
      <c r="J57">
        <v>157666</v>
      </c>
      <c r="K57" t="s">
        <v>1106</v>
      </c>
      <c r="L57">
        <v>0</v>
      </c>
      <c r="M57" t="s">
        <v>1100</v>
      </c>
      <c r="N57" t="s">
        <v>1100</v>
      </c>
    </row>
    <row r="58" spans="1:14" x14ac:dyDescent="0.25">
      <c r="A58" t="s">
        <v>11</v>
      </c>
      <c r="B58" t="s">
        <v>1054</v>
      </c>
      <c r="C58" t="s">
        <v>46</v>
      </c>
      <c r="D58">
        <v>23570</v>
      </c>
      <c r="E58" s="58">
        <v>44363</v>
      </c>
      <c r="F58" s="62">
        <v>300</v>
      </c>
      <c r="G58" s="62">
        <v>0</v>
      </c>
      <c r="H58" s="62">
        <v>0</v>
      </c>
      <c r="I58" t="s">
        <v>1208</v>
      </c>
      <c r="J58">
        <v>157667</v>
      </c>
      <c r="K58" t="s">
        <v>1192</v>
      </c>
      <c r="L58">
        <v>0</v>
      </c>
      <c r="M58" t="s">
        <v>1100</v>
      </c>
      <c r="N58" t="s">
        <v>1100</v>
      </c>
    </row>
    <row r="59" spans="1:14" x14ac:dyDescent="0.25">
      <c r="A59" t="s">
        <v>11</v>
      </c>
      <c r="B59" t="s">
        <v>1054</v>
      </c>
      <c r="C59" t="s">
        <v>46</v>
      </c>
      <c r="D59">
        <v>23569</v>
      </c>
      <c r="E59" s="58">
        <v>44363</v>
      </c>
      <c r="F59" s="62">
        <v>300</v>
      </c>
      <c r="G59" s="62">
        <v>0</v>
      </c>
      <c r="H59" s="62">
        <v>0</v>
      </c>
      <c r="I59" t="s">
        <v>1209</v>
      </c>
      <c r="J59">
        <v>157664</v>
      </c>
      <c r="K59" t="s">
        <v>1210</v>
      </c>
      <c r="L59">
        <v>0</v>
      </c>
      <c r="M59" t="s">
        <v>1100</v>
      </c>
      <c r="N59" t="s">
        <v>1100</v>
      </c>
    </row>
    <row r="60" spans="1:14" x14ac:dyDescent="0.25">
      <c r="A60" t="s">
        <v>11</v>
      </c>
      <c r="B60" t="s">
        <v>1054</v>
      </c>
      <c r="C60" t="s">
        <v>46</v>
      </c>
      <c r="D60">
        <v>23556</v>
      </c>
      <c r="E60" s="58">
        <v>44362</v>
      </c>
      <c r="F60" s="62">
        <v>4680</v>
      </c>
      <c r="G60" s="62">
        <v>0</v>
      </c>
      <c r="H60" s="62">
        <v>0</v>
      </c>
      <c r="I60" t="s">
        <v>1146</v>
      </c>
      <c r="J60">
        <v>157652</v>
      </c>
      <c r="K60" t="s">
        <v>1121</v>
      </c>
      <c r="L60">
        <v>0</v>
      </c>
      <c r="M60" t="s">
        <v>1100</v>
      </c>
      <c r="N60" t="s">
        <v>1100</v>
      </c>
    </row>
    <row r="61" spans="1:14" x14ac:dyDescent="0.25">
      <c r="A61" t="s">
        <v>11</v>
      </c>
      <c r="B61" t="s">
        <v>1054</v>
      </c>
      <c r="C61" t="s">
        <v>46</v>
      </c>
      <c r="D61">
        <v>23565</v>
      </c>
      <c r="E61" s="58">
        <v>44362</v>
      </c>
      <c r="F61" s="62">
        <v>3200</v>
      </c>
      <c r="G61" s="62">
        <v>0</v>
      </c>
      <c r="H61" s="62">
        <v>0</v>
      </c>
      <c r="I61" t="s">
        <v>1203</v>
      </c>
      <c r="J61">
        <v>157661</v>
      </c>
      <c r="K61" t="s">
        <v>1103</v>
      </c>
      <c r="L61">
        <v>0</v>
      </c>
      <c r="M61" t="s">
        <v>1100</v>
      </c>
      <c r="N61" t="s">
        <v>1100</v>
      </c>
    </row>
    <row r="62" spans="1:14" x14ac:dyDescent="0.25">
      <c r="A62" t="s">
        <v>11</v>
      </c>
      <c r="B62" t="s">
        <v>1054</v>
      </c>
      <c r="C62" t="s">
        <v>46</v>
      </c>
      <c r="D62">
        <v>23546</v>
      </c>
      <c r="E62" s="58">
        <v>44361</v>
      </c>
      <c r="F62" s="62">
        <v>4770</v>
      </c>
      <c r="G62" s="62">
        <v>0</v>
      </c>
      <c r="H62" s="62">
        <v>0</v>
      </c>
      <c r="I62" t="s">
        <v>1145</v>
      </c>
      <c r="J62">
        <v>157642</v>
      </c>
      <c r="K62" t="s">
        <v>1106</v>
      </c>
      <c r="L62">
        <v>0</v>
      </c>
      <c r="M62" t="s">
        <v>1100</v>
      </c>
      <c r="N62" t="s">
        <v>1100</v>
      </c>
    </row>
    <row r="63" spans="1:14" x14ac:dyDescent="0.25">
      <c r="A63" t="s">
        <v>11</v>
      </c>
      <c r="B63" t="s">
        <v>1054</v>
      </c>
      <c r="C63" t="s">
        <v>46</v>
      </c>
      <c r="D63">
        <v>23537</v>
      </c>
      <c r="E63" s="58">
        <v>44358</v>
      </c>
      <c r="F63" s="62">
        <v>4750</v>
      </c>
      <c r="G63" s="62">
        <v>0</v>
      </c>
      <c r="H63" s="62">
        <v>0</v>
      </c>
      <c r="I63" t="s">
        <v>1199</v>
      </c>
      <c r="J63">
        <v>157633</v>
      </c>
      <c r="K63" t="s">
        <v>1106</v>
      </c>
      <c r="L63">
        <v>0</v>
      </c>
      <c r="M63" t="s">
        <v>1100</v>
      </c>
      <c r="N63" t="s">
        <v>1100</v>
      </c>
    </row>
    <row r="64" spans="1:14" x14ac:dyDescent="0.25">
      <c r="A64" t="s">
        <v>11</v>
      </c>
      <c r="B64" t="s">
        <v>1054</v>
      </c>
      <c r="C64" t="s">
        <v>46</v>
      </c>
      <c r="D64">
        <v>23538</v>
      </c>
      <c r="E64" s="58">
        <v>44358</v>
      </c>
      <c r="F64" s="62">
        <v>4650</v>
      </c>
      <c r="G64" s="62">
        <v>0</v>
      </c>
      <c r="H64" s="62">
        <v>0</v>
      </c>
      <c r="I64" t="s">
        <v>1200</v>
      </c>
      <c r="J64">
        <v>157634</v>
      </c>
      <c r="K64" t="s">
        <v>1121</v>
      </c>
      <c r="L64">
        <v>0</v>
      </c>
      <c r="M64" t="s">
        <v>1100</v>
      </c>
      <c r="N64" t="s">
        <v>1100</v>
      </c>
    </row>
    <row r="65" spans="1:14" x14ac:dyDescent="0.25">
      <c r="A65" t="s">
        <v>11</v>
      </c>
      <c r="B65" t="s">
        <v>1054</v>
      </c>
      <c r="C65" t="s">
        <v>46</v>
      </c>
      <c r="D65">
        <v>23535</v>
      </c>
      <c r="E65" s="58">
        <v>44358</v>
      </c>
      <c r="F65" s="62">
        <v>4500</v>
      </c>
      <c r="G65" s="62">
        <v>0</v>
      </c>
      <c r="H65" s="62">
        <v>0</v>
      </c>
      <c r="I65" t="s">
        <v>1201</v>
      </c>
      <c r="J65">
        <v>157631</v>
      </c>
      <c r="K65" t="s">
        <v>1103</v>
      </c>
      <c r="L65">
        <v>0</v>
      </c>
      <c r="M65" t="s">
        <v>1100</v>
      </c>
      <c r="N65" t="s">
        <v>1100</v>
      </c>
    </row>
    <row r="66" spans="1:14" x14ac:dyDescent="0.25">
      <c r="A66" t="s">
        <v>11</v>
      </c>
      <c r="B66" t="s">
        <v>1054</v>
      </c>
      <c r="C66" t="s">
        <v>46</v>
      </c>
      <c r="D66">
        <v>23536</v>
      </c>
      <c r="E66" s="58">
        <v>44358</v>
      </c>
      <c r="F66" s="62">
        <v>4650</v>
      </c>
      <c r="G66" s="62">
        <v>0</v>
      </c>
      <c r="H66" s="62">
        <v>0</v>
      </c>
      <c r="I66" t="s">
        <v>1201</v>
      </c>
      <c r="J66">
        <v>157632</v>
      </c>
      <c r="K66" t="s">
        <v>1103</v>
      </c>
      <c r="L66">
        <v>0</v>
      </c>
      <c r="M66" t="s">
        <v>1100</v>
      </c>
      <c r="N66" t="s">
        <v>1100</v>
      </c>
    </row>
    <row r="67" spans="1:14" x14ac:dyDescent="0.25">
      <c r="A67" t="s">
        <v>11</v>
      </c>
      <c r="B67" t="s">
        <v>1054</v>
      </c>
      <c r="C67" t="s">
        <v>46</v>
      </c>
      <c r="D67">
        <v>23529</v>
      </c>
      <c r="E67" s="58">
        <v>44357</v>
      </c>
      <c r="F67" s="62">
        <v>4500</v>
      </c>
      <c r="G67" s="62">
        <v>0</v>
      </c>
      <c r="H67" s="62">
        <v>0</v>
      </c>
      <c r="I67" t="s">
        <v>1212</v>
      </c>
      <c r="J67">
        <v>157625</v>
      </c>
      <c r="K67" t="s">
        <v>1103</v>
      </c>
      <c r="L67">
        <v>0</v>
      </c>
      <c r="M67" t="s">
        <v>1100</v>
      </c>
      <c r="N67" t="s">
        <v>1100</v>
      </c>
    </row>
    <row r="68" spans="1:14" x14ac:dyDescent="0.25">
      <c r="A68" t="s">
        <v>11</v>
      </c>
      <c r="B68" t="s">
        <v>1054</v>
      </c>
      <c r="C68" t="s">
        <v>46</v>
      </c>
      <c r="D68">
        <v>23527</v>
      </c>
      <c r="E68" s="58">
        <v>44356</v>
      </c>
      <c r="F68" s="62">
        <v>4850</v>
      </c>
      <c r="G68" s="62">
        <v>0</v>
      </c>
      <c r="H68" s="62">
        <v>0</v>
      </c>
      <c r="I68" t="s">
        <v>1199</v>
      </c>
      <c r="J68">
        <v>157623</v>
      </c>
      <c r="K68" t="s">
        <v>1106</v>
      </c>
      <c r="L68">
        <v>0</v>
      </c>
      <c r="M68" t="s">
        <v>1100</v>
      </c>
      <c r="N68" t="s">
        <v>1100</v>
      </c>
    </row>
    <row r="69" spans="1:14" x14ac:dyDescent="0.25">
      <c r="A69" t="s">
        <v>11</v>
      </c>
      <c r="B69" t="s">
        <v>1054</v>
      </c>
      <c r="C69" t="s">
        <v>46</v>
      </c>
      <c r="D69">
        <v>23525</v>
      </c>
      <c r="E69" s="58">
        <v>44356</v>
      </c>
      <c r="F69" s="62">
        <v>4500</v>
      </c>
      <c r="G69" s="62">
        <v>0</v>
      </c>
      <c r="H69" s="62">
        <v>0</v>
      </c>
      <c r="I69" t="s">
        <v>1201</v>
      </c>
      <c r="J69">
        <v>157621</v>
      </c>
      <c r="K69" t="s">
        <v>1103</v>
      </c>
      <c r="L69">
        <v>0</v>
      </c>
      <c r="M69" t="s">
        <v>1100</v>
      </c>
      <c r="N69" t="s">
        <v>1100</v>
      </c>
    </row>
    <row r="70" spans="1:14" x14ac:dyDescent="0.25">
      <c r="A70" t="s">
        <v>11</v>
      </c>
      <c r="B70" t="s">
        <v>1054</v>
      </c>
      <c r="C70" t="s">
        <v>46</v>
      </c>
      <c r="D70">
        <v>23528</v>
      </c>
      <c r="E70" s="58">
        <v>44356</v>
      </c>
      <c r="F70" s="62">
        <v>4750</v>
      </c>
      <c r="G70" s="62">
        <v>0</v>
      </c>
      <c r="H70" s="62">
        <v>0</v>
      </c>
      <c r="I70" t="s">
        <v>1207</v>
      </c>
      <c r="J70">
        <v>157624</v>
      </c>
      <c r="K70" t="s">
        <v>1121</v>
      </c>
      <c r="L70">
        <v>0</v>
      </c>
      <c r="M70" t="s">
        <v>1100</v>
      </c>
      <c r="N70" t="s">
        <v>1100</v>
      </c>
    </row>
    <row r="71" spans="1:14" x14ac:dyDescent="0.25">
      <c r="A71" t="s">
        <v>11</v>
      </c>
      <c r="B71" t="s">
        <v>1054</v>
      </c>
      <c r="C71" t="s">
        <v>46</v>
      </c>
      <c r="D71">
        <v>23521</v>
      </c>
      <c r="E71" s="58">
        <v>44355</v>
      </c>
      <c r="F71" s="62">
        <v>4500</v>
      </c>
      <c r="G71" s="62">
        <v>0</v>
      </c>
      <c r="H71" s="62">
        <v>0</v>
      </c>
      <c r="I71" t="s">
        <v>1201</v>
      </c>
      <c r="J71">
        <v>157617</v>
      </c>
      <c r="K71" t="s">
        <v>1103</v>
      </c>
      <c r="L71">
        <v>0</v>
      </c>
      <c r="M71" t="s">
        <v>1100</v>
      </c>
      <c r="N71" t="s">
        <v>1100</v>
      </c>
    </row>
    <row r="72" spans="1:14" x14ac:dyDescent="0.25">
      <c r="A72" t="s">
        <v>11</v>
      </c>
      <c r="B72" t="s">
        <v>1054</v>
      </c>
      <c r="C72" t="s">
        <v>46</v>
      </c>
      <c r="D72">
        <v>23496</v>
      </c>
      <c r="E72" s="58">
        <v>44354</v>
      </c>
      <c r="F72" s="62">
        <v>4500</v>
      </c>
      <c r="G72" s="62">
        <v>0</v>
      </c>
      <c r="H72" s="62">
        <v>0</v>
      </c>
      <c r="I72" t="s">
        <v>1188</v>
      </c>
      <c r="J72">
        <v>157593</v>
      </c>
      <c r="K72" t="s">
        <v>1103</v>
      </c>
      <c r="L72">
        <v>0</v>
      </c>
      <c r="M72" t="s">
        <v>1100</v>
      </c>
      <c r="N72" t="s">
        <v>1100</v>
      </c>
    </row>
    <row r="73" spans="1:14" x14ac:dyDescent="0.25">
      <c r="A73" t="s">
        <v>11</v>
      </c>
      <c r="B73" t="s">
        <v>1054</v>
      </c>
      <c r="C73" t="s">
        <v>46</v>
      </c>
      <c r="D73">
        <v>23490</v>
      </c>
      <c r="E73" s="58">
        <v>44351</v>
      </c>
      <c r="F73" s="62">
        <v>4500</v>
      </c>
      <c r="G73" s="62">
        <v>0</v>
      </c>
      <c r="H73" s="62">
        <v>0</v>
      </c>
      <c r="I73" t="s">
        <v>1154</v>
      </c>
      <c r="J73">
        <v>157587</v>
      </c>
      <c r="K73" t="s">
        <v>1103</v>
      </c>
      <c r="L73">
        <v>0</v>
      </c>
      <c r="M73" t="s">
        <v>1100</v>
      </c>
      <c r="N73" t="s">
        <v>1100</v>
      </c>
    </row>
    <row r="74" spans="1:14" x14ac:dyDescent="0.25">
      <c r="A74" t="s">
        <v>11</v>
      </c>
      <c r="B74" t="s">
        <v>1054</v>
      </c>
      <c r="C74" t="s">
        <v>46</v>
      </c>
      <c r="D74">
        <v>23431</v>
      </c>
      <c r="E74" s="58">
        <v>44330</v>
      </c>
      <c r="F74" s="62">
        <v>3200</v>
      </c>
      <c r="G74" s="62">
        <v>0</v>
      </c>
      <c r="H74" s="62">
        <v>0</v>
      </c>
      <c r="I74" t="s">
        <v>1203</v>
      </c>
      <c r="J74">
        <v>157528</v>
      </c>
      <c r="K74" t="s">
        <v>1103</v>
      </c>
      <c r="L74">
        <v>0</v>
      </c>
      <c r="M74" t="s">
        <v>1100</v>
      </c>
      <c r="N74" t="s">
        <v>1100</v>
      </c>
    </row>
    <row r="75" spans="1:14" x14ac:dyDescent="0.25">
      <c r="A75" t="s">
        <v>11</v>
      </c>
      <c r="B75" t="s">
        <v>1054</v>
      </c>
      <c r="C75" t="s">
        <v>46</v>
      </c>
      <c r="D75">
        <v>23397</v>
      </c>
      <c r="E75" s="58">
        <v>44326</v>
      </c>
      <c r="F75" s="62">
        <v>4500</v>
      </c>
      <c r="G75" s="62">
        <v>0</v>
      </c>
      <c r="H75" s="62">
        <v>0</v>
      </c>
      <c r="I75" t="s">
        <v>1154</v>
      </c>
      <c r="J75">
        <v>157498</v>
      </c>
      <c r="K75" t="s">
        <v>1103</v>
      </c>
      <c r="L75">
        <v>0</v>
      </c>
      <c r="M75" t="s">
        <v>1100</v>
      </c>
      <c r="N75" t="s">
        <v>1100</v>
      </c>
    </row>
    <row r="76" spans="1:14" x14ac:dyDescent="0.25">
      <c r="A76" t="s">
        <v>11</v>
      </c>
      <c r="B76" t="s">
        <v>1054</v>
      </c>
      <c r="C76" t="s">
        <v>46</v>
      </c>
      <c r="D76">
        <v>23380</v>
      </c>
      <c r="E76" s="58">
        <v>44315</v>
      </c>
      <c r="F76" s="62">
        <v>800</v>
      </c>
      <c r="G76" s="62">
        <v>0</v>
      </c>
      <c r="H76" s="62">
        <v>0</v>
      </c>
      <c r="I76" t="s">
        <v>1195</v>
      </c>
      <c r="J76">
        <v>157481</v>
      </c>
      <c r="K76" t="s">
        <v>1196</v>
      </c>
      <c r="L76">
        <v>0</v>
      </c>
      <c r="M76" t="s">
        <v>1100</v>
      </c>
      <c r="N76" t="s">
        <v>1100</v>
      </c>
    </row>
    <row r="77" spans="1:14" x14ac:dyDescent="0.25">
      <c r="A77" t="s">
        <v>11</v>
      </c>
      <c r="B77" t="s">
        <v>1054</v>
      </c>
      <c r="C77" t="s">
        <v>46</v>
      </c>
      <c r="D77">
        <v>23364</v>
      </c>
      <c r="E77" s="58">
        <v>44312</v>
      </c>
      <c r="F77" s="62">
        <v>4500</v>
      </c>
      <c r="G77" s="62">
        <v>0</v>
      </c>
      <c r="H77" s="62">
        <v>0</v>
      </c>
      <c r="I77" t="s">
        <v>1132</v>
      </c>
      <c r="J77">
        <v>157467</v>
      </c>
      <c r="K77" t="s">
        <v>1103</v>
      </c>
      <c r="L77">
        <v>0</v>
      </c>
      <c r="M77" t="s">
        <v>1100</v>
      </c>
      <c r="N77" t="s">
        <v>1100</v>
      </c>
    </row>
    <row r="78" spans="1:14" x14ac:dyDescent="0.25">
      <c r="A78" t="s">
        <v>11</v>
      </c>
      <c r="B78" t="s">
        <v>1054</v>
      </c>
      <c r="C78" t="s">
        <v>46</v>
      </c>
      <c r="D78">
        <v>23362</v>
      </c>
      <c r="E78" s="58">
        <v>44309</v>
      </c>
      <c r="F78" s="62">
        <v>4500</v>
      </c>
      <c r="G78" s="62">
        <v>0</v>
      </c>
      <c r="H78" s="62">
        <v>0</v>
      </c>
      <c r="I78" t="s">
        <v>1154</v>
      </c>
      <c r="J78">
        <v>157465</v>
      </c>
      <c r="K78" t="s">
        <v>1103</v>
      </c>
      <c r="L78">
        <v>0</v>
      </c>
      <c r="M78" t="s">
        <v>1100</v>
      </c>
      <c r="N78" t="s">
        <v>1100</v>
      </c>
    </row>
    <row r="79" spans="1:14" x14ac:dyDescent="0.25">
      <c r="A79" t="s">
        <v>11</v>
      </c>
      <c r="B79" t="s">
        <v>1054</v>
      </c>
      <c r="C79" t="s">
        <v>46</v>
      </c>
      <c r="D79">
        <v>23356</v>
      </c>
      <c r="E79" s="58">
        <v>44308</v>
      </c>
      <c r="F79" s="62">
        <v>4500</v>
      </c>
      <c r="G79" s="62">
        <v>0</v>
      </c>
      <c r="H79" s="62">
        <v>0</v>
      </c>
      <c r="I79" t="s">
        <v>1154</v>
      </c>
      <c r="J79">
        <v>157459</v>
      </c>
      <c r="K79" t="s">
        <v>1103</v>
      </c>
      <c r="L79">
        <v>0</v>
      </c>
      <c r="M79" t="s">
        <v>1100</v>
      </c>
      <c r="N79" t="s">
        <v>1100</v>
      </c>
    </row>
    <row r="80" spans="1:14" x14ac:dyDescent="0.25">
      <c r="A80" t="s">
        <v>11</v>
      </c>
      <c r="B80" t="s">
        <v>1054</v>
      </c>
      <c r="C80" t="s">
        <v>46</v>
      </c>
      <c r="D80">
        <v>23353</v>
      </c>
      <c r="E80" s="58">
        <v>44307</v>
      </c>
      <c r="F80" s="62">
        <v>4500</v>
      </c>
      <c r="G80" s="62">
        <v>0</v>
      </c>
      <c r="H80" s="62">
        <v>0</v>
      </c>
      <c r="I80" t="s">
        <v>1154</v>
      </c>
      <c r="J80">
        <v>157457</v>
      </c>
      <c r="K80" t="s">
        <v>1103</v>
      </c>
      <c r="L80">
        <v>0</v>
      </c>
      <c r="M80" t="s">
        <v>1100</v>
      </c>
      <c r="N80" t="s">
        <v>1100</v>
      </c>
    </row>
    <row r="81" spans="1:14" x14ac:dyDescent="0.25">
      <c r="A81" t="s">
        <v>11</v>
      </c>
      <c r="B81" t="s">
        <v>1054</v>
      </c>
      <c r="C81" t="s">
        <v>46</v>
      </c>
      <c r="D81">
        <v>23348</v>
      </c>
      <c r="E81" s="58">
        <v>44306</v>
      </c>
      <c r="F81" s="62">
        <v>4500</v>
      </c>
      <c r="G81" s="62">
        <v>0</v>
      </c>
      <c r="H81" s="62">
        <v>0</v>
      </c>
      <c r="I81" t="s">
        <v>1154</v>
      </c>
      <c r="J81">
        <v>157451</v>
      </c>
      <c r="K81" t="s">
        <v>1103</v>
      </c>
      <c r="L81">
        <v>0</v>
      </c>
      <c r="M81" t="s">
        <v>1100</v>
      </c>
      <c r="N81" t="s">
        <v>1100</v>
      </c>
    </row>
    <row r="82" spans="1:14" x14ac:dyDescent="0.25">
      <c r="A82" t="s">
        <v>11</v>
      </c>
      <c r="B82" t="s">
        <v>1054</v>
      </c>
      <c r="C82" t="s">
        <v>46</v>
      </c>
      <c r="D82">
        <v>23344</v>
      </c>
      <c r="E82" s="58">
        <v>44305</v>
      </c>
      <c r="F82" s="62">
        <v>4500</v>
      </c>
      <c r="G82" s="62">
        <v>0</v>
      </c>
      <c r="H82" s="62">
        <v>0</v>
      </c>
      <c r="I82" t="s">
        <v>1190</v>
      </c>
      <c r="J82">
        <v>157447</v>
      </c>
      <c r="K82" t="s">
        <v>1103</v>
      </c>
      <c r="L82">
        <v>0</v>
      </c>
      <c r="M82" t="s">
        <v>1100</v>
      </c>
      <c r="N82" t="s">
        <v>1100</v>
      </c>
    </row>
    <row r="83" spans="1:14" x14ac:dyDescent="0.25">
      <c r="A83" t="s">
        <v>11</v>
      </c>
      <c r="B83" t="s">
        <v>1054</v>
      </c>
      <c r="C83" t="s">
        <v>46</v>
      </c>
      <c r="D83">
        <v>23347</v>
      </c>
      <c r="E83" s="58">
        <v>44305</v>
      </c>
      <c r="F83" s="62">
        <v>3200</v>
      </c>
      <c r="G83" s="62">
        <v>0</v>
      </c>
      <c r="H83" s="62">
        <v>0</v>
      </c>
      <c r="I83" t="s">
        <v>1203</v>
      </c>
      <c r="J83">
        <v>157450</v>
      </c>
      <c r="K83" t="s">
        <v>1103</v>
      </c>
      <c r="L83">
        <v>0</v>
      </c>
      <c r="M83" t="s">
        <v>1100</v>
      </c>
      <c r="N83" t="s">
        <v>1100</v>
      </c>
    </row>
    <row r="84" spans="1:14" x14ac:dyDescent="0.25">
      <c r="A84" t="s">
        <v>11</v>
      </c>
      <c r="B84" t="s">
        <v>1054</v>
      </c>
      <c r="C84" t="s">
        <v>46</v>
      </c>
      <c r="D84">
        <v>23318</v>
      </c>
      <c r="E84" s="58">
        <v>44301</v>
      </c>
      <c r="F84" s="62">
        <v>4500</v>
      </c>
      <c r="G84" s="62">
        <v>0</v>
      </c>
      <c r="H84" s="62">
        <v>0</v>
      </c>
      <c r="I84" t="s">
        <v>1211</v>
      </c>
      <c r="J84">
        <v>157422</v>
      </c>
      <c r="K84" t="s">
        <v>1103</v>
      </c>
      <c r="L84">
        <v>0</v>
      </c>
      <c r="M84" t="s">
        <v>1100</v>
      </c>
      <c r="N84" t="s">
        <v>1100</v>
      </c>
    </row>
    <row r="85" spans="1:14" x14ac:dyDescent="0.25">
      <c r="A85" t="s">
        <v>11</v>
      </c>
      <c r="B85" t="s">
        <v>1054</v>
      </c>
      <c r="C85" t="s">
        <v>46</v>
      </c>
      <c r="D85">
        <v>23308</v>
      </c>
      <c r="E85" s="58">
        <v>44299</v>
      </c>
      <c r="F85" s="62">
        <v>4500</v>
      </c>
      <c r="G85" s="62">
        <v>0</v>
      </c>
      <c r="H85" s="62">
        <v>0</v>
      </c>
      <c r="I85" t="s">
        <v>1190</v>
      </c>
      <c r="J85">
        <v>157414</v>
      </c>
      <c r="K85" t="s">
        <v>1103</v>
      </c>
      <c r="L85">
        <v>0</v>
      </c>
      <c r="M85" t="s">
        <v>1100</v>
      </c>
      <c r="N85" t="s">
        <v>1100</v>
      </c>
    </row>
    <row r="86" spans="1:14" x14ac:dyDescent="0.25">
      <c r="A86" t="s">
        <v>11</v>
      </c>
      <c r="B86" t="s">
        <v>1054</v>
      </c>
      <c r="C86" t="s">
        <v>46</v>
      </c>
      <c r="D86">
        <v>23312</v>
      </c>
      <c r="E86" s="58">
        <v>44299</v>
      </c>
      <c r="F86" s="62">
        <v>4500</v>
      </c>
      <c r="G86" s="62">
        <v>0</v>
      </c>
      <c r="H86" s="62">
        <v>0</v>
      </c>
      <c r="I86" t="s">
        <v>1132</v>
      </c>
      <c r="J86">
        <v>157417</v>
      </c>
      <c r="K86" t="s">
        <v>1103</v>
      </c>
      <c r="L86">
        <v>0</v>
      </c>
      <c r="M86" t="s">
        <v>1100</v>
      </c>
      <c r="N86" t="s">
        <v>1100</v>
      </c>
    </row>
    <row r="87" spans="1:14" x14ac:dyDescent="0.25">
      <c r="A87" t="s">
        <v>11</v>
      </c>
      <c r="B87" t="s">
        <v>1054</v>
      </c>
      <c r="C87" t="s">
        <v>46</v>
      </c>
      <c r="D87">
        <v>23303</v>
      </c>
      <c r="E87" s="58">
        <v>44295</v>
      </c>
      <c r="F87" s="62">
        <v>43.62</v>
      </c>
      <c r="G87" s="62">
        <v>0</v>
      </c>
      <c r="H87" s="62">
        <v>0</v>
      </c>
      <c r="I87" t="s">
        <v>1182</v>
      </c>
      <c r="J87">
        <v>157409</v>
      </c>
      <c r="K87" t="s">
        <v>1183</v>
      </c>
      <c r="L87">
        <v>0</v>
      </c>
      <c r="M87" t="s">
        <v>1100</v>
      </c>
      <c r="N87" t="s">
        <v>1100</v>
      </c>
    </row>
    <row r="88" spans="1:14" x14ac:dyDescent="0.25">
      <c r="A88" t="s">
        <v>11</v>
      </c>
      <c r="B88" t="s">
        <v>1054</v>
      </c>
      <c r="C88" t="s">
        <v>46</v>
      </c>
      <c r="D88">
        <v>23302</v>
      </c>
      <c r="E88" s="58">
        <v>44295</v>
      </c>
      <c r="F88" s="62">
        <v>4500</v>
      </c>
      <c r="G88" s="62">
        <v>0</v>
      </c>
      <c r="H88" s="62">
        <v>0</v>
      </c>
      <c r="I88" t="s">
        <v>1154</v>
      </c>
      <c r="J88">
        <v>157408</v>
      </c>
      <c r="K88" t="s">
        <v>1103</v>
      </c>
      <c r="L88">
        <v>0</v>
      </c>
      <c r="M88" t="s">
        <v>1100</v>
      </c>
      <c r="N88" t="s">
        <v>1100</v>
      </c>
    </row>
    <row r="89" spans="1:14" x14ac:dyDescent="0.25">
      <c r="A89" t="s">
        <v>11</v>
      </c>
      <c r="B89" t="s">
        <v>1054</v>
      </c>
      <c r="C89" t="s">
        <v>46</v>
      </c>
      <c r="D89">
        <v>23257</v>
      </c>
      <c r="E89" s="58">
        <v>44294</v>
      </c>
      <c r="F89" s="62">
        <v>500</v>
      </c>
      <c r="G89" s="62">
        <v>0</v>
      </c>
      <c r="H89" s="62">
        <v>0</v>
      </c>
      <c r="I89" t="s">
        <v>1193</v>
      </c>
      <c r="J89">
        <v>157363</v>
      </c>
      <c r="K89" t="s">
        <v>1194</v>
      </c>
      <c r="L89">
        <v>0</v>
      </c>
      <c r="M89" t="s">
        <v>1100</v>
      </c>
      <c r="N89" t="s">
        <v>1100</v>
      </c>
    </row>
    <row r="90" spans="1:14" x14ac:dyDescent="0.25">
      <c r="A90" t="s">
        <v>11</v>
      </c>
      <c r="B90" t="s">
        <v>1054</v>
      </c>
      <c r="C90" t="s">
        <v>46</v>
      </c>
      <c r="D90">
        <v>23254</v>
      </c>
      <c r="E90" s="58">
        <v>44294</v>
      </c>
      <c r="F90" s="62">
        <v>4500</v>
      </c>
      <c r="G90" s="62">
        <v>0</v>
      </c>
      <c r="H90" s="62">
        <v>0</v>
      </c>
      <c r="I90" t="s">
        <v>1154</v>
      </c>
      <c r="J90">
        <v>157360</v>
      </c>
      <c r="K90" t="s">
        <v>1103</v>
      </c>
      <c r="L90">
        <v>0</v>
      </c>
      <c r="M90" t="s">
        <v>1100</v>
      </c>
      <c r="N90" t="s">
        <v>1100</v>
      </c>
    </row>
    <row r="91" spans="1:14" x14ac:dyDescent="0.25">
      <c r="A91" t="s">
        <v>11</v>
      </c>
      <c r="B91" t="s">
        <v>1054</v>
      </c>
      <c r="C91" t="s">
        <v>46</v>
      </c>
      <c r="D91">
        <v>23253</v>
      </c>
      <c r="E91" s="58">
        <v>44293</v>
      </c>
      <c r="F91" s="62">
        <v>4500</v>
      </c>
      <c r="G91" s="62">
        <v>0</v>
      </c>
      <c r="H91" s="62">
        <v>0</v>
      </c>
      <c r="I91" t="s">
        <v>1132</v>
      </c>
      <c r="J91">
        <v>157359</v>
      </c>
      <c r="K91" t="s">
        <v>1103</v>
      </c>
      <c r="L91">
        <v>0</v>
      </c>
      <c r="M91" t="s">
        <v>1100</v>
      </c>
      <c r="N91" t="s">
        <v>1100</v>
      </c>
    </row>
    <row r="92" spans="1:14" x14ac:dyDescent="0.25">
      <c r="A92" t="s">
        <v>11</v>
      </c>
      <c r="B92" t="s">
        <v>1054</v>
      </c>
      <c r="C92" t="s">
        <v>46</v>
      </c>
      <c r="D92">
        <v>23208</v>
      </c>
      <c r="E92" s="58">
        <v>44274</v>
      </c>
      <c r="F92" s="62">
        <v>3200</v>
      </c>
      <c r="G92" s="62">
        <v>0</v>
      </c>
      <c r="H92" s="62">
        <v>0</v>
      </c>
      <c r="I92" t="s">
        <v>1202</v>
      </c>
      <c r="J92">
        <v>157317</v>
      </c>
      <c r="K92" t="s">
        <v>1103</v>
      </c>
      <c r="L92">
        <v>0</v>
      </c>
      <c r="M92" t="s">
        <v>1100</v>
      </c>
      <c r="N92" t="s">
        <v>1100</v>
      </c>
    </row>
    <row r="93" spans="1:14" x14ac:dyDescent="0.25">
      <c r="A93" t="s">
        <v>11</v>
      </c>
      <c r="B93" t="s">
        <v>1054</v>
      </c>
      <c r="C93" t="s">
        <v>46</v>
      </c>
      <c r="D93">
        <v>23151</v>
      </c>
      <c r="E93" s="58">
        <v>44254</v>
      </c>
      <c r="F93" s="62">
        <v>500</v>
      </c>
      <c r="G93" s="62">
        <v>0</v>
      </c>
      <c r="H93" s="62">
        <v>0</v>
      </c>
      <c r="I93" t="s">
        <v>1206</v>
      </c>
      <c r="J93">
        <v>157262</v>
      </c>
      <c r="K93" t="s">
        <v>1194</v>
      </c>
      <c r="L93">
        <v>0</v>
      </c>
      <c r="M93" t="s">
        <v>1100</v>
      </c>
      <c r="N93" t="s">
        <v>1100</v>
      </c>
    </row>
    <row r="94" spans="1:14" x14ac:dyDescent="0.25">
      <c r="A94" t="s">
        <v>11</v>
      </c>
      <c r="B94" t="s">
        <v>1054</v>
      </c>
      <c r="C94" t="s">
        <v>46</v>
      </c>
      <c r="D94">
        <v>23111</v>
      </c>
      <c r="E94" s="58">
        <v>44239</v>
      </c>
      <c r="F94" s="62">
        <v>3200</v>
      </c>
      <c r="G94" s="62">
        <v>0</v>
      </c>
      <c r="H94" s="62">
        <v>0</v>
      </c>
      <c r="I94" t="s">
        <v>1204</v>
      </c>
      <c r="J94">
        <v>157226</v>
      </c>
      <c r="K94" t="s">
        <v>1103</v>
      </c>
      <c r="L94">
        <v>0</v>
      </c>
      <c r="M94" t="s">
        <v>1100</v>
      </c>
      <c r="N94" t="s">
        <v>1100</v>
      </c>
    </row>
    <row r="95" spans="1:14" hidden="1" x14ac:dyDescent="0.25">
      <c r="A95" t="s">
        <v>11</v>
      </c>
      <c r="B95" t="s">
        <v>1054</v>
      </c>
      <c r="C95" t="s">
        <v>158</v>
      </c>
      <c r="D95">
        <v>9861</v>
      </c>
      <c r="E95" s="58">
        <v>44294</v>
      </c>
      <c r="F95" s="62">
        <v>0</v>
      </c>
      <c r="G95" s="62">
        <v>2.75</v>
      </c>
      <c r="H95" s="62">
        <v>0</v>
      </c>
      <c r="I95" t="s">
        <v>160</v>
      </c>
      <c r="J95">
        <v>0</v>
      </c>
      <c r="K95" t="s">
        <v>1100</v>
      </c>
      <c r="L95">
        <v>0</v>
      </c>
      <c r="M95" t="s">
        <v>1100</v>
      </c>
      <c r="N95" t="s">
        <v>1100</v>
      </c>
    </row>
    <row r="96" spans="1:14" x14ac:dyDescent="0.25">
      <c r="A96" t="s">
        <v>11</v>
      </c>
      <c r="B96" t="s">
        <v>1054</v>
      </c>
      <c r="C96" t="s">
        <v>46</v>
      </c>
      <c r="D96">
        <v>23098</v>
      </c>
      <c r="E96" s="58">
        <v>44235</v>
      </c>
      <c r="F96" s="62">
        <v>500</v>
      </c>
      <c r="G96" s="62">
        <v>0</v>
      </c>
      <c r="H96" s="62">
        <v>0</v>
      </c>
      <c r="I96" t="s">
        <v>1205</v>
      </c>
      <c r="J96">
        <v>157214</v>
      </c>
      <c r="K96" t="s">
        <v>1194</v>
      </c>
      <c r="L96">
        <v>0</v>
      </c>
      <c r="M96" t="s">
        <v>1100</v>
      </c>
      <c r="N96" t="s">
        <v>1100</v>
      </c>
    </row>
    <row r="97" spans="1:14" x14ac:dyDescent="0.25">
      <c r="A97" t="s">
        <v>11</v>
      </c>
      <c r="B97" t="s">
        <v>1054</v>
      </c>
      <c r="C97" t="s">
        <v>46</v>
      </c>
      <c r="D97">
        <v>23034</v>
      </c>
      <c r="E97" s="58">
        <v>44215</v>
      </c>
      <c r="F97" s="62">
        <v>3200</v>
      </c>
      <c r="G97" s="62">
        <v>0</v>
      </c>
      <c r="H97" s="62">
        <v>0</v>
      </c>
      <c r="I97" t="s">
        <v>1164</v>
      </c>
      <c r="J97">
        <v>157160</v>
      </c>
      <c r="K97" t="s">
        <v>1103</v>
      </c>
      <c r="L97">
        <v>0</v>
      </c>
      <c r="M97" t="s">
        <v>1100</v>
      </c>
      <c r="N97" t="s">
        <v>1100</v>
      </c>
    </row>
    <row r="98" spans="1:14" hidden="1" x14ac:dyDescent="0.25">
      <c r="A98" t="s">
        <v>11</v>
      </c>
      <c r="B98" t="s">
        <v>1054</v>
      </c>
      <c r="C98" t="s">
        <v>23</v>
      </c>
      <c r="D98">
        <v>8738</v>
      </c>
      <c r="E98" s="58">
        <v>44327</v>
      </c>
      <c r="F98" s="62">
        <v>0</v>
      </c>
      <c r="G98" s="62">
        <v>147.6</v>
      </c>
      <c r="H98" s="62">
        <v>0</v>
      </c>
      <c r="I98" t="s">
        <v>238</v>
      </c>
      <c r="J98">
        <v>0</v>
      </c>
      <c r="K98" t="s">
        <v>1100</v>
      </c>
      <c r="L98">
        <v>0</v>
      </c>
      <c r="M98" t="s">
        <v>1100</v>
      </c>
      <c r="N98" t="s">
        <v>1100</v>
      </c>
    </row>
    <row r="99" spans="1:14" hidden="1" x14ac:dyDescent="0.25">
      <c r="A99" t="s">
        <v>11</v>
      </c>
      <c r="B99" t="s">
        <v>1054</v>
      </c>
      <c r="C99" t="s">
        <v>13</v>
      </c>
      <c r="D99">
        <v>8242</v>
      </c>
      <c r="E99" s="58">
        <v>44299</v>
      </c>
      <c r="F99" s="62">
        <v>0</v>
      </c>
      <c r="G99" s="62">
        <v>81.180000000000007</v>
      </c>
      <c r="H99" s="62">
        <v>0</v>
      </c>
      <c r="I99" t="s">
        <v>170</v>
      </c>
      <c r="J99">
        <v>0</v>
      </c>
      <c r="K99" t="s">
        <v>1100</v>
      </c>
      <c r="L99">
        <v>0</v>
      </c>
      <c r="M99" t="s">
        <v>1100</v>
      </c>
      <c r="N99" t="s">
        <v>1100</v>
      </c>
    </row>
    <row r="100" spans="1:14" hidden="1" x14ac:dyDescent="0.25">
      <c r="A100" s="19" t="s">
        <v>11</v>
      </c>
      <c r="B100" s="19" t="s">
        <v>1054</v>
      </c>
      <c r="C100" s="19" t="s">
        <v>23</v>
      </c>
      <c r="D100" s="19">
        <v>8334</v>
      </c>
      <c r="E100" s="63">
        <v>44203</v>
      </c>
      <c r="F100" s="64">
        <v>0</v>
      </c>
      <c r="G100" s="64">
        <v>0</v>
      </c>
      <c r="H100" s="64">
        <v>0</v>
      </c>
      <c r="I100" s="19" t="s">
        <v>25</v>
      </c>
      <c r="J100" s="19">
        <v>0</v>
      </c>
      <c r="K100" s="19" t="s">
        <v>1100</v>
      </c>
      <c r="L100" s="19">
        <v>0</v>
      </c>
      <c r="M100" s="19" t="s">
        <v>1100</v>
      </c>
      <c r="N100" s="19" t="s">
        <v>1100</v>
      </c>
    </row>
    <row r="101" spans="1:14" hidden="1" x14ac:dyDescent="0.25">
      <c r="A101" t="s">
        <v>11</v>
      </c>
      <c r="B101" t="s">
        <v>1054</v>
      </c>
      <c r="C101" t="s">
        <v>13</v>
      </c>
      <c r="D101">
        <v>8306</v>
      </c>
      <c r="E101" s="58">
        <v>44227</v>
      </c>
      <c r="F101" s="62">
        <v>0</v>
      </c>
      <c r="G101" s="62">
        <v>80000</v>
      </c>
      <c r="H101" s="62">
        <v>0</v>
      </c>
      <c r="I101" t="s">
        <v>73</v>
      </c>
      <c r="J101">
        <v>0</v>
      </c>
      <c r="K101" t="s">
        <v>1100</v>
      </c>
      <c r="L101">
        <v>0</v>
      </c>
      <c r="M101" t="s">
        <v>1100</v>
      </c>
      <c r="N101" t="s">
        <v>1100</v>
      </c>
    </row>
    <row r="102" spans="1:14" hidden="1" x14ac:dyDescent="0.25">
      <c r="A102" t="s">
        <v>11</v>
      </c>
      <c r="B102" t="s">
        <v>1054</v>
      </c>
      <c r="C102" t="s">
        <v>13</v>
      </c>
      <c r="D102">
        <v>8167</v>
      </c>
      <c r="E102" s="58">
        <v>44260</v>
      </c>
      <c r="F102" s="62">
        <v>0</v>
      </c>
      <c r="G102" s="62">
        <v>19</v>
      </c>
      <c r="H102" s="62">
        <v>0</v>
      </c>
      <c r="I102" t="s">
        <v>110</v>
      </c>
      <c r="J102">
        <v>0</v>
      </c>
      <c r="K102" t="s">
        <v>1100</v>
      </c>
      <c r="L102">
        <v>0</v>
      </c>
      <c r="M102" t="s">
        <v>1100</v>
      </c>
      <c r="N102" t="s">
        <v>1100</v>
      </c>
    </row>
    <row r="103" spans="1:14" hidden="1" x14ac:dyDescent="0.25">
      <c r="A103" t="s">
        <v>11</v>
      </c>
      <c r="B103" t="s">
        <v>1054</v>
      </c>
      <c r="C103" t="s">
        <v>13</v>
      </c>
      <c r="D103">
        <v>8206</v>
      </c>
      <c r="E103" s="58">
        <v>44286</v>
      </c>
      <c r="F103" s="62">
        <v>0</v>
      </c>
      <c r="G103" s="62">
        <v>45</v>
      </c>
      <c r="H103" s="62">
        <v>0</v>
      </c>
      <c r="I103" t="s">
        <v>142</v>
      </c>
      <c r="J103">
        <v>0</v>
      </c>
      <c r="K103" t="s">
        <v>1100</v>
      </c>
      <c r="L103">
        <v>0</v>
      </c>
      <c r="M103" t="s">
        <v>1100</v>
      </c>
      <c r="N103" t="s">
        <v>1100</v>
      </c>
    </row>
    <row r="104" spans="1:14" hidden="1" x14ac:dyDescent="0.25">
      <c r="A104" t="s">
        <v>11</v>
      </c>
      <c r="B104" t="s">
        <v>1054</v>
      </c>
      <c r="C104" t="s">
        <v>13</v>
      </c>
      <c r="D104">
        <v>8071</v>
      </c>
      <c r="E104" s="58">
        <v>44209</v>
      </c>
      <c r="F104" s="62">
        <v>0</v>
      </c>
      <c r="G104" s="62">
        <v>200</v>
      </c>
      <c r="H104" s="62">
        <v>0</v>
      </c>
      <c r="I104" t="s">
        <v>42</v>
      </c>
      <c r="J104">
        <v>0</v>
      </c>
      <c r="K104" t="s">
        <v>1100</v>
      </c>
      <c r="L104">
        <v>0</v>
      </c>
      <c r="M104" t="s">
        <v>1100</v>
      </c>
      <c r="N104" t="s">
        <v>1100</v>
      </c>
    </row>
    <row r="105" spans="1:14" hidden="1" x14ac:dyDescent="0.25">
      <c r="A105" t="s">
        <v>11</v>
      </c>
      <c r="B105" t="s">
        <v>1054</v>
      </c>
      <c r="C105" t="s">
        <v>13</v>
      </c>
      <c r="D105">
        <v>8206</v>
      </c>
      <c r="E105" s="58">
        <v>44286</v>
      </c>
      <c r="F105" s="62">
        <v>0</v>
      </c>
      <c r="G105" s="62">
        <v>2.75</v>
      </c>
      <c r="H105" s="62">
        <v>0</v>
      </c>
      <c r="I105" t="s">
        <v>143</v>
      </c>
      <c r="J105">
        <v>0</v>
      </c>
      <c r="K105" t="s">
        <v>1100</v>
      </c>
      <c r="L105">
        <v>0</v>
      </c>
      <c r="M105" t="s">
        <v>1100</v>
      </c>
      <c r="N105" t="s">
        <v>1100</v>
      </c>
    </row>
    <row r="106" spans="1:14" hidden="1" x14ac:dyDescent="0.25">
      <c r="B106" s="61" t="s">
        <v>1054</v>
      </c>
      <c r="E106" s="58"/>
      <c r="F106" s="62">
        <f>SUBTOTAL(9,F18:F105)</f>
        <v>192248.62</v>
      </c>
      <c r="G106" s="62">
        <f>SUBTOTAL(9,G18:G105)</f>
        <v>0</v>
      </c>
      <c r="H106" s="62">
        <f>+H18+G106-F106</f>
        <v>2731317.67</v>
      </c>
    </row>
    <row r="107" spans="1:14" hidden="1" x14ac:dyDescent="0.25">
      <c r="G107" s="65">
        <f>+G106-F106</f>
        <v>-192248.62</v>
      </c>
      <c r="H107" s="61" t="s">
        <v>1213</v>
      </c>
    </row>
  </sheetData>
  <autoFilter ref="A18:N107" xr:uid="{7B9C06BF-E0EA-41A0-9D5C-36ACD8E3F96A}">
    <filterColumn colId="2">
      <filters>
        <filter val="CH"/>
      </filters>
    </filterColumn>
  </autoFilter>
  <sortState xmlns:xlrd2="http://schemas.microsoft.com/office/spreadsheetml/2017/richdata2" ref="C27:N97">
    <sortCondition descending="1" ref="E27:E9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ED6A-4E4D-40F9-B6B4-8DD3313C45EA}">
  <dimension ref="A6:R13"/>
  <sheetViews>
    <sheetView workbookViewId="0">
      <selection activeCell="L7" sqref="L7"/>
    </sheetView>
  </sheetViews>
  <sheetFormatPr defaultRowHeight="15" outlineLevelRow="2" x14ac:dyDescent="0.25"/>
  <cols>
    <col min="7" max="7" width="10.7109375" bestFit="1" customWidth="1"/>
    <col min="9" max="9" width="10.140625" bestFit="1" customWidth="1"/>
    <col min="11" max="11" width="12.7109375" bestFit="1" customWidth="1"/>
    <col min="12" max="12" width="46.28515625" customWidth="1"/>
  </cols>
  <sheetData>
    <row r="6" spans="1:18" outlineLevel="2" x14ac:dyDescent="0.25">
      <c r="A6">
        <v>201030401003</v>
      </c>
      <c r="B6" t="s">
        <v>1062</v>
      </c>
      <c r="C6" t="s">
        <v>11</v>
      </c>
      <c r="D6" t="s">
        <v>1221</v>
      </c>
      <c r="E6" t="s">
        <v>1100</v>
      </c>
      <c r="F6">
        <v>0</v>
      </c>
      <c r="G6" s="58">
        <v>44196</v>
      </c>
      <c r="H6" s="62">
        <v>0</v>
      </c>
      <c r="I6" s="62">
        <v>0</v>
      </c>
      <c r="J6" s="62">
        <v>43191.4</v>
      </c>
      <c r="K6" s="62">
        <v>3533515.15</v>
      </c>
      <c r="L6" t="s">
        <v>1222</v>
      </c>
      <c r="M6" t="s">
        <v>1100</v>
      </c>
      <c r="N6">
        <v>0</v>
      </c>
      <c r="O6" t="s">
        <v>1100</v>
      </c>
      <c r="P6">
        <v>0</v>
      </c>
      <c r="Q6" t="s">
        <v>1100</v>
      </c>
      <c r="R6" t="s">
        <v>1100</v>
      </c>
    </row>
    <row r="7" spans="1:18" outlineLevel="2" x14ac:dyDescent="0.25">
      <c r="A7">
        <v>201030401003</v>
      </c>
      <c r="B7" t="s">
        <v>1062</v>
      </c>
      <c r="C7" t="s">
        <v>11</v>
      </c>
      <c r="D7" t="s">
        <v>1221</v>
      </c>
      <c r="E7" t="s">
        <v>13</v>
      </c>
      <c r="F7">
        <v>8257</v>
      </c>
      <c r="G7" s="58">
        <v>44197</v>
      </c>
      <c r="H7" s="62">
        <v>43191.4</v>
      </c>
      <c r="I7" s="62">
        <v>0</v>
      </c>
      <c r="J7" s="62">
        <v>0</v>
      </c>
      <c r="K7" s="62">
        <v>3490323.75</v>
      </c>
      <c r="L7" t="s">
        <v>14</v>
      </c>
      <c r="M7" t="s">
        <v>1100</v>
      </c>
      <c r="N7">
        <v>0</v>
      </c>
      <c r="O7" t="s">
        <v>1100</v>
      </c>
      <c r="P7">
        <v>0</v>
      </c>
      <c r="Q7" t="s">
        <v>1100</v>
      </c>
      <c r="R7" t="s">
        <v>1100</v>
      </c>
    </row>
    <row r="8" spans="1:18" outlineLevel="2" x14ac:dyDescent="0.25">
      <c r="A8">
        <v>201030401003</v>
      </c>
      <c r="B8" t="s">
        <v>1062</v>
      </c>
      <c r="C8" t="s">
        <v>11</v>
      </c>
      <c r="D8" t="s">
        <v>1221</v>
      </c>
      <c r="E8" t="s">
        <v>13</v>
      </c>
      <c r="F8">
        <v>8332</v>
      </c>
      <c r="G8" s="58">
        <v>44255</v>
      </c>
      <c r="H8" s="62">
        <v>0</v>
      </c>
      <c r="I8" s="62">
        <v>80000</v>
      </c>
      <c r="J8" s="62">
        <v>0</v>
      </c>
      <c r="K8" s="62">
        <v>3570323.75</v>
      </c>
      <c r="L8" t="s">
        <v>103</v>
      </c>
      <c r="M8" t="s">
        <v>1100</v>
      </c>
      <c r="N8">
        <v>0</v>
      </c>
      <c r="O8" t="s">
        <v>1100</v>
      </c>
      <c r="P8">
        <v>0</v>
      </c>
      <c r="Q8" t="s">
        <v>1100</v>
      </c>
      <c r="R8" t="s">
        <v>1100</v>
      </c>
    </row>
    <row r="9" spans="1:18" outlineLevel="2" x14ac:dyDescent="0.25">
      <c r="A9">
        <v>201030401003</v>
      </c>
      <c r="B9" t="s">
        <v>1062</v>
      </c>
      <c r="C9" t="s">
        <v>11</v>
      </c>
      <c r="D9" t="s">
        <v>1221</v>
      </c>
      <c r="E9" t="s">
        <v>13</v>
      </c>
      <c r="F9">
        <v>8339</v>
      </c>
      <c r="G9" s="58">
        <v>44255</v>
      </c>
      <c r="H9" s="62">
        <v>0</v>
      </c>
      <c r="I9" s="62">
        <v>95000</v>
      </c>
      <c r="J9" s="62">
        <v>0</v>
      </c>
      <c r="K9" s="62">
        <v>3665323.75</v>
      </c>
      <c r="L9" t="s">
        <v>104</v>
      </c>
      <c r="M9" t="s">
        <v>1100</v>
      </c>
      <c r="N9">
        <v>0</v>
      </c>
      <c r="O9" t="s">
        <v>1100</v>
      </c>
      <c r="P9">
        <v>0</v>
      </c>
      <c r="Q9" t="s">
        <v>1100</v>
      </c>
      <c r="R9" t="s">
        <v>1100</v>
      </c>
    </row>
    <row r="10" spans="1:18" outlineLevel="2" x14ac:dyDescent="0.25">
      <c r="A10">
        <v>201030401003</v>
      </c>
      <c r="B10" t="s">
        <v>1062</v>
      </c>
      <c r="C10" t="s">
        <v>11</v>
      </c>
      <c r="D10" t="s">
        <v>1221</v>
      </c>
      <c r="E10" t="s">
        <v>158</v>
      </c>
      <c r="F10">
        <v>9861</v>
      </c>
      <c r="G10" s="58">
        <v>44294</v>
      </c>
      <c r="H10" s="62">
        <v>0</v>
      </c>
      <c r="I10" s="62">
        <v>1279</v>
      </c>
      <c r="J10" s="62">
        <v>0</v>
      </c>
      <c r="K10" s="62">
        <v>3666602.75</v>
      </c>
      <c r="L10" t="s">
        <v>159</v>
      </c>
      <c r="M10" t="s">
        <v>1100</v>
      </c>
      <c r="N10">
        <v>0</v>
      </c>
      <c r="O10" t="s">
        <v>1100</v>
      </c>
      <c r="P10">
        <v>0</v>
      </c>
      <c r="Q10" t="s">
        <v>1100</v>
      </c>
      <c r="R10" t="s">
        <v>1100</v>
      </c>
    </row>
    <row r="11" spans="1:18" outlineLevel="2" x14ac:dyDescent="0.25">
      <c r="A11">
        <v>201030401003</v>
      </c>
      <c r="B11" t="s">
        <v>1062</v>
      </c>
      <c r="C11" t="s">
        <v>11</v>
      </c>
      <c r="D11" t="s">
        <v>1221</v>
      </c>
      <c r="E11" t="s">
        <v>158</v>
      </c>
      <c r="F11">
        <v>10116</v>
      </c>
      <c r="G11" s="58">
        <v>44327</v>
      </c>
      <c r="H11" s="62">
        <v>236.31</v>
      </c>
      <c r="I11" s="62">
        <v>0</v>
      </c>
      <c r="J11" s="62">
        <v>0</v>
      </c>
      <c r="K11" s="62">
        <v>3666366.44</v>
      </c>
      <c r="L11" t="s">
        <v>239</v>
      </c>
      <c r="M11" t="s">
        <v>1100</v>
      </c>
      <c r="N11">
        <v>0</v>
      </c>
      <c r="O11" t="s">
        <v>1100</v>
      </c>
      <c r="P11">
        <v>0</v>
      </c>
      <c r="Q11" t="s">
        <v>1100</v>
      </c>
      <c r="R11" t="s">
        <v>1100</v>
      </c>
    </row>
    <row r="12" spans="1:18" outlineLevel="2" x14ac:dyDescent="0.25">
      <c r="A12">
        <v>201030401003</v>
      </c>
      <c r="B12" t="s">
        <v>1062</v>
      </c>
      <c r="C12" t="s">
        <v>11</v>
      </c>
      <c r="D12" t="s">
        <v>1221</v>
      </c>
      <c r="E12" t="s">
        <v>158</v>
      </c>
      <c r="F12">
        <v>10283</v>
      </c>
      <c r="G12" s="58">
        <v>44361</v>
      </c>
      <c r="H12" s="62">
        <v>236.3</v>
      </c>
      <c r="I12" s="62">
        <v>0</v>
      </c>
      <c r="J12" s="62">
        <v>0</v>
      </c>
      <c r="K12" s="62">
        <v>3666130.14</v>
      </c>
      <c r="L12" t="s">
        <v>288</v>
      </c>
      <c r="M12" t="s">
        <v>1100</v>
      </c>
      <c r="N12">
        <v>0</v>
      </c>
      <c r="O12" t="s">
        <v>1100</v>
      </c>
      <c r="P12">
        <v>0</v>
      </c>
      <c r="Q12" t="s">
        <v>1100</v>
      </c>
      <c r="R12" t="s">
        <v>1100</v>
      </c>
    </row>
    <row r="13" spans="1:18" outlineLevel="1" x14ac:dyDescent="0.25">
      <c r="B13" s="72" t="s">
        <v>1223</v>
      </c>
      <c r="D13" s="61" t="s">
        <v>1221</v>
      </c>
      <c r="G13" s="58"/>
      <c r="H13" s="62">
        <f>SUBTOTAL(9,H6:H12)</f>
        <v>43664.01</v>
      </c>
      <c r="I13" s="62">
        <f>SUBTOTAL(9,I6:I12)</f>
        <v>176279</v>
      </c>
      <c r="J13" s="62">
        <f>SUBTOTAL(9,J6:J12)</f>
        <v>43191.4</v>
      </c>
      <c r="K13" s="62">
        <f>SUBTOTAL(9,K6:K12)</f>
        <v>25258585.73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F456" sqref="F456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7" workbookViewId="0">
      <selection activeCell="G18" sqref="G18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 por auxiliar</vt:lpstr>
      <vt:lpstr>Proveed varios 2020</vt:lpstr>
      <vt:lpstr>Proveed varios 2021</vt:lpstr>
      <vt:lpstr>Por liquidar</vt:lpstr>
      <vt:lpstr>Mayor 2021</vt:lpstr>
      <vt:lpstr>Mayor 2020</vt:lpstr>
      <vt:lpstr>Resumen x 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2021-10-04T23:06:33Z</dcterms:modified>
</cp:coreProperties>
</file>