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pivotTables/pivotTable7.xml" ContentType="application/vnd.openxmlformats-officedocument.spreadsheetml.pivotTable+xml"/>
  <Override PartName="/xl/drawings/drawing12.xml" ContentType="application/vnd.openxmlformats-officedocument.drawing+xml"/>
  <Override PartName="/xl/pivotTables/pivotTable8.xml" ContentType="application/vnd.openxmlformats-officedocument.spreadsheetml.pivotTabl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4900 Representaciones de la gerencia\Estados financieros y mayor\"/>
    </mc:Choice>
  </mc:AlternateContent>
  <xr:revisionPtr revIDLastSave="0" documentId="8_{F0054422-67C7-48CE-AE7F-0207AEDF1FFC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Balance General " sheetId="1" state="hidden" r:id="rId1"/>
    <sheet name="BG" sheetId="32" r:id="rId2"/>
    <sheet name="NC SRI " sheetId="46" r:id="rId3"/>
    <sheet name="Otras cuentas por cobrar" sheetId="45" r:id="rId4"/>
    <sheet name="Efec.Equival." sheetId="3" r:id="rId5"/>
    <sheet name="CXC" sheetId="5" r:id="rId6"/>
    <sheet name="Cheques posfechados" sheetId="38" r:id="rId7"/>
    <sheet name="CxC Empleados" sheetId="12" r:id="rId8"/>
    <sheet name="CXC Sabella" sheetId="9" r:id="rId9"/>
    <sheet name="Anticipo Proveedores" sheetId="13" r:id="rId10"/>
    <sheet name="Otras CXC VAR" sheetId="14" r:id="rId11"/>
    <sheet name="Seguros Prep." sheetId="17" r:id="rId12"/>
    <sheet name="Serv Pagado x ANt" sheetId="18" r:id="rId13"/>
    <sheet name="No Depreciables" sheetId="23" r:id="rId14"/>
    <sheet name="Depreciable" sheetId="24" r:id="rId15"/>
    <sheet name="Depr Acumulada" sheetId="26" r:id="rId16"/>
    <sheet name="Intangible" sheetId="27" r:id="rId17"/>
  </sheets>
  <externalReferences>
    <externalReference r:id="rId18"/>
  </externalReferences>
  <definedNames>
    <definedName name="_xlnm._FilterDatabase" localSheetId="0" hidden="1">'Balance General '!$A$14:$F$121</definedName>
    <definedName name="MAPEO">[1]mapeo!$1:$1048576</definedName>
  </definedNames>
  <calcPr calcId="191029"/>
  <pivotCaches>
    <pivotCache cacheId="0" r:id="rId19"/>
    <pivotCache cacheId="1" r:id="rId20"/>
    <pivotCache cacheId="2" r:id="rId21"/>
    <pivotCache cacheId="3" r:id="rId22"/>
    <pivotCache cacheId="4" r:id="rId23"/>
    <pivotCache cacheId="5" r:id="rId24"/>
    <pivotCache cacheId="6" r:id="rId25"/>
    <pivotCache cacheId="7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5" i="14" l="1"/>
  <c r="F32" i="14"/>
  <c r="F27" i="14"/>
  <c r="J11" i="23" l="1"/>
  <c r="R11" i="18"/>
  <c r="S11" i="18" s="1"/>
  <c r="T11" i="18" s="1"/>
  <c r="O8" i="18"/>
  <c r="P8" i="18"/>
  <c r="Q8" i="18"/>
  <c r="H8" i="18"/>
  <c r="I8" i="18"/>
  <c r="J8" i="18"/>
  <c r="K8" i="18"/>
  <c r="L8" i="18"/>
  <c r="M8" i="18"/>
  <c r="N8" i="18"/>
  <c r="G8" i="18"/>
  <c r="L10" i="18"/>
  <c r="M10" i="18"/>
  <c r="N10" i="18"/>
  <c r="O10" i="18"/>
  <c r="P10" i="18"/>
  <c r="Q10" i="18"/>
  <c r="R10" i="18"/>
  <c r="I9" i="18"/>
  <c r="J9" i="18"/>
  <c r="K9" i="18"/>
  <c r="L9" i="18"/>
  <c r="M9" i="18"/>
  <c r="N9" i="18"/>
  <c r="O9" i="18"/>
  <c r="P9" i="18"/>
  <c r="Q9" i="18"/>
  <c r="R9" i="18"/>
  <c r="S7" i="18"/>
  <c r="S6" i="18"/>
  <c r="H5" i="18"/>
  <c r="I5" i="18" s="1"/>
  <c r="J5" i="18" s="1"/>
  <c r="K5" i="18" s="1"/>
  <c r="L5" i="18" s="1"/>
  <c r="M5" i="18" s="1"/>
  <c r="N5" i="18" s="1"/>
  <c r="F7" i="14"/>
  <c r="S10" i="18" l="1"/>
  <c r="T10" i="18" s="1"/>
  <c r="S9" i="18"/>
  <c r="T9" i="18" s="1"/>
  <c r="T12" i="18"/>
  <c r="S5" i="18"/>
  <c r="F37" i="12"/>
  <c r="F31" i="12"/>
  <c r="F29" i="12"/>
  <c r="F7" i="12"/>
  <c r="F6" i="12" s="1"/>
  <c r="S8" i="18" l="1"/>
  <c r="G18" i="3" l="1"/>
  <c r="F18" i="3"/>
  <c r="E8" i="3"/>
  <c r="M16" i="23" l="1"/>
  <c r="F106" i="1" l="1"/>
  <c r="F110" i="1"/>
  <c r="D75" i="1"/>
  <c r="G15" i="27"/>
  <c r="AW14" i="27"/>
  <c r="AW15" i="27" s="1"/>
  <c r="AV14" i="27"/>
  <c r="AV15" i="27" s="1"/>
  <c r="AU14" i="27"/>
  <c r="AU15" i="27" s="1"/>
  <c r="AT14" i="27"/>
  <c r="AT15" i="27" s="1"/>
  <c r="AS14" i="27"/>
  <c r="AS15" i="27" s="1"/>
  <c r="AR14" i="27"/>
  <c r="AQ14" i="27"/>
  <c r="AP14" i="27"/>
  <c r="AO14" i="27"/>
  <c r="AN14" i="27"/>
  <c r="AM14" i="27"/>
  <c r="AL14" i="27"/>
  <c r="AK14" i="27"/>
  <c r="AJ14" i="27"/>
  <c r="AI14" i="27"/>
  <c r="AH14" i="27"/>
  <c r="AG14" i="27"/>
  <c r="AF14" i="27"/>
  <c r="AF15" i="27" s="1"/>
  <c r="AE14" i="27"/>
  <c r="AE15" i="27" s="1"/>
  <c r="AD14" i="27"/>
  <c r="AD15" i="27" s="1"/>
  <c r="AC14" i="27"/>
  <c r="AC15" i="27" s="1"/>
  <c r="AB14" i="27"/>
  <c r="AB15" i="27" s="1"/>
  <c r="AA14" i="27"/>
  <c r="AA15" i="27" s="1"/>
  <c r="Z14" i="27"/>
  <c r="Z15" i="27" s="1"/>
  <c r="Y14" i="27"/>
  <c r="Y15" i="27" s="1"/>
  <c r="X14" i="27"/>
  <c r="X15" i="27" s="1"/>
  <c r="W14" i="27"/>
  <c r="W15" i="27" s="1"/>
  <c r="V14" i="27"/>
  <c r="V15" i="27" s="1"/>
  <c r="U14" i="27"/>
  <c r="U15" i="27" s="1"/>
  <c r="T14" i="27"/>
  <c r="T15" i="27" s="1"/>
  <c r="S14" i="27"/>
  <c r="R14" i="27"/>
  <c r="Q14" i="27"/>
  <c r="P14" i="27"/>
  <c r="O14" i="27"/>
  <c r="AR13" i="27"/>
  <c r="AQ13" i="27"/>
  <c r="AQ15" i="27" s="1"/>
  <c r="AP13" i="27"/>
  <c r="AP15" i="27" s="1"/>
  <c r="AO13" i="27"/>
  <c r="AO15" i="27" s="1"/>
  <c r="AN13" i="27"/>
  <c r="AN15" i="27" s="1"/>
  <c r="AM13" i="27"/>
  <c r="AM15" i="27" s="1"/>
  <c r="AL13" i="27"/>
  <c r="AK13" i="27"/>
  <c r="AK15" i="27" s="1"/>
  <c r="AJ13" i="27"/>
  <c r="AJ15" i="27" s="1"/>
  <c r="AI13" i="27"/>
  <c r="AH13" i="27"/>
  <c r="AH15" i="27" s="1"/>
  <c r="AG13" i="27"/>
  <c r="S11" i="27"/>
  <c r="S15" i="27" s="1"/>
  <c r="R11" i="27"/>
  <c r="R15" i="27" s="1"/>
  <c r="Q11" i="27"/>
  <c r="Q15" i="27" s="1"/>
  <c r="P11" i="27"/>
  <c r="O11" i="27"/>
  <c r="O15" i="27" s="1"/>
  <c r="N11" i="27"/>
  <c r="N15" i="27" s="1"/>
  <c r="M11" i="27"/>
  <c r="M15" i="27" s="1"/>
  <c r="L11" i="27"/>
  <c r="L15" i="27" s="1"/>
  <c r="K11" i="27"/>
  <c r="K15" i="27" s="1"/>
  <c r="J11" i="27"/>
  <c r="J15" i="27" s="1"/>
  <c r="I11" i="27"/>
  <c r="I15" i="27" s="1"/>
  <c r="H11" i="27"/>
  <c r="AY10" i="27"/>
  <c r="AX11" i="27" l="1"/>
  <c r="P15" i="27"/>
  <c r="AR15" i="27"/>
  <c r="AL15" i="27"/>
  <c r="AG15" i="27"/>
  <c r="AI15" i="27"/>
  <c r="AY11" i="27"/>
  <c r="AX13" i="27"/>
  <c r="AY13" i="27" s="1"/>
  <c r="H15" i="27"/>
  <c r="AX14" i="27"/>
  <c r="AY14" i="27" s="1"/>
  <c r="AX15" i="27" l="1"/>
  <c r="AY15" i="27"/>
  <c r="M18" i="23" l="1"/>
  <c r="E12" i="3" l="1"/>
  <c r="E11" i="3" s="1"/>
  <c r="E18" i="3" s="1"/>
  <c r="F55" i="1" l="1"/>
  <c r="F52" i="1"/>
  <c r="F26" i="1"/>
  <c r="F41" i="1"/>
  <c r="F63" i="1"/>
  <c r="F83" i="1" l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7" i="1"/>
  <c r="F108" i="1"/>
  <c r="F109" i="1"/>
  <c r="F111" i="1"/>
  <c r="F112" i="1"/>
  <c r="F113" i="1"/>
  <c r="F114" i="1"/>
  <c r="F115" i="1"/>
  <c r="F116" i="1"/>
  <c r="F117" i="1"/>
  <c r="F118" i="1"/>
  <c r="F119" i="1"/>
  <c r="F80" i="1"/>
  <c r="F19" i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2" i="1"/>
  <c r="F43" i="1"/>
  <c r="F44" i="1"/>
  <c r="F45" i="1"/>
  <c r="F46" i="1"/>
  <c r="F47" i="1"/>
  <c r="F48" i="1"/>
  <c r="F49" i="1"/>
  <c r="F50" i="1"/>
  <c r="F51" i="1"/>
  <c r="F53" i="1"/>
  <c r="F54" i="1"/>
  <c r="F56" i="1"/>
  <c r="F57" i="1"/>
  <c r="F58" i="1"/>
  <c r="F59" i="1"/>
  <c r="F60" i="1"/>
  <c r="F61" i="1"/>
  <c r="F62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XIOMARA VALAREZO ANGULO</author>
  </authors>
  <commentList>
    <comment ref="D1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KAREN XIOMARA VALAREZO ANGULO:</t>
        </r>
        <r>
          <rPr>
            <sz val="9"/>
            <color indexed="81"/>
            <rFont val="Tahoma"/>
            <family val="2"/>
          </rPr>
          <t xml:space="preserve">
FACT#1215 REG 9/12/2016 Y CANC 17/01/2017</t>
        </r>
      </text>
    </comment>
    <comment ref="E11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KAREN XIOMARA VALAREZO ANGULO:</t>
        </r>
        <r>
          <rPr>
            <sz val="9"/>
            <color indexed="81"/>
            <rFont val="Tahoma"/>
            <family val="2"/>
          </rPr>
          <t xml:space="preserve">
SEGÚN CALCULOS VENCE EN 01/07/2018</t>
        </r>
      </text>
    </comment>
  </commentList>
</comments>
</file>

<file path=xl/sharedStrings.xml><?xml version="1.0" encoding="utf-8"?>
<sst xmlns="http://schemas.openxmlformats.org/spreadsheetml/2006/main" count="1108" uniqueCount="727">
  <si>
    <t>Sistema Integrado LUCAS</t>
  </si>
  <si>
    <t xml:space="preserve">GRAFIMPAC 2014                                                                                      </t>
  </si>
  <si>
    <t>Fecha Imp 2021.03.24</t>
  </si>
  <si>
    <t xml:space="preserve">Estado Financiero </t>
  </si>
  <si>
    <t>Estado de Situación Financiera</t>
  </si>
  <si>
    <t>Al   31 de Diciembre de 2020</t>
  </si>
  <si>
    <t>Cuenta Contable</t>
  </si>
  <si>
    <t>Nombre de la Cuenta</t>
  </si>
  <si>
    <t>Saldo</t>
  </si>
  <si>
    <t xml:space="preserve">Caja Chica Ventas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</si>
  <si>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</si>
  <si>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</si>
  <si>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</si>
  <si>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</si>
  <si>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</si>
  <si>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 del Exterior.- Terrabank N.A.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</si>
  <si>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</si>
  <si>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</si>
  <si>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Cuentas por Cobrar Sabella S. A.                                      </t>
  </si>
  <si>
    <t xml:space="preserve">Prestamos Empleados      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</si>
  <si>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</si>
  <si>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</si>
  <si>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</si>
  <si>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</si>
  <si>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</si>
  <si>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</si>
  <si>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</si>
  <si>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</si>
  <si>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</si>
  <si>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Inventario Bobinas                         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</si>
  <si>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</si>
  <si>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</si>
  <si>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</si>
  <si>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</si>
  <si>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</si>
  <si>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</si>
  <si>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</si>
  <si>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</si>
  <si>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</si>
  <si>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</si>
  <si>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</si>
  <si>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</si>
  <si>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</si>
  <si>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</si>
  <si>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</si>
  <si>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</si>
  <si>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</si>
  <si>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Crédito Tributario Anticipo de Impuesto a la Renta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</si>
  <si>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</si>
  <si>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</si>
  <si>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</si>
  <si>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</si>
  <si>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</si>
  <si>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</si>
  <si>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</si>
  <si>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</si>
  <si>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</si>
  <si>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</si>
  <si>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</si>
  <si>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</si>
  <si>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</si>
  <si>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</si>
  <si>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</si>
  <si>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</si>
  <si>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Por Diferencias Temporales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</si>
  <si>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</si>
  <si>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</si>
  <si>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</si>
  <si>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</si>
  <si>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</si>
  <si>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</si>
  <si>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</si>
  <si>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</si>
  <si>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PAGO DE IMPUESTOS                  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</si>
  <si>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</si>
  <si>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</si>
  <si>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</si>
  <si>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</si>
  <si>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</si>
  <si>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</si>
  <si>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</si>
  <si>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</si>
  <si>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</si>
  <si>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</si>
  <si>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</si>
  <si>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</si>
  <si>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</si>
  <si>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</si>
  <si>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Cuentas por Pagar accionistas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</si>
  <si>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</si>
  <si>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</si>
  <si>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Captial Social                                                        </t>
  </si>
  <si>
    <t xml:space="preserve">Reserva Legal                                                         </t>
  </si>
  <si>
    <t xml:space="preserve">Reserva Facultativa y Estatutaria                                     </t>
  </si>
  <si>
    <t xml:space="preserve">superavit por revaluacion de propiedades, planta y equipos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</si>
  <si>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</si>
  <si>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</si>
  <si>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</si>
  <si>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</si>
  <si>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</si>
  <si>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Casillero Formulario</t>
  </si>
  <si>
    <t>Debe</t>
  </si>
  <si>
    <t>Haber</t>
  </si>
  <si>
    <t>Efectivo y Equivalente de Efectivo</t>
  </si>
  <si>
    <t>Provision para creditos Incobrables</t>
  </si>
  <si>
    <t>Inventario de Productos Terminado</t>
  </si>
  <si>
    <t>Obligaciones con el IESS</t>
  </si>
  <si>
    <t>Activo</t>
  </si>
  <si>
    <t>Activo Corriente</t>
  </si>
  <si>
    <t>Activo no Corriente</t>
  </si>
  <si>
    <t>Pasivo</t>
  </si>
  <si>
    <t>Pasivo Corriente</t>
  </si>
  <si>
    <t>Pasivo no Corriente</t>
  </si>
  <si>
    <t>Patrimonio</t>
  </si>
  <si>
    <t>Cuentas y Documento por Cobrar Cliente</t>
  </si>
  <si>
    <t>Cuentas por Cobrar relacionadas</t>
  </si>
  <si>
    <t>Cuentas por Cobrar Empleados</t>
  </si>
  <si>
    <t>Anticipo a Proveedores</t>
  </si>
  <si>
    <t>Otras Cuentas por Cobrar Varias</t>
  </si>
  <si>
    <t>Cuentas y Documentos por Cobrar</t>
  </si>
  <si>
    <t>Inventario</t>
  </si>
  <si>
    <t>Servicios y Otros Gastos Anticipado</t>
  </si>
  <si>
    <t>Activo Por Impuesto Corriente</t>
  </si>
  <si>
    <t>Inventario de materia Prima</t>
  </si>
  <si>
    <t>Inventario de materia Prima para Produccion</t>
  </si>
  <si>
    <t>Inventario de Producto en Proceso</t>
  </si>
  <si>
    <t>Inventario de empaques</t>
  </si>
  <si>
    <t>Inventario de Suministros Industriales</t>
  </si>
  <si>
    <t>Inventario de Repuestos y Otros</t>
  </si>
  <si>
    <t>No Depreciables</t>
  </si>
  <si>
    <t>Depreciables</t>
  </si>
  <si>
    <t>Depreciacion Acumulada de Activos Fijos</t>
  </si>
  <si>
    <t>Activos Intangibles</t>
  </si>
  <si>
    <t>Amortizacion Activos Intangibles</t>
  </si>
  <si>
    <t>Activo por Impuestos Diferidos</t>
  </si>
  <si>
    <t>Proveedores Locales</t>
  </si>
  <si>
    <t>Proveedores del Exterior</t>
  </si>
  <si>
    <t>Otras Cuentas por pagar</t>
  </si>
  <si>
    <t>Por Beneficio a Empleado</t>
  </si>
  <si>
    <t>Anticipo de Clientes</t>
  </si>
  <si>
    <t>Cuentas por Pagar Diversas Relacionadas</t>
  </si>
  <si>
    <t>Provision de Beneficio a E}mpleados</t>
  </si>
  <si>
    <t>Capital</t>
  </si>
  <si>
    <t>Reservas</t>
  </si>
  <si>
    <t>Reservas Facultativa y Estatutaria</t>
  </si>
  <si>
    <t>Ganancia y Perdida Actuariales</t>
  </si>
  <si>
    <t>Resultados Acumulados</t>
  </si>
  <si>
    <t>Nombre Centro - Subcentro</t>
  </si>
  <si>
    <t>Saldo Est. Cta.</t>
  </si>
  <si>
    <t>Ch. pendientes</t>
  </si>
  <si>
    <t xml:space="preserve">CAJA CHICA                                                            </t>
  </si>
  <si>
    <t xml:space="preserve"> - </t>
  </si>
  <si>
    <t xml:space="preserve">Caja Chica Administracion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</si>
  <si>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</si>
  <si>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</si>
  <si>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>TOTAL EFECTIVO</t>
  </si>
  <si>
    <t>EFECTIVO Y EQUIVALENTE DE EFECTIVO</t>
  </si>
  <si>
    <t>Anexo 1</t>
  </si>
  <si>
    <t>Caja Chica Administracion</t>
  </si>
  <si>
    <t>Inicio</t>
  </si>
  <si>
    <t>Total general</t>
  </si>
  <si>
    <t xml:space="preserve">EXPORTADORA TOTAL SEAFOOD TOTALSEAFOOD S A                  </t>
  </si>
  <si>
    <t xml:space="preserve">CLT0342   </t>
  </si>
  <si>
    <t xml:space="preserve">PERLAS DEL PACIFICO PACIPER S A                             </t>
  </si>
  <si>
    <t xml:space="preserve">CLT0339   </t>
  </si>
  <si>
    <t xml:space="preserve">EXPOTUNA S A                                                </t>
  </si>
  <si>
    <t xml:space="preserve">CLT0338   </t>
  </si>
  <si>
    <t xml:space="preserve">CHEMIUMCORP S A                                             </t>
  </si>
  <si>
    <t xml:space="preserve">CLT0337   </t>
  </si>
  <si>
    <t xml:space="preserve">PROCESADORA Y EXPORTADORA DE CAMARON PROCAMARONEX C LTDA    </t>
  </si>
  <si>
    <t xml:space="preserve">CLT0334   </t>
  </si>
  <si>
    <t xml:space="preserve">ROJAS &amp; CEVALLOS EXPORTADORA CEVAROEX S A                   </t>
  </si>
  <si>
    <t xml:space="preserve">CLT0321   </t>
  </si>
  <si>
    <t xml:space="preserve">CULTIVO Y EXPORTACION ACUICOLA CEAEXPORT S.A.               </t>
  </si>
  <si>
    <t xml:space="preserve">CLT0314   </t>
  </si>
  <si>
    <t xml:space="preserve">PRODUCTOS PERECIBLES  Y MARISCOS PROPEMAR S.A.              </t>
  </si>
  <si>
    <t xml:space="preserve">CLT0308   </t>
  </si>
  <si>
    <t xml:space="preserve">MARISCOS DEL ECUADOR MARECUADOR CIA. LTDA.                  </t>
  </si>
  <si>
    <t xml:space="preserve">CLT0307   </t>
  </si>
  <si>
    <t xml:space="preserve">PROCESADORA DE CAMARON EL ORO PROCAORO CIA LTDA             </t>
  </si>
  <si>
    <t xml:space="preserve">CLT0299   </t>
  </si>
  <si>
    <t xml:space="preserve">EMPACADORA CRUSTAMAR S.A. EMPACRUSA                         </t>
  </si>
  <si>
    <t xml:space="preserve">CLT0274   </t>
  </si>
  <si>
    <t xml:space="preserve">PROCESADORA DE MARISCOS DE EL ORO PROMAORO S A              </t>
  </si>
  <si>
    <t xml:space="preserve">CLT0261   </t>
  </si>
  <si>
    <t xml:space="preserve">ZAMBRITISA S.A.                                             </t>
  </si>
  <si>
    <t xml:space="preserve">CLT0214   </t>
  </si>
  <si>
    <t xml:space="preserve">PACFISH  S.A.                                               </t>
  </si>
  <si>
    <t xml:space="preserve">CLT0056   </t>
  </si>
  <si>
    <t xml:space="preserve">EXORBAN S.A.                                                </t>
  </si>
  <si>
    <t xml:space="preserve">CLT0053   </t>
  </si>
  <si>
    <t xml:space="preserve">TRANSCITY S.A.                                              </t>
  </si>
  <si>
    <t xml:space="preserve">CLT0051   </t>
  </si>
  <si>
    <t xml:space="preserve">EMPACADORA DEL PACIFICO SOCIEDAD ANONIMA (EDPACIF S.A.)     </t>
  </si>
  <si>
    <t xml:space="preserve">CLT0041   </t>
  </si>
  <si>
    <t xml:space="preserve">NATLUK S.A.                                                 </t>
  </si>
  <si>
    <t xml:space="preserve">CLT0039   </t>
  </si>
  <si>
    <t xml:space="preserve">COMPAÑIA EMPACADORA DUFER CIA. LTDA.                        </t>
  </si>
  <si>
    <t xml:space="preserve">CLT0038   </t>
  </si>
  <si>
    <t xml:space="preserve">EMPACRECI S.A.                                              </t>
  </si>
  <si>
    <t xml:space="preserve">CLT0029   </t>
  </si>
  <si>
    <t xml:space="preserve">PROCESADORA DEL RIO S.A. PRORIOSA                           </t>
  </si>
  <si>
    <t xml:space="preserve">CLT0025   </t>
  </si>
  <si>
    <t xml:space="preserve">PROEXPO PROCESADORA Y EXPORTADORA DE MARISCOS S.A.          </t>
  </si>
  <si>
    <t xml:space="preserve">CLT0018   </t>
  </si>
  <si>
    <t xml:space="preserve">OPERADORA Y PROCESADORA DE PRODUCTOS MARINOS S.A. - OMARSA  </t>
  </si>
  <si>
    <t xml:space="preserve">CLT0015   </t>
  </si>
  <si>
    <t xml:space="preserve">INDUSTRIAL PESQUERA SANTA PRISCILA S.A.                     </t>
  </si>
  <si>
    <t xml:space="preserve">CLT0011   </t>
  </si>
  <si>
    <t xml:space="preserve">FRIGOPESCA C.A.                                             </t>
  </si>
  <si>
    <t xml:space="preserve">CLT0010   </t>
  </si>
  <si>
    <t xml:space="preserve">EXPALSA EXPORTADORA DE ALIMENTOS S.A.                       </t>
  </si>
  <si>
    <t xml:space="preserve">CLT0007   </t>
  </si>
  <si>
    <t xml:space="preserve">COFIMAR  S.A.                                               </t>
  </si>
  <si>
    <t xml:space="preserve">CLT0002   </t>
  </si>
  <si>
    <t xml:space="preserve">LAS FRAGANCIAS CIA LTDA                                     </t>
  </si>
  <si>
    <t xml:space="preserve">CLL0670   </t>
  </si>
  <si>
    <t xml:space="preserve">PROPIZZEC S A                                               </t>
  </si>
  <si>
    <t xml:space="preserve">CLL0664   </t>
  </si>
  <si>
    <t xml:space="preserve">HEINEKEN ECUADOR S A                                        </t>
  </si>
  <si>
    <t xml:space="preserve">CLL0647   </t>
  </si>
  <si>
    <t xml:space="preserve">LABORATORIOS H G C A                                        </t>
  </si>
  <si>
    <t xml:space="preserve">CLL0644   </t>
  </si>
  <si>
    <t xml:space="preserve">DISTRIBUIDORA IMPORTADORA DIPOR S A                         </t>
  </si>
  <si>
    <t xml:space="preserve">CLL0624   </t>
  </si>
  <si>
    <t xml:space="preserve">GOMEZ KOCHER ADOLFO RICARDO                                 </t>
  </si>
  <si>
    <t xml:space="preserve">CLL0608   </t>
  </si>
  <si>
    <t xml:space="preserve">PLURIALIMENT S A                                            </t>
  </si>
  <si>
    <t xml:space="preserve">CLL0603   </t>
  </si>
  <si>
    <t xml:space="preserve">MAGNOLIA FOOD MAGNOFOOD S A                                 </t>
  </si>
  <si>
    <t xml:space="preserve">CLL0600   </t>
  </si>
  <si>
    <t xml:space="preserve">CARTULINA VERDE OLIPACK S A                                 </t>
  </si>
  <si>
    <t xml:space="preserve">CLL0586   </t>
  </si>
  <si>
    <t xml:space="preserve">CHUKULATI S A                                               </t>
  </si>
  <si>
    <t xml:space="preserve">CLL0585   </t>
  </si>
  <si>
    <t xml:space="preserve">LABORATORIOS BEAUTIK S A                                    </t>
  </si>
  <si>
    <t xml:space="preserve">CLL0576   </t>
  </si>
  <si>
    <t xml:space="preserve">DULCES PASTELES Y TORTAS RADU S A                           </t>
  </si>
  <si>
    <t xml:space="preserve">CLL0570   </t>
  </si>
  <si>
    <t xml:space="preserve">ACCESORIOS Y SISTEMAS AS C A                                </t>
  </si>
  <si>
    <t xml:space="preserve">CLL0568   </t>
  </si>
  <si>
    <t xml:space="preserve">COSMETICORP S A                                             </t>
  </si>
  <si>
    <t xml:space="preserve">CLL0562   </t>
  </si>
  <si>
    <t xml:space="preserve">DONUT HOUSE S A                                             </t>
  </si>
  <si>
    <t xml:space="preserve">CLL0559   </t>
  </si>
  <si>
    <t xml:space="preserve">SUMESA S A                                                  </t>
  </si>
  <si>
    <t xml:space="preserve">CLL0554   </t>
  </si>
  <si>
    <t xml:space="preserve">SINMEDIC S A                                                </t>
  </si>
  <si>
    <t xml:space="preserve">CLL0547   </t>
  </si>
  <si>
    <t xml:space="preserve">SERES LABORATORIO FARMACEUTICO S A                          </t>
  </si>
  <si>
    <t xml:space="preserve">CLL0541   </t>
  </si>
  <si>
    <t xml:space="preserve">OXIALFARM CIA. LTDA.                                        </t>
  </si>
  <si>
    <t xml:space="preserve">CLL0482   </t>
  </si>
  <si>
    <t xml:space="preserve">INDUSTRIA  DULCERA C. LTDA.                                 </t>
  </si>
  <si>
    <t xml:space="preserve">CLL0458   </t>
  </si>
  <si>
    <t xml:space="preserve">PASTELO S.A.                                                </t>
  </si>
  <si>
    <t xml:space="preserve">CLL0441   </t>
  </si>
  <si>
    <t xml:space="preserve">AURORA - NOVA S.A.                                          </t>
  </si>
  <si>
    <t xml:space="preserve">CLL0438   </t>
  </si>
  <si>
    <t xml:space="preserve">DERELAMAR S.A.                                              </t>
  </si>
  <si>
    <t xml:space="preserve">CLL0436   </t>
  </si>
  <si>
    <t xml:space="preserve">KRONOS LABORATORIOS C. LTDA.                                </t>
  </si>
  <si>
    <t xml:space="preserve">CLL0400   </t>
  </si>
  <si>
    <t xml:space="preserve">FUNDACION BENEFICA ACCION SOLIDARIA                         </t>
  </si>
  <si>
    <t xml:space="preserve">CLL0301   </t>
  </si>
  <si>
    <t xml:space="preserve">ALIMENTOS EL SABOR ALIMENSABOR C. LTDA                      </t>
  </si>
  <si>
    <t xml:space="preserve">CLL0292   </t>
  </si>
  <si>
    <t xml:space="preserve">JEACUAN S.A.                                                </t>
  </si>
  <si>
    <t xml:space="preserve">CLL0279   </t>
  </si>
  <si>
    <t xml:space="preserve">WORLDWIDE INVESTMENTS AND REPRESENTATIONS WINREP S.A.       </t>
  </si>
  <si>
    <t xml:space="preserve">CLL0260   </t>
  </si>
  <si>
    <t xml:space="preserve">MEDNATCORP S.A.                                             </t>
  </si>
  <si>
    <t xml:space="preserve">CLL0258   </t>
  </si>
  <si>
    <t xml:space="preserve">FRIGOLANDIA S.A.                                            </t>
  </si>
  <si>
    <t xml:space="preserve">CLL0254   </t>
  </si>
  <si>
    <t xml:space="preserve">CARVAGU S.A.                                                </t>
  </si>
  <si>
    <t xml:space="preserve">CLL0235   </t>
  </si>
  <si>
    <t xml:space="preserve">DULCAFE S.A.                                                </t>
  </si>
  <si>
    <t xml:space="preserve">CLL0225   </t>
  </si>
  <si>
    <t xml:space="preserve">IMPORTMOVA S.A.                                             </t>
  </si>
  <si>
    <t xml:space="preserve">CLL0224   </t>
  </si>
  <si>
    <t xml:space="preserve">INDEUREC S.A.                                               </t>
  </si>
  <si>
    <t xml:space="preserve">CLL0199   </t>
  </si>
  <si>
    <t xml:space="preserve">LIFE FOOD PRODUCT ECUADOR LIFPRODEC S.A.                    </t>
  </si>
  <si>
    <t xml:space="preserve">CLL0178   </t>
  </si>
  <si>
    <t xml:space="preserve">CAICEDO ESPINEL CARLOS HUGO                                 </t>
  </si>
  <si>
    <t xml:space="preserve">CLL0166   </t>
  </si>
  <si>
    <t xml:space="preserve">SOLUBLES INSTANTANEOS C.A.                                  </t>
  </si>
  <si>
    <t xml:space="preserve">CLL0148   </t>
  </si>
  <si>
    <t xml:space="preserve">PROVENCO C. LTDA.                                           </t>
  </si>
  <si>
    <t xml:space="preserve">CLL0133   </t>
  </si>
  <si>
    <t xml:space="preserve">MARBELIZE S.A.                                              </t>
  </si>
  <si>
    <t xml:space="preserve">CLL0114   </t>
  </si>
  <si>
    <t xml:space="preserve">LABORATORIO NEGRETE C.A.                                    </t>
  </si>
  <si>
    <t xml:space="preserve">CLL0103   </t>
  </si>
  <si>
    <t xml:space="preserve">INDUSTRIAS REUNIDAS LAB. INDUNIDAS CIA. LTDA.               </t>
  </si>
  <si>
    <t xml:space="preserve">CLL0084   </t>
  </si>
  <si>
    <t xml:space="preserve">INDUSTRIA DE BELLEZA Y SALUD B.A.S.S.A. C. LTDA.            </t>
  </si>
  <si>
    <t xml:space="preserve">CLL0079   </t>
  </si>
  <si>
    <t xml:space="preserve">INDUSTRIA ECUATORIANA DE CABLES INCABLE S.A.                </t>
  </si>
  <si>
    <t xml:space="preserve">CLL0077   </t>
  </si>
  <si>
    <t xml:space="preserve">EUROFISH S.A.                                               </t>
  </si>
  <si>
    <t xml:space="preserve">CLL0055   </t>
  </si>
  <si>
    <t xml:space="preserve">ECOBEL S.A.                                                 </t>
  </si>
  <si>
    <t xml:space="preserve">CLL0048   </t>
  </si>
  <si>
    <t xml:space="preserve">DROCARAS INDUSTRIA Y REPRESENTACIONES S. A.                 </t>
  </si>
  <si>
    <t xml:space="preserve">CLL0045   </t>
  </si>
  <si>
    <t xml:space="preserve">DINADEC S.A.                                                </t>
  </si>
  <si>
    <t xml:space="preserve">CLL0039   </t>
  </si>
  <si>
    <t xml:space="preserve">CONSERVAS ISABEL ECUATORIANA S.A.                           </t>
  </si>
  <si>
    <t xml:space="preserve">CLL0034   </t>
  </si>
  <si>
    <t xml:space="preserve">COMPAÑIA AZUCARERA VALDEZ S.A.                              </t>
  </si>
  <si>
    <t xml:space="preserve">CLL0028   </t>
  </si>
  <si>
    <t xml:space="preserve">CERVECERIA NACIONAL CN S.A.                                 </t>
  </si>
  <si>
    <t xml:space="preserve">CLL0025   </t>
  </si>
  <si>
    <t xml:space="preserve">3M ECUADOR C.A.                                             </t>
  </si>
  <si>
    <t xml:space="preserve">CLL0001   </t>
  </si>
  <si>
    <t xml:space="preserve">MARINASOL S A                                               </t>
  </si>
  <si>
    <t xml:space="preserve">CLE0448   </t>
  </si>
  <si>
    <t xml:space="preserve">ACUACULTURA TECNICA INTEGRADA DEL PERU SA ATISA             </t>
  </si>
  <si>
    <t xml:space="preserve">CLE0442   </t>
  </si>
  <si>
    <t>Suma de Deuda</t>
  </si>
  <si>
    <t>Datos</t>
  </si>
  <si>
    <t>Año</t>
  </si>
  <si>
    <t>Suma de Pagos</t>
  </si>
  <si>
    <t>Suma de saldo</t>
  </si>
  <si>
    <t>Etiquetas de fila</t>
  </si>
  <si>
    <t>PHARCO S.A.</t>
  </si>
  <si>
    <t>volver a inicio</t>
  </si>
  <si>
    <t xml:space="preserve">CUENTAS POR COBRAR EMPLEADOS                                          </t>
  </si>
  <si>
    <t>Cuentas por Cobrar Empleados al 31-12-2020</t>
  </si>
  <si>
    <t>Suma de valor</t>
  </si>
  <si>
    <t>AGUILERA ZUÑIGA SEGUNDO WASHINGTON</t>
  </si>
  <si>
    <t>AUTOMOTORES LATINOAMERICANOS S.A. AUTOLASA</t>
  </si>
  <si>
    <t>AUTOMOTORES Y ANEXOS S.A.</t>
  </si>
  <si>
    <t>BANCO DE GUAYAQUIL S.A.</t>
  </si>
  <si>
    <t>BANCO PROCREDIT S.A.</t>
  </si>
  <si>
    <t>EQUIFAX ECUADOR C.A. BURÓ DE INFORMACIÓN CREDITICIA</t>
  </si>
  <si>
    <t>TOYOCOSTA S A</t>
  </si>
  <si>
    <t>Cuentas por Pagar IESS</t>
  </si>
  <si>
    <t>101020803005 Cuentas por liquidar</t>
  </si>
  <si>
    <t>Heidelberg</t>
  </si>
  <si>
    <t>Raul Orbea</t>
  </si>
  <si>
    <t>Ordoñez</t>
  </si>
  <si>
    <t>101020803005 Anticipo de Cuentas por Rendir</t>
  </si>
  <si>
    <t xml:space="preserve">101020803009 Deudores Varios </t>
  </si>
  <si>
    <t>Jorge Sotomayor</t>
  </si>
  <si>
    <t>Alianza</t>
  </si>
  <si>
    <t>Oscar Pineda</t>
  </si>
  <si>
    <t>Marco Fidel Perez Bonilla</t>
  </si>
  <si>
    <t>Varios</t>
  </si>
  <si>
    <t>Cuentas por Cobrar Sabella al 31-12-2020</t>
  </si>
  <si>
    <t xml:space="preserve">CRÉDITO TRIBUTARIO A/F DE LA EMPRESA  (I.R.)                          </t>
  </si>
  <si>
    <t>CONSTRUCCIONES Y MONTAJES</t>
  </si>
  <si>
    <t>MAQUINAS IMPRESORA Heidelberg Speed master 102-zp SN 534528 102 KONIK Ing. de Bod. CO 178  IMP 135/2016</t>
  </si>
  <si>
    <t>Máquina no está en uso/ Probabilidades de venta</t>
  </si>
  <si>
    <t>MONTAJE</t>
  </si>
  <si>
    <t xml:space="preserve">TRABAJOS TERRENOS DURAN </t>
  </si>
  <si>
    <t>Preparación de terreno para construcción de planta</t>
  </si>
  <si>
    <t>CONSTRUCCIONES EN CURSO</t>
  </si>
  <si>
    <t>TOTAL</t>
  </si>
  <si>
    <t>Total construcciones en curso y montajes</t>
  </si>
  <si>
    <t>(+)Total Terrenos</t>
  </si>
  <si>
    <t>(=)Total no Depreciables</t>
  </si>
  <si>
    <t xml:space="preserve">Activos Depresiables </t>
  </si>
  <si>
    <t>descrip</t>
  </si>
  <si>
    <t>Total</t>
  </si>
  <si>
    <t>Edificios</t>
  </si>
  <si>
    <t>Equipo de Seguridad</t>
  </si>
  <si>
    <t>Equipos de Computación</t>
  </si>
  <si>
    <t>Maquinarias y Equipos</t>
  </si>
  <si>
    <t>Muebles y Enseres</t>
  </si>
  <si>
    <t>Vehiculos</t>
  </si>
  <si>
    <t>GRAFICAS IMPACTO GRAFIMPAC S.A.</t>
  </si>
  <si>
    <t xml:space="preserve">    </t>
  </si>
  <si>
    <t>AMORTIZACION DE SOFTWARE - THE LINE</t>
  </si>
  <si>
    <t xml:space="preserve">CORTADO AL </t>
  </si>
  <si>
    <t xml:space="preserve">N.- FACTURA </t>
  </si>
  <si>
    <t>DETALLE</t>
  </si>
  <si>
    <t>VIGENCIA</t>
  </si>
  <si>
    <t>CODG CTA</t>
  </si>
  <si>
    <t>VALOR  ACTIVO</t>
  </si>
  <si>
    <t>JULIO</t>
  </si>
  <si>
    <t>AGOSTO</t>
  </si>
  <si>
    <t>SEPT</t>
  </si>
  <si>
    <t>OCT</t>
  </si>
  <si>
    <t>NOV</t>
  </si>
  <si>
    <t>DIC</t>
  </si>
  <si>
    <t>ENERO</t>
  </si>
  <si>
    <t>FEBRERO</t>
  </si>
  <si>
    <t>MARZO</t>
  </si>
  <si>
    <t>ABRIL</t>
  </si>
  <si>
    <t>MAYO</t>
  </si>
  <si>
    <t>JUNIO</t>
  </si>
  <si>
    <t>SEPTIEMBRE</t>
  </si>
  <si>
    <t>OCTUBRE</t>
  </si>
  <si>
    <t>NOVIEMBRE</t>
  </si>
  <si>
    <t>DICIEMBRE</t>
  </si>
  <si>
    <t>TOTAL AMORT. ANUAL</t>
  </si>
  <si>
    <t xml:space="preserve">SALDO AL </t>
  </si>
  <si>
    <t>DESDE</t>
  </si>
  <si>
    <t>HASTA</t>
  </si>
  <si>
    <t>001-001-000001215</t>
  </si>
  <si>
    <r>
      <t xml:space="preserve">SOFTWARE DE GESTION DE DISEÑO INDICADORES CAPS                  </t>
    </r>
    <r>
      <rPr>
        <b/>
        <sz val="9"/>
        <color theme="1"/>
        <rFont val="Arial"/>
        <family val="2"/>
      </rPr>
      <t>THE LINE</t>
    </r>
  </si>
  <si>
    <t>424 H       586 D</t>
  </si>
  <si>
    <t>SA,LDOS INICIALES</t>
  </si>
  <si>
    <t>000-000-001901141</t>
  </si>
  <si>
    <t>SOFTWARE PARA EL AREA DE DESARROLLO (GVE GLOBAL VISION INC F#1901141)</t>
  </si>
  <si>
    <t>001-010-000019732</t>
  </si>
  <si>
    <r>
      <t xml:space="preserve">KM-FG, PRINERGY SOFTWARE (CONECT) 01501040A      </t>
    </r>
    <r>
      <rPr>
        <b/>
        <sz val="9"/>
        <color theme="1"/>
        <rFont val="Arial"/>
        <family val="2"/>
      </rPr>
      <t>GRAPHIC SOURCE</t>
    </r>
  </si>
  <si>
    <r>
      <t xml:space="preserve">fecha de compra 22/12/2016 </t>
    </r>
    <r>
      <rPr>
        <b/>
        <sz val="9"/>
        <rFont val="Arial"/>
        <family val="2"/>
      </rPr>
      <t>fecha de uso 01/02/2018</t>
    </r>
  </si>
  <si>
    <t>-</t>
  </si>
  <si>
    <t>codigo</t>
  </si>
  <si>
    <t>nombre</t>
  </si>
  <si>
    <t>tipo</t>
  </si>
  <si>
    <t>numero</t>
  </si>
  <si>
    <t>fecha</t>
  </si>
  <si>
    <t xml:space="preserve">EFECTIVO Y EQUIVALENTES AL EFECTIVO                                   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</si>
  <si>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</si>
  <si>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</si>
  <si>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CAJA                               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</si>
  <si>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</si>
  <si>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</si>
  <si>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</si>
  <si>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</si>
  <si>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</si>
  <si>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</si>
  <si>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</si>
  <si>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OTRAS CUENTAS POR COBRAR VARIAS  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</si>
  <si>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</si>
  <si>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</si>
  <si>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</si>
  <si>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</si>
  <si>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DE MATERIA PRIMA PARA PRODUCCION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</si>
  <si>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</si>
  <si>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</si>
  <si>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TERMINADOS                                    </t>
  </si>
  <si>
    <t xml:space="preserve">INVENTARIOS DE EMPAQUES                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</si>
  <si>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</si>
  <si>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</si>
  <si>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</si>
  <si>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</si>
  <si>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</si>
  <si>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</si>
  <si>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</si>
  <si>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ACTIVOS POR IMPUESTOS CORRIENTES                                      </t>
  </si>
  <si>
    <t xml:space="preserve">ANTICIPOS DE IMPUESTO A LA RENTA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</si>
  <si>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</si>
  <si>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</si>
  <si>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</si>
  <si>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</si>
  <si>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</si>
  <si>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</si>
  <si>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</si>
  <si>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</si>
  <si>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</si>
  <si>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</si>
  <si>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</si>
  <si>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</si>
  <si>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</si>
  <si>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</si>
  <si>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</si>
  <si>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</si>
  <si>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DEL EXTERIOR                                              </t>
  </si>
  <si>
    <t xml:space="preserve">OTRAS CUENTAS POR PAGAR     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</si>
  <si>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</si>
  <si>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</si>
  <si>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</si>
  <si>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</si>
  <si>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</si>
  <si>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POR BENEFICIOS DE LEY A EMPLEADOS        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</si>
  <si>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</si>
  <si>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</si>
  <si>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</si>
  <si>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</si>
  <si>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</si>
  <si>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</si>
  <si>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</si>
  <si>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</si>
  <si>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</si>
  <si>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</si>
  <si>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</si>
  <si>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</si>
  <si>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</si>
  <si>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</si>
  <si>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</si>
  <si>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</si>
  <si>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</si>
  <si>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GANANCIAS Y PÉRDIDAS ACTUARIALES ACUMULADAS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</si>
  <si>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</si>
  <si>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</si>
  <si>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>RESULTADOS ACUMULADOS PROVENIENTES DE LA ADOPCIÓN POR PRIMERA VEZ DE L</t>
  </si>
  <si>
    <t>Anexo 2</t>
  </si>
  <si>
    <t>Anexo 3</t>
  </si>
  <si>
    <t>Anexo 7</t>
  </si>
  <si>
    <t>Anexo 4</t>
  </si>
  <si>
    <t>Anexo 5</t>
  </si>
  <si>
    <t>Anexo 6</t>
  </si>
  <si>
    <t>Volver a Inicio</t>
  </si>
  <si>
    <t>Anexo 10</t>
  </si>
  <si>
    <t>Anexo 11</t>
  </si>
  <si>
    <t>Anexo 16</t>
  </si>
  <si>
    <t>Anexo 14</t>
  </si>
  <si>
    <t>Anexo 15</t>
  </si>
  <si>
    <t>Anexo 17</t>
  </si>
  <si>
    <t>INSTITUTO FARMACO BIOLOGICO S.A.</t>
  </si>
  <si>
    <t>LABORATORIO CHEFAR S.A.</t>
  </si>
  <si>
    <t>LIFE FOOD PRODUCT ECUADOR LIFPRODEC S.A.</t>
  </si>
  <si>
    <t>ZUNINO MACIAS MONICA RAFAELA</t>
  </si>
  <si>
    <t>Volver al Inicio</t>
  </si>
  <si>
    <t xml:space="preserve">Anexo </t>
  </si>
  <si>
    <t xml:space="preserve">Caja Eventual                                                         </t>
  </si>
  <si>
    <t xml:space="preserve">ACTIVOS FINANCIEROS MANTENIDOS HASTA EL VENCIMIENTO                   </t>
  </si>
  <si>
    <t xml:space="preserve">Fondos Administrados por Fiducias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</si>
  <si>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</si>
  <si>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</si>
  <si>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Anticipos a Decimo Cuarto                           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</si>
  <si>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</si>
  <si>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</si>
  <si>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</si>
  <si>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</si>
  <si>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</si>
  <si>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</si>
  <si>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</si>
  <si>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</si>
  <si>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</si>
  <si>
    <t>Reporte de Cuentas por Cobrar al 31 de diciembre del 2021</t>
  </si>
  <si>
    <t>Al   31 de Diciembre de 2021</t>
  </si>
  <si>
    <t>2014</t>
  </si>
  <si>
    <t>2015</t>
  </si>
  <si>
    <t>2016</t>
  </si>
  <si>
    <t>2017</t>
  </si>
  <si>
    <t>2018</t>
  </si>
  <si>
    <t>2019</t>
  </si>
  <si>
    <t>2020</t>
  </si>
  <si>
    <t>2021</t>
  </si>
  <si>
    <t>Suma de Cobros</t>
  </si>
  <si>
    <t>Saldo al 31 de Diciembre del 2021</t>
  </si>
  <si>
    <t>INICIO</t>
  </si>
  <si>
    <t>PG</t>
  </si>
  <si>
    <t>Suma de debito</t>
  </si>
  <si>
    <t>Pago 49387 Cliente: CONGELADOS DEL PACIFICO SEAFOOD S.A. FROZENPAC S.A. Documentos:  FA 55165 Localidad :</t>
  </si>
  <si>
    <t xml:space="preserve">SEGUROS PAGADOS POR ANTICIPADOS </t>
  </si>
  <si>
    <t>AL 31 DE DICIEMBRE 2021</t>
  </si>
  <si>
    <t>anexo nc sri</t>
  </si>
  <si>
    <t>volver</t>
  </si>
  <si>
    <t>Nota de Credito SRI Ecuador</t>
  </si>
  <si>
    <t>Pago 50183 Cliente: EXPALSA EXPORTADORA DE ALIMENTOS S.A. Documentos:  DC 1228 Localidad :PRI Fisico:511</t>
  </si>
  <si>
    <t>nombre cliente</t>
  </si>
  <si>
    <t>GARCES PARRA JHON DARIO</t>
  </si>
  <si>
    <t>MUNDOLIMPIO S.A.</t>
  </si>
  <si>
    <t>RAMIREZ RESTREPO GUSTAVO</t>
  </si>
  <si>
    <t>WORLDWIDE INVESTMENTS AND REPRESENT ATIONS WINREP S.A.</t>
  </si>
  <si>
    <t>Cheques Posfechado al 31-12-2021</t>
  </si>
  <si>
    <t>Cuentas por Cobrar Empleados al 31-12-2021</t>
  </si>
  <si>
    <t>JORGE FELIPE CALDERON BORBOR</t>
  </si>
  <si>
    <t>JOSE XAVIER ORBEA ARELLANO</t>
  </si>
  <si>
    <t>RAUL DAVID ORBEA ARELLANO</t>
  </si>
  <si>
    <t>JUAN CARLOS BETUN MASALEMA</t>
  </si>
  <si>
    <t>JORGE GABRIELCAICEDO ZAMBRANO</t>
  </si>
  <si>
    <t>WILLIAN BERNARDO CEDEÑO PILAY</t>
  </si>
  <si>
    <t>ANDREA DEL ROCIO ORTIZ RIOS</t>
  </si>
  <si>
    <t>KARINA ALEXANDRA SUAREZ YEPEZ</t>
  </si>
  <si>
    <t>DANIEL ENRIQUE AVILA ZUÑIGA</t>
  </si>
  <si>
    <t>EDGAR JAMIL MORAN GONZALEZ</t>
  </si>
  <si>
    <t>JASMANY GABRIEL GUAMAN PAEZ</t>
  </si>
  <si>
    <t>CRISTIAN BLADIMIR CHIMBOLEMA TENEGUSÑAY</t>
  </si>
  <si>
    <t>EDISON BARLON BAJAÑA HIDALGO</t>
  </si>
  <si>
    <t>MARYURI EDUVID ARROYO MENDOZA</t>
  </si>
  <si>
    <t>CHRISTIAN ARMANDO RAMIREZ ARIAS</t>
  </si>
  <si>
    <t>LUIS MANUEL MORALES GARZON</t>
  </si>
  <si>
    <t>PRISCILA VANESSA ORDOÑEZ VELEZ</t>
  </si>
  <si>
    <t>CARLOS JULIO CHATTIN TERAN</t>
  </si>
  <si>
    <t>JIMMY CESAR LEON GUAMAN</t>
  </si>
  <si>
    <t>HECTOR JAVIER QUINDE RAMIREZ</t>
  </si>
  <si>
    <t>EVELYN MICHEL GARCIA CARMONA</t>
  </si>
  <si>
    <t xml:space="preserve">volver al inicio </t>
  </si>
  <si>
    <t>CARLOS ANDRES GURUMENDI BUSTAN</t>
  </si>
  <si>
    <t>YSRAEL TEODORO PIGUAVE AGUILAR</t>
  </si>
  <si>
    <t>GENESIS ANYELINE MINUCHE HURTADO</t>
  </si>
  <si>
    <t>ANGEL VICENTE QUIROZ BRAVO</t>
  </si>
  <si>
    <t>JOSE VIRGILIO TORRES ALEJANDRO</t>
  </si>
  <si>
    <t>JUAN FRANCISCO ZAMBRANO ROSADO</t>
  </si>
  <si>
    <t>MOLINEROS OLALLA KATHERINE ALEXANDRA</t>
  </si>
  <si>
    <t>KLEBER RODOLFO ZAMORA PINEDA</t>
  </si>
  <si>
    <t>JHONNY ROBERTO CAMPOS PERALTA</t>
  </si>
  <si>
    <t>Anticipo a Proveedores Al 31-12-2021</t>
  </si>
  <si>
    <t>AGUAS DE SAMBORONDON AMAGUA C.E.M.</t>
  </si>
  <si>
    <t>ALMEIDA REDROVAN CARLOS GUSTAVO</t>
  </si>
  <si>
    <t>CAJIAS SOLIS RAUL HECTOR</t>
  </si>
  <si>
    <t>CALIZAS HUAYCO S. A.</t>
  </si>
  <si>
    <t>COLDMAS S.A.S.</t>
  </si>
  <si>
    <t>COMPAÑIA ANONIMA PRACTICASA</t>
  </si>
  <si>
    <t>CORPORACION DROUET INGENIERIAS CDING S.A.</t>
  </si>
  <si>
    <t>GAVILANES PAREDES GALO RAUL</t>
  </si>
  <si>
    <t>GRAPHIC SOURCE C.A.</t>
  </si>
  <si>
    <t>HEIDELBERG ECUADOR S.A</t>
  </si>
  <si>
    <t>HERMAPROVE HERRAMIENTAS MATERIALES Y PROVEDURIA S.A.</t>
  </si>
  <si>
    <t>HUERTA BRAVO ELVIS PIERRE</t>
  </si>
  <si>
    <t>MGS&amp;P</t>
  </si>
  <si>
    <t>NAVIA SALTOS JAVIER BINICIO</t>
  </si>
  <si>
    <t>PEREZ RAMIREZ JOSUE JACKSON</t>
  </si>
  <si>
    <t>PRODUCTORA CARTONERA S.A.</t>
  </si>
  <si>
    <t>SANCHEZ DELGADO HUGO MANUEL</t>
  </si>
  <si>
    <t>Suma de MONTO</t>
  </si>
  <si>
    <t>GOLD EAST TRADING HONG KONG COMPANY LIMITED</t>
  </si>
  <si>
    <t>BOBST MEX SA</t>
  </si>
  <si>
    <t>TORRASPAPEL S.A</t>
  </si>
  <si>
    <t>JOE PIPER INC.</t>
  </si>
  <si>
    <t>GREEN OIL</t>
  </si>
  <si>
    <t>PROVEEDORES GRAFICOS INTERNACIONALES UNIDA S.A.</t>
  </si>
  <si>
    <t xml:space="preserve">CLL0696   </t>
  </si>
  <si>
    <t xml:space="preserve">HEIDELBERG ECUADOR SA                                       </t>
  </si>
  <si>
    <t xml:space="preserve">CLL0702   </t>
  </si>
  <si>
    <t xml:space="preserve">ANTON PAREJA JOSE JOAQUIN                                   </t>
  </si>
  <si>
    <t xml:space="preserve">CLL0712   </t>
  </si>
  <si>
    <t xml:space="preserve">CUENCAORO HOTELERA CUENCA S.A.                              </t>
  </si>
  <si>
    <t xml:space="preserve">CLL0583   </t>
  </si>
  <si>
    <t xml:space="preserve">HOTEL ORO VERDE S A HOTVER                                  </t>
  </si>
  <si>
    <t xml:space="preserve">CLL0711   </t>
  </si>
  <si>
    <t xml:space="preserve">MANTAORO HOTELERA MANTA S.A.                                </t>
  </si>
  <si>
    <t xml:space="preserve">CLL0581   </t>
  </si>
  <si>
    <t xml:space="preserve">MBEGLOBAL S A                                               </t>
  </si>
  <si>
    <t xml:space="preserve">CLL0713   </t>
  </si>
  <si>
    <t xml:space="preserve">O V HOTELERA MACHALA  S.A.                                  </t>
  </si>
  <si>
    <t xml:space="preserve">CLL0122   </t>
  </si>
  <si>
    <t xml:space="preserve">OPERFEL S.A.                                                </t>
  </si>
  <si>
    <t xml:space="preserve">CLL0714   </t>
  </si>
  <si>
    <t xml:space="preserve">CORPORACION GENUS S.A.S.                                    </t>
  </si>
  <si>
    <t xml:space="preserve">CLL0553   </t>
  </si>
  <si>
    <t xml:space="preserve">ECOPHARMA S A                                               </t>
  </si>
  <si>
    <t xml:space="preserve">CLL0394   </t>
  </si>
  <si>
    <t xml:space="preserve">IMPORTADORA COMERCIAL LOOR S. A.                            </t>
  </si>
  <si>
    <t xml:space="preserve">CLL0633   </t>
  </si>
  <si>
    <t xml:space="preserve">LABORATORIO FARMACEUTICO GM LFGM S A                        </t>
  </si>
  <si>
    <t xml:space="preserve">CLL0107   </t>
  </si>
  <si>
    <t xml:space="preserve">LABORATORIO VIDA LABOVIDA S.A.                              </t>
  </si>
  <si>
    <t xml:space="preserve">CLL0718   </t>
  </si>
  <si>
    <t xml:space="preserve">MELIPATISSERIE S.A.                                         </t>
  </si>
  <si>
    <t xml:space="preserve">CLL0472   </t>
  </si>
  <si>
    <t xml:space="preserve">QUIMIAVIL S.A.                                              </t>
  </si>
  <si>
    <t xml:space="preserve">CLL0156   </t>
  </si>
  <si>
    <t xml:space="preserve">UNION VINICOLA INTERNACIONAL S.A.                           </t>
  </si>
  <si>
    <t xml:space="preserve">CLE0014   </t>
  </si>
  <si>
    <t xml:space="preserve">PROCESADORA ATLANTICO C A                                   </t>
  </si>
  <si>
    <t xml:space="preserve">CLL0694   </t>
  </si>
  <si>
    <t xml:space="preserve">XIAEXPORT S.A.                                              </t>
  </si>
  <si>
    <t xml:space="preserve">CLL0716   </t>
  </si>
  <si>
    <t xml:space="preserve">DOLUPA C.A.                                                 </t>
  </si>
  <si>
    <t xml:space="preserve">CLL0703   </t>
  </si>
  <si>
    <t xml:space="preserve">REVERSE OSMOSIS SYSTEM S.A. RE.VO.SYS                       </t>
  </si>
  <si>
    <t xml:space="preserve">CLL0643   </t>
  </si>
  <si>
    <t xml:space="preserve">REYLACTEOS C L                                              </t>
  </si>
  <si>
    <t xml:space="preserve">CLL0611   </t>
  </si>
  <si>
    <t xml:space="preserve">UNIVERSAL SWEET INDUSTRIES S A                              </t>
  </si>
  <si>
    <t xml:space="preserve">CLL0657   </t>
  </si>
  <si>
    <t xml:space="preserve">COMERCIALIZADORA Y EXPORTADORA HIPOCAMPUS S A               </t>
  </si>
  <si>
    <t xml:space="preserve">CLT0317   </t>
  </si>
  <si>
    <t xml:space="preserve">EXPORTQUILSA &amp; PRODUCTORES ASOCIADOS S.A.                   </t>
  </si>
  <si>
    <t xml:space="preserve">CLE0454   </t>
  </si>
  <si>
    <t xml:space="preserve">LANGOSTINERA TUMBES SAC                                     </t>
  </si>
  <si>
    <t xml:space="preserve">CLL0686   </t>
  </si>
  <si>
    <t xml:space="preserve">MARISCOS BRIANNJENN S.A.                                    </t>
  </si>
  <si>
    <t xml:space="preserve">CLL0483   </t>
  </si>
  <si>
    <t xml:space="preserve">MUNDOLIMPIO S.A.                                            </t>
  </si>
  <si>
    <t xml:space="preserve">CLT0013   </t>
  </si>
  <si>
    <t xml:space="preserve">NEGOCIOS INDUSTRIALES REAL N.I.R.S.A. S.A.                  </t>
  </si>
  <si>
    <t xml:space="preserve">CLL0475   </t>
  </si>
  <si>
    <t xml:space="preserve">BENITEZ RAMIREZ YORMA YAMILE                                </t>
  </si>
  <si>
    <t xml:space="preserve">CLL0497   </t>
  </si>
  <si>
    <t xml:space="preserve">NUTRAVEL SA                                                 </t>
  </si>
  <si>
    <t xml:space="preserve">CLL0596   </t>
  </si>
  <si>
    <t xml:space="preserve">YOUNGLIVING ECUADOR CIA LTDA                                </t>
  </si>
  <si>
    <t>CHIRLYS MIRELLA AUZ FRANCO</t>
  </si>
  <si>
    <t>ERNESTO GABRIEL FUENTES MORAN</t>
  </si>
  <si>
    <t>XAVIER AMADO MARQUEZ CASTRO</t>
  </si>
  <si>
    <t>ELIAS ALFREDO ROMERO ENDARA</t>
  </si>
  <si>
    <t>SANDRA JANNETH SALAZAR MAGALLANES</t>
  </si>
  <si>
    <t>KATTY MARY ZUÑIGA DELGADO</t>
  </si>
  <si>
    <t>MATILDE PIEDAD LINO FIGUEROA</t>
  </si>
  <si>
    <t>RUBEN DAVID LOPEZ SANCHEZ</t>
  </si>
  <si>
    <t>KATHERINE JULISSA SILVA MUÑOZ</t>
  </si>
  <si>
    <t>JUAN MANUEL OJEDA RAMIREZ</t>
  </si>
  <si>
    <t>JOSELLYN ESTEFANIA SAILEMA MORAN</t>
  </si>
  <si>
    <t>ELIANA GISELL REYES BAQUERIZO</t>
  </si>
  <si>
    <t>OLGA ROCIO ONOFRE TIGUA</t>
  </si>
  <si>
    <t>FREDDY ANDRES CASTRO ARAUZ</t>
  </si>
  <si>
    <t>JENNIFER ESTEFANIA MACIAS CHELE</t>
  </si>
  <si>
    <t>CINTHYA FABIOLA BUENAÑO MASSI</t>
  </si>
  <si>
    <t>Camara Comercio Guayaquil</t>
  </si>
  <si>
    <t>Juan Ojeda</t>
  </si>
  <si>
    <t>002-002-000050357</t>
  </si>
  <si>
    <t>AUDIOAUTO RASTREO SATELITAL</t>
  </si>
  <si>
    <t xml:space="preserve">ENERO </t>
  </si>
  <si>
    <t>001-002-000009170</t>
  </si>
  <si>
    <t>CUOTAS CAT3 PERIODO VIGENCIA CERTIFICADO BASC</t>
  </si>
  <si>
    <t>SALDO</t>
  </si>
  <si>
    <t>001-001-0000001130</t>
  </si>
  <si>
    <r>
      <t xml:space="preserve">ESET ADVANCE RENOVACION 2 AÑOS LICENCIA ANTIVIRUS </t>
    </r>
    <r>
      <rPr>
        <b/>
        <sz val="11"/>
        <color theme="1"/>
        <rFont val="Calibri"/>
        <family val="2"/>
        <scheme val="minor"/>
      </rPr>
      <t>DTS</t>
    </r>
  </si>
  <si>
    <t>CAMARA NACIONAL DE ACUACULTURA</t>
  </si>
  <si>
    <t xml:space="preserve">BASC ECUADOR </t>
  </si>
  <si>
    <t>CAMARA DE INDUSTRIA GRAFICA</t>
  </si>
  <si>
    <t>TRABAJOS EN GRAFIMPAC 2</t>
  </si>
  <si>
    <t>CONSTRUCCION</t>
  </si>
  <si>
    <t>MAQUINA XL 75</t>
  </si>
  <si>
    <t>AVANCE TRABAJOS DE CONSTRUCCION MEZANINE PLANTA 2</t>
  </si>
  <si>
    <t xml:space="preserve">PRENSA DIGITAL HP INDIGO </t>
  </si>
  <si>
    <t>Suma de saldofinal</t>
  </si>
  <si>
    <t>RECLASIFICACION ADQUISICON DE TERRENO Y EDIFICIO (dpto colon)</t>
  </si>
  <si>
    <t>S a l d o    I n i c i a l</t>
  </si>
  <si>
    <t>Depreciación Acumulada Edificios</t>
  </si>
  <si>
    <t>Depreciación Acumulada Maquinarias y Equipos</t>
  </si>
  <si>
    <t>Depreciación Acumulada Muebles y Enseres</t>
  </si>
  <si>
    <t>Suma de saldo final</t>
  </si>
  <si>
    <t>Depreciación Acumulada Equipo de Seguridad</t>
  </si>
  <si>
    <t>Depreciaciión Acumulada Equipos de Computación</t>
  </si>
  <si>
    <t>Depreciacion Acumulada Vehiculos</t>
  </si>
  <si>
    <t>Depresiacion acumulada al 31-12-2021</t>
  </si>
  <si>
    <t>Credito tributario por adquisiciones e importaciones</t>
  </si>
  <si>
    <t xml:space="preserve">ACTIVOS FINANCIEROS NO CORRIENTES                                       </t>
  </si>
  <si>
    <t xml:space="preserve">ACTIVOS FINANCIEROS MANTENIDOS HASTA EL                                        </t>
  </si>
  <si>
    <t>PASIVOS POR CONTRATOS DE ARRENDAMIENTO</t>
  </si>
  <si>
    <t>Pasivos por Contratos de Arrendamiento Financiero</t>
  </si>
  <si>
    <t>PARTICIPACION TRABAJADORES POR PAGAR DEL L</t>
  </si>
  <si>
    <t xml:space="preserve">Participacion de utilidades a empleados </t>
  </si>
  <si>
    <t xml:space="preserve">RESULTADO DEL EJERCICIO </t>
  </si>
  <si>
    <t>Utilidad del Ejercicio Economico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</si>
</sst>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[$$-300A]\ #,##0.00_ ;[Red]\-[$$-300A]\ #,##0.00\ "/>
    <numFmt numFmtId="165" formatCode="&quot;$&quot;#,##0.00"/>
    <numFmt numFmtId="166" formatCode="&quot;$&quot;#,##0.00;[Red]\-&quot;$&quot;#,##0.00"/>
    <numFmt numFmtId="167" formatCode="_-* #,##0.00_-;\-* #,##0.00_-;_-* &quot;-&quot;??_-;_-@_-"/>
    <numFmt numFmtId="168" formatCode="dd/mm/yy;@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sz val="7"/>
      <color theme="1"/>
      <name val="TAHOMA"/>
      <family val="2"/>
    </font>
    <font>
      <sz val="11"/>
      <name val="Calibri"/>
      <family val="2"/>
      <scheme val="minor"/>
    </font>
    <font>
      <b/>
      <sz val="7"/>
      <color theme="1"/>
      <name val="TAHOMA"/>
      <family val="2"/>
    </font>
    <font>
      <sz val="7"/>
      <name val="TAHOMA"/>
      <family val="2"/>
    </font>
    <font>
      <b/>
      <sz val="7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color theme="1"/>
      <name val="TAHOMA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name val="Comic Sans MS"/>
      <family val="4"/>
    </font>
    <font>
      <b/>
      <sz val="9"/>
      <name val="Comic Sans MS"/>
      <family val="4"/>
    </font>
    <font>
      <sz val="8"/>
      <name val="Comic Sans MS"/>
      <family val="4"/>
    </font>
    <font>
      <b/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4" tint="0.79998168889431442"/>
        <bgColor theme="5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99999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/>
    <xf numFmtId="44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167" fontId="16" fillId="0" borderId="0" applyFont="0" applyFill="0" applyBorder="0" applyAlignment="0" applyProtection="0"/>
    <xf numFmtId="0" fontId="16" fillId="0" borderId="0"/>
    <xf numFmtId="0" fontId="1" fillId="0" borderId="0"/>
    <xf numFmtId="0" fontId="20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4">
    <xf numFmtId="0" fontId="0" fillId="0" borderId="0" xfId="0"/>
    <xf numFmtId="44" fontId="0" fillId="0" borderId="0" xfId="1" applyFont="1"/>
    <xf numFmtId="0" fontId="0" fillId="0" borderId="0" xfId="0"/>
    <xf numFmtId="2" fontId="13" fillId="0" borderId="1" xfId="0" applyNumberFormat="1" applyFont="1" applyFill="1" applyBorder="1" applyAlignment="1">
      <alignment horizontal="center" vertical="center" wrapText="1"/>
    </xf>
    <xf numFmtId="164" fontId="13" fillId="0" borderId="2" xfId="0" applyNumberFormat="1" applyFont="1" applyFill="1" applyBorder="1" applyAlignment="1">
      <alignment horizontal="center" vertical="center" wrapText="1"/>
    </xf>
    <xf numFmtId="1" fontId="13" fillId="0" borderId="3" xfId="0" applyNumberFormat="1" applyFont="1" applyFill="1" applyBorder="1"/>
    <xf numFmtId="2" fontId="13" fillId="0" borderId="3" xfId="0" applyNumberFormat="1" applyFont="1" applyFill="1" applyBorder="1"/>
    <xf numFmtId="164" fontId="13" fillId="0" borderId="4" xfId="0" applyNumberFormat="1" applyFont="1" applyFill="1" applyBorder="1"/>
    <xf numFmtId="1" fontId="14" fillId="0" borderId="3" xfId="0" applyNumberFormat="1" applyFont="1" applyFill="1" applyBorder="1"/>
    <xf numFmtId="2" fontId="14" fillId="0" borderId="3" xfId="0" applyNumberFormat="1" applyFont="1" applyFill="1" applyBorder="1"/>
    <xf numFmtId="164" fontId="14" fillId="0" borderId="4" xfId="0" applyNumberFormat="1" applyFont="1" applyFill="1" applyBorder="1"/>
    <xf numFmtId="0" fontId="15" fillId="0" borderId="3" xfId="0" applyFont="1" applyBorder="1"/>
    <xf numFmtId="164" fontId="0" fillId="0" borderId="0" xfId="0" applyNumberFormat="1"/>
    <xf numFmtId="0" fontId="12" fillId="2" borderId="0" xfId="0" applyFont="1" applyFill="1"/>
    <xf numFmtId="0" fontId="8" fillId="2" borderId="0" xfId="0" applyFont="1" applyFill="1"/>
    <xf numFmtId="0" fontId="0" fillId="2" borderId="0" xfId="0" applyFill="1"/>
    <xf numFmtId="165" fontId="0" fillId="2" borderId="0" xfId="0" applyNumberFormat="1" applyFill="1"/>
    <xf numFmtId="44" fontId="0" fillId="2" borderId="0" xfId="1" applyFont="1" applyFill="1"/>
    <xf numFmtId="0" fontId="0" fillId="4" borderId="3" xfId="0" applyFill="1" applyBorder="1"/>
    <xf numFmtId="0" fontId="0" fillId="3" borderId="3" xfId="0" applyFill="1" applyBorder="1"/>
    <xf numFmtId="4" fontId="0" fillId="3" borderId="3" xfId="0" applyNumberFormat="1" applyFill="1" applyBorder="1"/>
    <xf numFmtId="165" fontId="0" fillId="3" borderId="3" xfId="0" applyNumberFormat="1" applyFill="1" applyBorder="1"/>
    <xf numFmtId="0" fontId="16" fillId="2" borderId="0" xfId="3" applyFill="1"/>
    <xf numFmtId="4" fontId="16" fillId="2" borderId="0" xfId="4" applyNumberFormat="1" applyFill="1"/>
    <xf numFmtId="0" fontId="0" fillId="2" borderId="12" xfId="0" applyFill="1" applyBorder="1"/>
    <xf numFmtId="4" fontId="0" fillId="2" borderId="9" xfId="0" applyNumberFormat="1" applyFill="1" applyBorder="1"/>
    <xf numFmtId="4" fontId="0" fillId="2" borderId="12" xfId="0" applyNumberFormat="1" applyFill="1" applyBorder="1"/>
    <xf numFmtId="165" fontId="0" fillId="2" borderId="10" xfId="0" applyNumberFormat="1" applyFill="1" applyBorder="1"/>
    <xf numFmtId="0" fontId="0" fillId="2" borderId="7" xfId="0" applyFill="1" applyBorder="1"/>
    <xf numFmtId="4" fontId="0" fillId="2" borderId="11" xfId="0" applyNumberFormat="1" applyFill="1" applyBorder="1"/>
    <xf numFmtId="4" fontId="0" fillId="2" borderId="7" xfId="0" applyNumberFormat="1" applyFill="1" applyBorder="1"/>
    <xf numFmtId="165" fontId="0" fillId="2" borderId="8" xfId="0" applyNumberFormat="1" applyFill="1" applyBorder="1"/>
    <xf numFmtId="4" fontId="0" fillId="3" borderId="4" xfId="0" applyNumberFormat="1" applyFill="1" applyBorder="1"/>
    <xf numFmtId="4" fontId="0" fillId="3" borderId="5" xfId="0" applyNumberFormat="1" applyFill="1" applyBorder="1"/>
    <xf numFmtId="0" fontId="17" fillId="2" borderId="0" xfId="5" applyFill="1"/>
    <xf numFmtId="1" fontId="5" fillId="0" borderId="14" xfId="7" applyNumberFormat="1" applyFont="1" applyBorder="1"/>
    <xf numFmtId="0" fontId="5" fillId="0" borderId="14" xfId="7" applyFont="1" applyBorder="1"/>
    <xf numFmtId="0" fontId="18" fillId="0" borderId="14" xfId="7" applyFont="1" applyBorder="1"/>
    <xf numFmtId="166" fontId="5" fillId="0" borderId="14" xfId="7" applyNumberFormat="1" applyFont="1" applyBorder="1"/>
    <xf numFmtId="1" fontId="5" fillId="0" borderId="0" xfId="7" applyNumberFormat="1" applyFont="1" applyBorder="1"/>
    <xf numFmtId="0" fontId="5" fillId="0" borderId="0" xfId="7" applyFont="1" applyBorder="1"/>
    <xf numFmtId="0" fontId="18" fillId="0" borderId="0" xfId="7" applyFont="1" applyBorder="1"/>
    <xf numFmtId="166" fontId="5" fillId="0" borderId="0" xfId="7" applyNumberFormat="1" applyFont="1" applyBorder="1"/>
    <xf numFmtId="1" fontId="15" fillId="3" borderId="15" xfId="6" applyNumberFormat="1" applyFont="1" applyFill="1" applyBorder="1" applyAlignment="1">
      <alignment horizontal="center" vertical="center" wrapText="1"/>
    </xf>
    <xf numFmtId="0" fontId="15" fillId="3" borderId="1" xfId="6" applyFont="1" applyFill="1" applyBorder="1" applyAlignment="1">
      <alignment horizontal="center" vertical="center" wrapText="1"/>
    </xf>
    <xf numFmtId="166" fontId="15" fillId="3" borderId="2" xfId="6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pivotButton="1"/>
    <xf numFmtId="1" fontId="15" fillId="3" borderId="3" xfId="6" applyNumberFormat="1" applyFont="1" applyFill="1" applyBorder="1" applyAlignment="1">
      <alignment horizontal="center" vertical="center" wrapText="1"/>
    </xf>
    <xf numFmtId="0" fontId="15" fillId="3" borderId="3" xfId="6" applyFont="1" applyFill="1" applyBorder="1" applyAlignment="1">
      <alignment horizontal="center" vertical="center" wrapText="1"/>
    </xf>
    <xf numFmtId="166" fontId="15" fillId="3" borderId="3" xfId="6" applyNumberFormat="1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left"/>
    </xf>
    <xf numFmtId="0" fontId="0" fillId="3" borderId="6" xfId="0" applyFill="1" applyBorder="1"/>
    <xf numFmtId="44" fontId="2" fillId="3" borderId="5" xfId="1" applyFont="1" applyFill="1" applyBorder="1"/>
    <xf numFmtId="1" fontId="5" fillId="3" borderId="4" xfId="7" applyNumberFormat="1" applyFont="1" applyFill="1" applyBorder="1" applyAlignment="1">
      <alignment horizontal="left"/>
    </xf>
    <xf numFmtId="0" fontId="5" fillId="3" borderId="6" xfId="7" applyFont="1" applyFill="1" applyBorder="1"/>
    <xf numFmtId="0" fontId="18" fillId="3" borderId="6" xfId="7" applyFont="1" applyFill="1" applyBorder="1"/>
    <xf numFmtId="166" fontId="5" fillId="3" borderId="5" xfId="7" applyNumberFormat="1" applyFont="1" applyFill="1" applyBorder="1"/>
    <xf numFmtId="4" fontId="2" fillId="3" borderId="5" xfId="0" applyNumberFormat="1" applyFont="1" applyFill="1" applyBorder="1"/>
    <xf numFmtId="0" fontId="0" fillId="2" borderId="17" xfId="0" applyFill="1" applyBorder="1"/>
    <xf numFmtId="0" fontId="0" fillId="2" borderId="0" xfId="0" applyFill="1" applyBorder="1"/>
    <xf numFmtId="0" fontId="0" fillId="2" borderId="18" xfId="0" applyFill="1" applyBorder="1"/>
    <xf numFmtId="0" fontId="13" fillId="5" borderId="17" xfId="0" applyFont="1" applyFill="1" applyBorder="1" applyAlignment="1">
      <alignment horizontal="left"/>
    </xf>
    <xf numFmtId="4" fontId="0" fillId="2" borderId="18" xfId="0" applyNumberFormat="1" applyFill="1" applyBorder="1"/>
    <xf numFmtId="0" fontId="0" fillId="2" borderId="2" xfId="0" applyFill="1" applyBorder="1"/>
    <xf numFmtId="0" fontId="0" fillId="2" borderId="19" xfId="0" applyFill="1" applyBorder="1"/>
    <xf numFmtId="14" fontId="16" fillId="0" borderId="3" xfId="10" applyNumberFormat="1" applyBorder="1" applyAlignment="1">
      <alignment horizontal="center"/>
    </xf>
    <xf numFmtId="0" fontId="16" fillId="0" borderId="3" xfId="10" applyFont="1" applyBorder="1" applyAlignment="1">
      <alignment horizontal="center"/>
    </xf>
    <xf numFmtId="166" fontId="16" fillId="0" borderId="3" xfId="10" applyNumberFormat="1" applyBorder="1" applyAlignment="1">
      <alignment horizontal="center"/>
    </xf>
    <xf numFmtId="0" fontId="16" fillId="0" borderId="3" xfId="10" applyFont="1" applyBorder="1" applyAlignment="1">
      <alignment horizontal="left"/>
    </xf>
    <xf numFmtId="166" fontId="2" fillId="7" borderId="21" xfId="11" applyNumberFormat="1" applyFont="1" applyFill="1" applyBorder="1" applyAlignment="1">
      <alignment horizontal="center"/>
    </xf>
    <xf numFmtId="166" fontId="16" fillId="2" borderId="3" xfId="0" applyNumberFormat="1" applyFont="1" applyFill="1" applyBorder="1"/>
    <xf numFmtId="166" fontId="15" fillId="2" borderId="3" xfId="0" applyNumberFormat="1" applyFont="1" applyFill="1" applyBorder="1"/>
    <xf numFmtId="0" fontId="0" fillId="0" borderId="22" xfId="0" applyBorder="1"/>
    <xf numFmtId="0" fontId="2" fillId="0" borderId="25" xfId="0" applyFont="1" applyBorder="1"/>
    <xf numFmtId="0" fontId="0" fillId="3" borderId="23" xfId="0" applyFill="1" applyBorder="1"/>
    <xf numFmtId="0" fontId="0" fillId="3" borderId="9" xfId="0" applyFill="1" applyBorder="1"/>
    <xf numFmtId="0" fontId="0" fillId="3" borderId="22" xfId="0" applyFill="1" applyBorder="1"/>
    <xf numFmtId="0" fontId="22" fillId="2" borderId="32" xfId="0" applyFont="1" applyFill="1" applyBorder="1" applyAlignment="1">
      <alignment horizontal="center" vertical="center" wrapText="1"/>
    </xf>
    <xf numFmtId="14" fontId="22" fillId="2" borderId="38" xfId="0" applyNumberFormat="1" applyFont="1" applyFill="1" applyBorder="1" applyAlignment="1">
      <alignment horizontal="center" vertical="center" wrapText="1"/>
    </xf>
    <xf numFmtId="0" fontId="21" fillId="2" borderId="0" xfId="0" applyFont="1" applyFill="1"/>
    <xf numFmtId="0" fontId="14" fillId="2" borderId="0" xfId="0" applyFont="1" applyFill="1" applyBorder="1"/>
    <xf numFmtId="0" fontId="14" fillId="2" borderId="0" xfId="0" applyFont="1" applyFill="1"/>
    <xf numFmtId="0" fontId="13" fillId="2" borderId="0" xfId="0" applyFont="1" applyFill="1"/>
    <xf numFmtId="0" fontId="13" fillId="2" borderId="0" xfId="0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0" fontId="14" fillId="2" borderId="29" xfId="0" applyFont="1" applyFill="1" applyBorder="1"/>
    <xf numFmtId="0" fontId="13" fillId="2" borderId="30" xfId="0" applyFont="1" applyFill="1" applyBorder="1" applyAlignment="1"/>
    <xf numFmtId="0" fontId="13" fillId="2" borderId="0" xfId="0" applyFont="1" applyFill="1" applyBorder="1" applyAlignment="1"/>
    <xf numFmtId="0" fontId="22" fillId="2" borderId="39" xfId="0" applyFont="1" applyFill="1" applyBorder="1" applyAlignment="1">
      <alignment horizontal="center" vertical="center"/>
    </xf>
    <xf numFmtId="0" fontId="22" fillId="2" borderId="40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/>
    </xf>
    <xf numFmtId="0" fontId="23" fillId="2" borderId="36" xfId="0" applyFont="1" applyFill="1" applyBorder="1" applyAlignment="1">
      <alignment horizontal="center" wrapText="1"/>
    </xf>
    <xf numFmtId="168" fontId="24" fillId="2" borderId="36" xfId="0" applyNumberFormat="1" applyFont="1" applyFill="1" applyBorder="1" applyAlignment="1">
      <alignment horizontal="center"/>
    </xf>
    <xf numFmtId="168" fontId="24" fillId="2" borderId="36" xfId="0" applyNumberFormat="1" applyFont="1" applyFill="1" applyBorder="1" applyAlignment="1">
      <alignment horizontal="center" wrapText="1"/>
    </xf>
    <xf numFmtId="167" fontId="23" fillId="2" borderId="36" xfId="9" applyFont="1" applyFill="1" applyBorder="1" applyAlignment="1">
      <alignment horizontal="center"/>
    </xf>
    <xf numFmtId="167" fontId="23" fillId="2" borderId="45" xfId="9" applyFont="1" applyFill="1" applyBorder="1" applyAlignment="1">
      <alignment horizontal="center"/>
    </xf>
    <xf numFmtId="4" fontId="23" fillId="2" borderId="46" xfId="0" applyNumberFormat="1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 vertical="center" wrapText="1"/>
    </xf>
    <xf numFmtId="168" fontId="24" fillId="2" borderId="3" xfId="0" applyNumberFormat="1" applyFont="1" applyFill="1" applyBorder="1" applyAlignment="1">
      <alignment horizontal="center"/>
    </xf>
    <xf numFmtId="168" fontId="24" fillId="2" borderId="3" xfId="0" applyNumberFormat="1" applyFont="1" applyFill="1" applyBorder="1" applyAlignment="1">
      <alignment horizontal="center" wrapText="1"/>
    </xf>
    <xf numFmtId="167" fontId="23" fillId="2" borderId="3" xfId="9" applyFont="1" applyFill="1" applyBorder="1" applyAlignment="1">
      <alignment horizontal="center"/>
    </xf>
    <xf numFmtId="167" fontId="23" fillId="2" borderId="7" xfId="9" applyFont="1" applyFill="1" applyBorder="1" applyAlignment="1">
      <alignment horizontal="center"/>
    </xf>
    <xf numFmtId="4" fontId="23" fillId="2" borderId="47" xfId="0" applyNumberFormat="1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wrapText="1"/>
    </xf>
    <xf numFmtId="168" fontId="24" fillId="2" borderId="3" xfId="0" applyNumberFormat="1" applyFont="1" applyFill="1" applyBorder="1" applyAlignment="1">
      <alignment horizontal="center" vertical="center"/>
    </xf>
    <xf numFmtId="168" fontId="16" fillId="2" borderId="3" xfId="0" applyNumberFormat="1" applyFont="1" applyFill="1" applyBorder="1" applyAlignment="1">
      <alignment horizontal="center" vertical="center" wrapText="1"/>
    </xf>
    <xf numFmtId="167" fontId="23" fillId="2" borderId="3" xfId="9" applyFont="1" applyFill="1" applyBorder="1" applyAlignment="1">
      <alignment horizontal="center" vertical="center"/>
    </xf>
    <xf numFmtId="167" fontId="23" fillId="2" borderId="45" xfId="9" applyFont="1" applyFill="1" applyBorder="1" applyAlignment="1">
      <alignment horizontal="center" vertical="center"/>
    </xf>
    <xf numFmtId="4" fontId="23" fillId="2" borderId="40" xfId="0" applyNumberFormat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44" xfId="0" applyFont="1" applyFill="1" applyBorder="1" applyAlignment="1">
      <alignment horizontal="center" wrapText="1"/>
    </xf>
    <xf numFmtId="168" fontId="24" fillId="2" borderId="44" xfId="0" applyNumberFormat="1" applyFont="1" applyFill="1" applyBorder="1" applyAlignment="1">
      <alignment horizontal="center" vertical="center" wrapText="1"/>
    </xf>
    <xf numFmtId="168" fontId="16" fillId="2" borderId="44" xfId="0" applyNumberFormat="1" applyFont="1" applyFill="1" applyBorder="1" applyAlignment="1">
      <alignment horizontal="center" vertical="center" wrapText="1"/>
    </xf>
    <xf numFmtId="167" fontId="23" fillId="2" borderId="44" xfId="9" applyFont="1" applyFill="1" applyBorder="1" applyAlignment="1">
      <alignment horizontal="center" vertical="center"/>
    </xf>
    <xf numFmtId="0" fontId="21" fillId="2" borderId="48" xfId="0" applyFont="1" applyFill="1" applyBorder="1" applyAlignment="1">
      <alignment horizontal="center"/>
    </xf>
    <xf numFmtId="167" fontId="13" fillId="2" borderId="44" xfId="9" applyFont="1" applyFill="1" applyBorder="1"/>
    <xf numFmtId="4" fontId="22" fillId="2" borderId="44" xfId="0" applyNumberFormat="1" applyFont="1" applyFill="1" applyBorder="1" applyAlignment="1">
      <alignment horizontal="center"/>
    </xf>
    <xf numFmtId="4" fontId="13" fillId="2" borderId="44" xfId="0" applyNumberFormat="1" applyFont="1" applyFill="1" applyBorder="1" applyAlignment="1">
      <alignment horizontal="center"/>
    </xf>
    <xf numFmtId="4" fontId="13" fillId="2" borderId="38" xfId="0" applyNumberFormat="1" applyFont="1" applyFill="1" applyBorder="1" applyAlignment="1">
      <alignment horizontal="center"/>
    </xf>
    <xf numFmtId="0" fontId="2" fillId="2" borderId="0" xfId="0" applyFont="1" applyFill="1"/>
    <xf numFmtId="44" fontId="8" fillId="2" borderId="0" xfId="1" applyFont="1" applyFill="1"/>
    <xf numFmtId="0" fontId="19" fillId="2" borderId="0" xfId="0" applyFont="1" applyFill="1"/>
    <xf numFmtId="0" fontId="28" fillId="2" borderId="0" xfId="0" applyFont="1" applyFill="1"/>
    <xf numFmtId="0" fontId="29" fillId="2" borderId="0" xfId="0" applyFont="1" applyFill="1"/>
    <xf numFmtId="44" fontId="29" fillId="2" borderId="0" xfId="1" applyFont="1" applyFill="1"/>
    <xf numFmtId="4" fontId="30" fillId="2" borderId="0" xfId="0" applyNumberFormat="1" applyFont="1" applyFill="1"/>
    <xf numFmtId="1" fontId="11" fillId="2" borderId="0" xfId="0" applyNumberFormat="1" applyFont="1" applyFill="1"/>
    <xf numFmtId="1" fontId="10" fillId="2" borderId="0" xfId="0" applyNumberFormat="1" applyFont="1" applyFill="1"/>
    <xf numFmtId="0" fontId="10" fillId="2" borderId="0" xfId="0" applyFont="1" applyFill="1"/>
    <xf numFmtId="44" fontId="10" fillId="2" borderId="0" xfId="1" applyFont="1" applyFill="1"/>
    <xf numFmtId="44" fontId="0" fillId="2" borderId="0" xfId="0" applyNumberFormat="1" applyFont="1" applyFill="1"/>
    <xf numFmtId="0" fontId="9" fillId="2" borderId="0" xfId="0" applyFont="1" applyFill="1"/>
    <xf numFmtId="0" fontId="0" fillId="2" borderId="0" xfId="0" applyFont="1" applyFill="1"/>
    <xf numFmtId="4" fontId="9" fillId="2" borderId="0" xfId="0" applyNumberFormat="1" applyFont="1" applyFill="1"/>
    <xf numFmtId="0" fontId="11" fillId="2" borderId="0" xfId="0" applyFont="1" applyFill="1"/>
    <xf numFmtId="44" fontId="11" fillId="2" borderId="0" xfId="1" applyFont="1" applyFill="1"/>
    <xf numFmtId="44" fontId="2" fillId="2" borderId="0" xfId="0" applyNumberFormat="1" applyFont="1" applyFill="1"/>
    <xf numFmtId="4" fontId="10" fillId="2" borderId="0" xfId="0" applyNumberFormat="1" applyFont="1" applyFill="1"/>
    <xf numFmtId="1" fontId="9" fillId="0" borderId="0" xfId="0" applyNumberFormat="1" applyFont="1"/>
    <xf numFmtId="1" fontId="19" fillId="2" borderId="0" xfId="0" applyNumberFormat="1" applyFont="1" applyFill="1"/>
    <xf numFmtId="1" fontId="8" fillId="2" borderId="0" xfId="0" applyNumberFormat="1" applyFont="1" applyFill="1"/>
    <xf numFmtId="1" fontId="29" fillId="2" borderId="0" xfId="0" applyNumberFormat="1" applyFont="1" applyFill="1"/>
    <xf numFmtId="44" fontId="0" fillId="2" borderId="0" xfId="0" applyNumberFormat="1" applyFill="1"/>
    <xf numFmtId="0" fontId="4" fillId="2" borderId="0" xfId="0" applyFont="1" applyFill="1" applyAlignment="1"/>
    <xf numFmtId="0" fontId="9" fillId="0" borderId="0" xfId="0" applyFont="1"/>
    <xf numFmtId="1" fontId="6" fillId="0" borderId="4" xfId="0" applyNumberFormat="1" applyFont="1" applyBorder="1"/>
    <xf numFmtId="44" fontId="6" fillId="0" borderId="5" xfId="14" applyFont="1" applyBorder="1"/>
    <xf numFmtId="0" fontId="6" fillId="0" borderId="3" xfId="0" applyFont="1" applyBorder="1"/>
    <xf numFmtId="44" fontId="9" fillId="0" borderId="18" xfId="14" applyFont="1" applyBorder="1"/>
    <xf numFmtId="0" fontId="9" fillId="0" borderId="16" xfId="0" applyFont="1" applyBorder="1"/>
    <xf numFmtId="0" fontId="9" fillId="0" borderId="7" xfId="0" applyFont="1" applyBorder="1"/>
    <xf numFmtId="0" fontId="7" fillId="0" borderId="7" xfId="0" applyFont="1" applyBorder="1"/>
    <xf numFmtId="44" fontId="7" fillId="0" borderId="18" xfId="14" applyFont="1" applyBorder="1"/>
    <xf numFmtId="0" fontId="7" fillId="0" borderId="1" xfId="0" applyFont="1" applyBorder="1"/>
    <xf numFmtId="0" fontId="20" fillId="2" borderId="0" xfId="12" applyFill="1"/>
    <xf numFmtId="0" fontId="20" fillId="0" borderId="0" xfId="12"/>
    <xf numFmtId="14" fontId="16" fillId="0" borderId="4" xfId="10" applyNumberFormat="1" applyBorder="1" applyAlignment="1">
      <alignment horizontal="center"/>
    </xf>
    <xf numFmtId="0" fontId="16" fillId="2" borderId="0" xfId="4" applyNumberFormat="1" applyFill="1"/>
    <xf numFmtId="0" fontId="0" fillId="2" borderId="9" xfId="0" applyFill="1" applyBorder="1"/>
    <xf numFmtId="0" fontId="0" fillId="2" borderId="23" xfId="0" applyFill="1" applyBorder="1"/>
    <xf numFmtId="0" fontId="0" fillId="2" borderId="11" xfId="0" applyFill="1" applyBorder="1"/>
    <xf numFmtId="44" fontId="7" fillId="2" borderId="18" xfId="14" applyFont="1" applyFill="1" applyBorder="1"/>
    <xf numFmtId="0" fontId="2" fillId="3" borderId="24" xfId="0" applyFont="1" applyFill="1" applyBorder="1"/>
    <xf numFmtId="1" fontId="11" fillId="2" borderId="0" xfId="0" applyNumberFormat="1" applyFont="1" applyFill="1" applyAlignment="1">
      <alignment horizontal="left"/>
    </xf>
    <xf numFmtId="0" fontId="7" fillId="0" borderId="18" xfId="0" applyFont="1" applyBorder="1"/>
    <xf numFmtId="1" fontId="7" fillId="0" borderId="7" xfId="0" applyNumberFormat="1" applyFont="1" applyBorder="1"/>
    <xf numFmtId="1" fontId="7" fillId="0" borderId="1" xfId="0" applyNumberFormat="1" applyFont="1" applyBorder="1"/>
    <xf numFmtId="44" fontId="7" fillId="0" borderId="1" xfId="14" applyFont="1" applyBorder="1"/>
    <xf numFmtId="1" fontId="9" fillId="0" borderId="16" xfId="0" applyNumberFormat="1" applyFont="1" applyBorder="1"/>
    <xf numFmtId="1" fontId="9" fillId="0" borderId="7" xfId="0" applyNumberFormat="1" applyFont="1" applyBorder="1"/>
    <xf numFmtId="43" fontId="12" fillId="2" borderId="0" xfId="16" applyFont="1" applyFill="1"/>
    <xf numFmtId="0" fontId="0" fillId="3" borderId="16" xfId="0" applyFill="1" applyBorder="1"/>
    <xf numFmtId="0" fontId="0" fillId="2" borderId="0" xfId="0" applyFill="1" applyAlignment="1"/>
    <xf numFmtId="0" fontId="20" fillId="0" borderId="0" xfId="12" applyFill="1"/>
    <xf numFmtId="43" fontId="0" fillId="0" borderId="0" xfId="0" applyNumberFormat="1"/>
    <xf numFmtId="14" fontId="0" fillId="0" borderId="0" xfId="0" applyNumberFormat="1"/>
    <xf numFmtId="0" fontId="20" fillId="0" borderId="0" xfId="12" applyAlignment="1">
      <alignment horizontal="right"/>
    </xf>
    <xf numFmtId="0" fontId="16" fillId="0" borderId="3" xfId="10" applyBorder="1" applyAlignment="1">
      <alignment horizontal="left"/>
    </xf>
    <xf numFmtId="0" fontId="16" fillId="0" borderId="3" xfId="10" applyBorder="1" applyAlignment="1">
      <alignment horizontal="center" wrapText="1"/>
    </xf>
    <xf numFmtId="0" fontId="0" fillId="0" borderId="0" xfId="0" applyNumberFormat="1"/>
    <xf numFmtId="0" fontId="0" fillId="0" borderId="9" xfId="0" applyBorder="1"/>
    <xf numFmtId="43" fontId="0" fillId="2" borderId="23" xfId="0" applyNumberFormat="1" applyFill="1" applyBorder="1"/>
    <xf numFmtId="43" fontId="0" fillId="2" borderId="49" xfId="0" applyNumberFormat="1" applyFill="1" applyBorder="1"/>
    <xf numFmtId="43" fontId="2" fillId="3" borderId="50" xfId="0" applyNumberFormat="1" applyFont="1" applyFill="1" applyBorder="1"/>
    <xf numFmtId="44" fontId="9" fillId="2" borderId="18" xfId="14" applyFont="1" applyFill="1" applyBorder="1"/>
    <xf numFmtId="0" fontId="9" fillId="0" borderId="3" xfId="0" applyFont="1" applyBorder="1"/>
    <xf numFmtId="0" fontId="7" fillId="0" borderId="3" xfId="0" applyFont="1" applyBorder="1"/>
    <xf numFmtId="43" fontId="7" fillId="0" borderId="3" xfId="16" applyFont="1" applyBorder="1"/>
    <xf numFmtId="0" fontId="9" fillId="8" borderId="3" xfId="0" applyFont="1" applyFill="1" applyBorder="1"/>
    <xf numFmtId="0" fontId="7" fillId="8" borderId="3" xfId="0" applyFont="1" applyFill="1" applyBorder="1"/>
    <xf numFmtId="0" fontId="7" fillId="0" borderId="16" xfId="0" applyFont="1" applyBorder="1"/>
    <xf numFmtId="1" fontId="5" fillId="8" borderId="2" xfId="7" applyNumberFormat="1" applyFont="1" applyFill="1" applyBorder="1" applyAlignment="1"/>
    <xf numFmtId="0" fontId="9" fillId="8" borderId="1" xfId="0" applyFont="1" applyFill="1" applyBorder="1"/>
    <xf numFmtId="0" fontId="7" fillId="8" borderId="1" xfId="0" applyFont="1" applyFill="1" applyBorder="1"/>
    <xf numFmtId="1" fontId="5" fillId="0" borderId="3" xfId="7" applyNumberFormat="1" applyFont="1" applyBorder="1"/>
    <xf numFmtId="166" fontId="5" fillId="0" borderId="3" xfId="7" applyNumberFormat="1" applyFont="1" applyBorder="1" applyAlignment="1"/>
    <xf numFmtId="1" fontId="5" fillId="0" borderId="3" xfId="7" applyNumberFormat="1" applyFont="1" applyBorder="1" applyAlignment="1"/>
    <xf numFmtId="0" fontId="9" fillId="0" borderId="0" xfId="0" applyFont="1"/>
    <xf numFmtId="1" fontId="5" fillId="8" borderId="3" xfId="7" applyNumberFormat="1" applyFont="1" applyFill="1" applyBorder="1" applyAlignment="1"/>
    <xf numFmtId="43" fontId="7" fillId="8" borderId="3" xfId="16" applyFont="1" applyFill="1" applyBorder="1"/>
    <xf numFmtId="43" fontId="0" fillId="2" borderId="0" xfId="0" applyNumberFormat="1" applyFill="1"/>
    <xf numFmtId="0" fontId="0" fillId="0" borderId="0" xfId="0" applyAlignment="1">
      <alignment horizontal="left" indent="1"/>
    </xf>
    <xf numFmtId="0" fontId="0" fillId="0" borderId="0" xfId="0"/>
    <xf numFmtId="1" fontId="7" fillId="0" borderId="7" xfId="0" applyNumberFormat="1" applyFont="1" applyFill="1" applyBorder="1"/>
    <xf numFmtId="0" fontId="7" fillId="0" borderId="7" xfId="0" applyFont="1" applyFill="1" applyBorder="1"/>
    <xf numFmtId="44" fontId="7" fillId="0" borderId="18" xfId="14" applyFont="1" applyFill="1" applyBorder="1"/>
    <xf numFmtId="43" fontId="0" fillId="2" borderId="15" xfId="16" applyFont="1" applyFill="1" applyBorder="1"/>
    <xf numFmtId="43" fontId="32" fillId="2" borderId="0" xfId="16" applyFont="1" applyFill="1" applyAlignment="1">
      <alignment vertical="center"/>
    </xf>
    <xf numFmtId="43" fontId="0" fillId="2" borderId="3" xfId="16" applyFont="1" applyFill="1" applyBorder="1"/>
    <xf numFmtId="43" fontId="34" fillId="2" borderId="3" xfId="16" applyFont="1" applyFill="1" applyBorder="1" applyAlignment="1">
      <alignment horizontal="center" vertical="center" wrapText="1"/>
    </xf>
    <xf numFmtId="43" fontId="32" fillId="2" borderId="3" xfId="16" applyFont="1" applyFill="1" applyBorder="1" applyAlignment="1">
      <alignment horizontal="center" vertical="center"/>
    </xf>
    <xf numFmtId="43" fontId="32" fillId="2" borderId="3" xfId="16" applyFont="1" applyFill="1" applyBorder="1" applyAlignment="1">
      <alignment horizontal="center" wrapText="1"/>
    </xf>
    <xf numFmtId="43" fontId="32" fillId="2" borderId="3" xfId="16" applyFont="1" applyFill="1" applyBorder="1" applyAlignment="1">
      <alignment vertical="center"/>
    </xf>
    <xf numFmtId="43" fontId="35" fillId="2" borderId="0" xfId="16" applyFont="1" applyFill="1" applyAlignment="1">
      <alignment vertical="center"/>
    </xf>
    <xf numFmtId="0" fontId="2" fillId="0" borderId="24" xfId="0" applyFont="1" applyBorder="1"/>
    <xf numFmtId="43" fontId="2" fillId="0" borderId="3" xfId="0" applyNumberFormat="1" applyFont="1" applyBorder="1"/>
    <xf numFmtId="43" fontId="0" fillId="0" borderId="3" xfId="0" applyNumberFormat="1" applyBorder="1"/>
    <xf numFmtId="0" fontId="0" fillId="2" borderId="0" xfId="0" applyFill="1" applyAlignment="1">
      <alignment horizontal="center" wrapText="1"/>
    </xf>
    <xf numFmtId="4" fontId="0" fillId="2" borderId="0" xfId="0" applyNumberFormat="1" applyFill="1"/>
    <xf numFmtId="0" fontId="9" fillId="0" borderId="18" xfId="0" applyFont="1" applyBorder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" fontId="11" fillId="2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6" fillId="3" borderId="4" xfId="3" applyFont="1" applyFill="1" applyBorder="1" applyAlignment="1">
      <alignment horizontal="center"/>
    </xf>
    <xf numFmtId="0" fontId="16" fillId="3" borderId="6" xfId="3" applyFill="1" applyBorder="1" applyAlignment="1">
      <alignment horizontal="center"/>
    </xf>
    <xf numFmtId="0" fontId="16" fillId="3" borderId="5" xfId="3" applyFill="1" applyBorder="1" applyAlignment="1">
      <alignment horizontal="center"/>
    </xf>
    <xf numFmtId="0" fontId="16" fillId="3" borderId="3" xfId="3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0" fontId="1" fillId="2" borderId="4" xfId="11" applyFont="1" applyFill="1" applyBorder="1" applyAlignment="1">
      <alignment horizontal="center"/>
    </xf>
    <xf numFmtId="0" fontId="1" fillId="2" borderId="6" xfId="11" applyFont="1" applyFill="1" applyBorder="1" applyAlignment="1">
      <alignment horizontal="center"/>
    </xf>
    <xf numFmtId="0" fontId="1" fillId="2" borderId="5" xfId="11" applyFont="1" applyFill="1" applyBorder="1" applyAlignment="1">
      <alignment horizontal="center"/>
    </xf>
    <xf numFmtId="0" fontId="16" fillId="2" borderId="3" xfId="0" applyFont="1" applyFill="1" applyBorder="1" applyAlignment="1">
      <alignment horizontal="left"/>
    </xf>
    <xf numFmtId="0" fontId="15" fillId="7" borderId="19" xfId="10" applyFont="1" applyFill="1" applyBorder="1" applyAlignment="1">
      <alignment horizontal="center"/>
    </xf>
    <xf numFmtId="0" fontId="16" fillId="0" borderId="4" xfId="10" applyFont="1" applyBorder="1" applyAlignment="1">
      <alignment horizontal="center" wrapText="1"/>
    </xf>
    <xf numFmtId="0" fontId="16" fillId="0" borderId="5" xfId="10" applyFont="1" applyBorder="1" applyAlignment="1">
      <alignment horizontal="center" wrapText="1"/>
    </xf>
    <xf numFmtId="0" fontId="16" fillId="0" borderId="4" xfId="10" applyFont="1" applyBorder="1" applyAlignment="1">
      <alignment horizontal="left" wrapText="1"/>
    </xf>
    <xf numFmtId="0" fontId="16" fillId="0" borderId="5" xfId="10" applyFont="1" applyBorder="1" applyAlignment="1">
      <alignment horizontal="left" wrapText="1"/>
    </xf>
    <xf numFmtId="0" fontId="16" fillId="0" borderId="3" xfId="10" applyBorder="1" applyAlignment="1">
      <alignment horizontal="center"/>
    </xf>
    <xf numFmtId="0" fontId="16" fillId="0" borderId="4" xfId="10" applyBorder="1" applyAlignment="1">
      <alignment horizontal="left" wrapText="1"/>
    </xf>
    <xf numFmtId="0" fontId="16" fillId="0" borderId="5" xfId="10" applyBorder="1" applyAlignment="1">
      <alignment horizontal="left" wrapText="1"/>
    </xf>
    <xf numFmtId="0" fontId="16" fillId="0" borderId="3" xfId="10" applyBorder="1" applyAlignment="1">
      <alignment horizontal="left"/>
    </xf>
    <xf numFmtId="0" fontId="16" fillId="0" borderId="3" xfId="1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2" fillId="2" borderId="3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17" fontId="22" fillId="2" borderId="36" xfId="0" applyNumberFormat="1" applyFont="1" applyFill="1" applyBorder="1" applyAlignment="1">
      <alignment horizontal="center" vertical="center"/>
    </xf>
    <xf numFmtId="17" fontId="22" fillId="2" borderId="44" xfId="0" applyNumberFormat="1" applyFont="1" applyFill="1" applyBorder="1" applyAlignment="1">
      <alignment horizontal="center" vertical="center"/>
    </xf>
    <xf numFmtId="17" fontId="22" fillId="2" borderId="7" xfId="0" applyNumberFormat="1" applyFont="1" applyFill="1" applyBorder="1" applyAlignment="1">
      <alignment horizontal="center" vertical="center"/>
    </xf>
    <xf numFmtId="17" fontId="22" fillId="2" borderId="31" xfId="0" applyNumberFormat="1" applyFont="1" applyFill="1" applyBorder="1" applyAlignment="1">
      <alignment horizontal="center" vertical="center"/>
    </xf>
    <xf numFmtId="17" fontId="22" fillId="2" borderId="43" xfId="0" applyNumberFormat="1" applyFont="1" applyFill="1" applyBorder="1" applyAlignment="1">
      <alignment horizontal="center" vertical="center"/>
    </xf>
    <xf numFmtId="17" fontId="22" fillId="2" borderId="35" xfId="0" applyNumberFormat="1" applyFont="1" applyFill="1" applyBorder="1" applyAlignment="1">
      <alignment horizontal="center" vertical="center"/>
    </xf>
    <xf numFmtId="17" fontId="22" fillId="2" borderId="42" xfId="0" applyNumberFormat="1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/>
    </xf>
    <xf numFmtId="0" fontId="13" fillId="2" borderId="28" xfId="0" applyFont="1" applyFill="1" applyBorder="1" applyAlignment="1">
      <alignment horizontal="center"/>
    </xf>
    <xf numFmtId="0" fontId="22" fillId="2" borderId="31" xfId="0" applyFont="1" applyFill="1" applyBorder="1" applyAlignment="1">
      <alignment horizontal="center"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8" xfId="0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5" xfId="0" applyFont="1" applyFill="1" applyBorder="1" applyAlignment="1">
      <alignment horizontal="center" vertical="center" wrapText="1"/>
    </xf>
    <xf numFmtId="0" fontId="22" fillId="2" borderId="41" xfId="0" applyFont="1" applyFill="1" applyBorder="1" applyAlignment="1">
      <alignment horizontal="center" vertical="center" wrapText="1"/>
    </xf>
    <xf numFmtId="0" fontId="22" fillId="2" borderId="42" xfId="0" applyFont="1" applyFill="1" applyBorder="1" applyAlignment="1">
      <alignment horizontal="center" vertical="center" wrapText="1"/>
    </xf>
  </cellXfs>
  <cellStyles count="18">
    <cellStyle name="Hipervínculo" xfId="12" builtinId="8"/>
    <cellStyle name="Hipervínculo 2" xfId="5" xr:uid="{00000000-0005-0000-0000-000001000000}"/>
    <cellStyle name="Millares" xfId="16" builtinId="3"/>
    <cellStyle name="Millares 2" xfId="9" xr:uid="{00000000-0005-0000-0000-000002000000}"/>
    <cellStyle name="Millares 3" xfId="17" xr:uid="{4DF37633-3D3B-48BC-AC00-02B0F76673E9}"/>
    <cellStyle name="Moneda" xfId="1" builtinId="4"/>
    <cellStyle name="Moneda 2" xfId="2" xr:uid="{00000000-0005-0000-0000-000004000000}"/>
    <cellStyle name="Moneda 2 2" xfId="14" xr:uid="{00000000-0005-0000-0000-000005000000}"/>
    <cellStyle name="Moneda 3" xfId="4" xr:uid="{00000000-0005-0000-0000-000006000000}"/>
    <cellStyle name="Moneda 3 2" xfId="15" xr:uid="{00000000-0005-0000-0000-000007000000}"/>
    <cellStyle name="Moneda 4" xfId="13" xr:uid="{00000000-0005-0000-0000-000008000000}"/>
    <cellStyle name="Normal" xfId="0" builtinId="0"/>
    <cellStyle name="Normal 10" xfId="7" xr:uid="{00000000-0005-0000-0000-00000A000000}"/>
    <cellStyle name="Normal 2" xfId="3" xr:uid="{00000000-0005-0000-0000-00000B000000}"/>
    <cellStyle name="Normal 2 2" xfId="10" xr:uid="{00000000-0005-0000-0000-00000C000000}"/>
    <cellStyle name="Normal 3" xfId="6" xr:uid="{00000000-0005-0000-0000-00000D000000}"/>
    <cellStyle name="Normal 4" xfId="11" xr:uid="{00000000-0005-0000-0000-00000E000000}"/>
    <cellStyle name="Normal 9" xfId="8" xr:uid="{00000000-0005-0000-0000-00000F000000}"/>
  </cellStyles>
  <dxfs count="183"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5" formatCode="_ * #,##0.00_ ;_ * \-#,##0.00_ ;_ * &quot;-&quot;??_ ;_ @_ 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 * #,##0.00_ ;_ * \-#,##0.00_ ;_ * &quot;-&quot;??_ ;_ @_ "/>
    </dxf>
    <dxf>
      <numFmt numFmtId="4" formatCode="#,##0.00"/>
      <fill>
        <patternFill>
          <f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5" formatCode="&quot;$&quot;#,##0.00"/>
    </dxf>
    <dxf>
      <border>
        <right style="thin">
          <color indexed="64"/>
        </right>
        <top style="thin">
          <color indexed="64"/>
        </top>
      </border>
    </dxf>
    <dxf>
      <border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6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 tint="0.79998168889431442"/>
        </patternFill>
      </fill>
    </dxf>
    <dxf>
      <numFmt numFmtId="35" formatCode="_ * #,##0.00_ ;_ * \-#,##0.00_ ;_ * &quot;-&quot;??_ ;_ @_ "/>
    </dxf>
    <dxf>
      <font>
        <b/>
      </font>
    </dxf>
    <dxf>
      <font>
        <b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4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$-300A]\ #,##0.00_ ;[Red]\-[$$-300A]\ 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$-300A]\ #,##0.00_ ;[Red]\-[$$-300A]\ 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$-300A]\ #,##0.00_ ;[Red]\-[$$-300A]\ #,##0.00\ 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104775</xdr:rowOff>
    </xdr:from>
    <xdr:to>
      <xdr:col>1</xdr:col>
      <xdr:colOff>133271</xdr:colOff>
      <xdr:row>12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1675"/>
          <a:ext cx="1181021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1</xdr:col>
      <xdr:colOff>571500</xdr:colOff>
      <xdr:row>4</xdr:row>
      <xdr:rowOff>22784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"/>
          <a:ext cx="1333500" cy="6990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</xdr:col>
      <xdr:colOff>600716</xdr:colOff>
      <xdr:row>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36271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18</xdr:row>
      <xdr:rowOff>23779</xdr:rowOff>
    </xdr:from>
    <xdr:to>
      <xdr:col>5</xdr:col>
      <xdr:colOff>38101</xdr:colOff>
      <xdr:row>32</xdr:row>
      <xdr:rowOff>56750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4261A7-3ECB-42A1-96CD-49F429762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1" y="3748054"/>
          <a:ext cx="6286500" cy="2699971"/>
        </a:xfrm>
        <a:prstGeom prst="rect">
          <a:avLst/>
        </a:prstGeom>
      </xdr:spPr>
    </xdr:pic>
    <xdr:clientData/>
  </xdr:twoCellAnchor>
  <xdr:twoCellAnchor editAs="oneCell">
    <xdr:from>
      <xdr:col>4</xdr:col>
      <xdr:colOff>895350</xdr:colOff>
      <xdr:row>18</xdr:row>
      <xdr:rowOff>9526</xdr:rowOff>
    </xdr:from>
    <xdr:to>
      <xdr:col>13</xdr:col>
      <xdr:colOff>314325</xdr:colOff>
      <xdr:row>33</xdr:row>
      <xdr:rowOff>111126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808B7E-5D21-4F61-A8D4-444702745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9925" y="3733801"/>
          <a:ext cx="6657975" cy="2959100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33</xdr:row>
      <xdr:rowOff>180975</xdr:rowOff>
    </xdr:from>
    <xdr:to>
      <xdr:col>4</xdr:col>
      <xdr:colOff>820862</xdr:colOff>
      <xdr:row>48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86C56DE-7937-40F9-AFFE-96AB1CCCA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6762750"/>
          <a:ext cx="6212012" cy="2705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66675</xdr:rowOff>
    </xdr:from>
    <xdr:to>
      <xdr:col>12</xdr:col>
      <xdr:colOff>384462</xdr:colOff>
      <xdr:row>48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7408057-B7BA-436C-838D-F231C3D45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0" y="6648450"/>
          <a:ext cx="5937537" cy="2914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772166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0"/>
          <a:ext cx="1362716" cy="7143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600716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716" cy="714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676916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8575"/>
          <a:ext cx="1362716" cy="7143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</xdr:col>
      <xdr:colOff>600716</xdr:colOff>
      <xdr:row>6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362716" cy="714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</xdr:col>
      <xdr:colOff>705491</xdr:colOff>
      <xdr:row>4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66675"/>
          <a:ext cx="1362716" cy="7143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</xdr:col>
      <xdr:colOff>629291</xdr:colOff>
      <xdr:row>3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9050"/>
          <a:ext cx="1362716" cy="7143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209550</xdr:colOff>
      <xdr:row>2</xdr:row>
      <xdr:rowOff>109266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71550" cy="509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104775</xdr:rowOff>
    </xdr:from>
    <xdr:to>
      <xdr:col>16</xdr:col>
      <xdr:colOff>581025</xdr:colOff>
      <xdr:row>28</xdr:row>
      <xdr:rowOff>109499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9F478D-BEC9-4506-817E-185C32165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66825"/>
          <a:ext cx="12773025" cy="495772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9525</xdr:rowOff>
    </xdr:from>
    <xdr:to>
      <xdr:col>1</xdr:col>
      <xdr:colOff>753116</xdr:colOff>
      <xdr:row>4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00025"/>
          <a:ext cx="1362716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12</xdr:row>
      <xdr:rowOff>38100</xdr:rowOff>
    </xdr:from>
    <xdr:to>
      <xdr:col>8</xdr:col>
      <xdr:colOff>732517</xdr:colOff>
      <xdr:row>31</xdr:row>
      <xdr:rowOff>94790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9AD889C-F1E5-43C5-AA9B-003315F41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1581150"/>
          <a:ext cx="7266667" cy="36761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600716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716" cy="7143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1</xdr:col>
      <xdr:colOff>657866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90500"/>
          <a:ext cx="1362716" cy="7143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1134116</xdr:colOff>
      <xdr:row>3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2716" cy="7143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0.17.135\compartida\Users\contadorg\Desktop\BG2019%20MAP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 SRI"/>
      <sheetName val="BG"/>
      <sheetName val="PG"/>
      <sheetName val="mapeo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codcta</v>
          </cell>
          <cell r="B1" t="str">
            <v>cvecta</v>
          </cell>
          <cell r="C1" t="str">
            <v>nomcta</v>
          </cell>
          <cell r="D1" t="str">
            <v>ctasup</v>
          </cell>
          <cell r="E1" t="str">
            <v>nivcta</v>
          </cell>
          <cell r="F1" t="str">
            <v>tipcta</v>
          </cell>
          <cell r="G1" t="str">
            <v>tipo</v>
          </cell>
          <cell r="H1" t="str">
            <v>SRI</v>
          </cell>
          <cell r="I1" t="str">
            <v xml:space="preserve">saldo inicial </v>
          </cell>
          <cell r="J1" t="str">
            <v>saldo final</v>
          </cell>
        </row>
        <row r="2">
          <cell r="A2">
            <v>1</v>
          </cell>
          <cell r="B2">
            <v>0</v>
          </cell>
          <cell r="C2" t="str">
            <v>ACTIVO</v>
          </cell>
          <cell r="D2">
            <v>0</v>
          </cell>
          <cell r="E2">
            <v>0</v>
          </cell>
          <cell r="F2" t="str">
            <v>G</v>
          </cell>
          <cell r="G2" t="str">
            <v>A</v>
          </cell>
        </row>
        <row r="3">
          <cell r="A3">
            <v>101</v>
          </cell>
          <cell r="B3">
            <v>0</v>
          </cell>
          <cell r="C3" t="str">
            <v>ACTIVO CORRIENTE</v>
          </cell>
          <cell r="D3">
            <v>1</v>
          </cell>
          <cell r="E3">
            <v>1</v>
          </cell>
          <cell r="F3" t="str">
            <v>G</v>
          </cell>
          <cell r="G3" t="str">
            <v>A</v>
          </cell>
        </row>
        <row r="4">
          <cell r="A4">
            <v>10101</v>
          </cell>
          <cell r="B4">
            <v>0</v>
          </cell>
          <cell r="C4" t="str">
            <v>EFECTIVO Y EQUIVALENTES AL EFECTIVO</v>
          </cell>
          <cell r="D4">
            <v>101</v>
          </cell>
          <cell r="E4">
            <v>2</v>
          </cell>
          <cell r="F4" t="str">
            <v>G</v>
          </cell>
          <cell r="G4" t="str">
            <v>A</v>
          </cell>
        </row>
        <row r="5">
          <cell r="A5">
            <v>1010101</v>
          </cell>
          <cell r="B5">
            <v>0</v>
          </cell>
          <cell r="C5" t="str">
            <v>CAJA</v>
          </cell>
          <cell r="D5">
            <v>10101</v>
          </cell>
          <cell r="E5">
            <v>3</v>
          </cell>
          <cell r="F5" t="str">
            <v>G</v>
          </cell>
          <cell r="G5" t="str">
            <v>A</v>
          </cell>
        </row>
        <row r="6">
          <cell r="A6">
            <v>101010101</v>
          </cell>
          <cell r="B6">
            <v>0</v>
          </cell>
          <cell r="C6" t="str">
            <v>CAJA CHICA</v>
          </cell>
          <cell r="D6">
            <v>1010101</v>
          </cell>
          <cell r="E6">
            <v>4</v>
          </cell>
          <cell r="F6" t="str">
            <v>G</v>
          </cell>
          <cell r="G6" t="str">
            <v>A</v>
          </cell>
        </row>
        <row r="7">
          <cell r="A7">
            <v>101010101001</v>
          </cell>
          <cell r="B7">
            <v>1</v>
          </cell>
          <cell r="C7" t="str">
            <v>Caja Chica Administracion</v>
          </cell>
          <cell r="D7">
            <v>101010101</v>
          </cell>
          <cell r="E7">
            <v>5</v>
          </cell>
          <cell r="F7" t="str">
            <v>D</v>
          </cell>
          <cell r="G7" t="str">
            <v>A</v>
          </cell>
          <cell r="H7">
            <v>311</v>
          </cell>
        </row>
        <row r="8">
          <cell r="A8">
            <v>101010101002</v>
          </cell>
          <cell r="B8">
            <v>2</v>
          </cell>
          <cell r="C8" t="str">
            <v>Caja Chica Ventas</v>
          </cell>
          <cell r="D8">
            <v>101010101</v>
          </cell>
          <cell r="E8">
            <v>5</v>
          </cell>
          <cell r="F8" t="str">
            <v>D</v>
          </cell>
          <cell r="G8" t="str">
            <v>A</v>
          </cell>
          <cell r="H8">
            <v>311</v>
          </cell>
        </row>
        <row r="9">
          <cell r="A9">
            <v>101010101003</v>
          </cell>
          <cell r="B9">
            <v>3</v>
          </cell>
          <cell r="C9" t="str">
            <v>Caja Chica Combustible</v>
          </cell>
          <cell r="D9">
            <v>101010101</v>
          </cell>
          <cell r="E9">
            <v>5</v>
          </cell>
          <cell r="F9" t="str">
            <v>D</v>
          </cell>
          <cell r="G9" t="str">
            <v>A</v>
          </cell>
          <cell r="H9">
            <v>311</v>
          </cell>
        </row>
        <row r="10">
          <cell r="A10">
            <v>101010101004</v>
          </cell>
          <cell r="B10">
            <v>466</v>
          </cell>
          <cell r="C10" t="str">
            <v>Depòsitos en trànsito</v>
          </cell>
          <cell r="D10">
            <v>101010101</v>
          </cell>
          <cell r="E10">
            <v>5</v>
          </cell>
          <cell r="F10" t="str">
            <v>D</v>
          </cell>
          <cell r="G10" t="str">
            <v>A</v>
          </cell>
          <cell r="H10">
            <v>311</v>
          </cell>
        </row>
        <row r="11">
          <cell r="A11">
            <v>101010101005</v>
          </cell>
          <cell r="B11">
            <v>616</v>
          </cell>
          <cell r="C11" t="str">
            <v>Caja Chica  Gerencia  Calidad</v>
          </cell>
          <cell r="D11">
            <v>101010101</v>
          </cell>
          <cell r="E11">
            <v>5</v>
          </cell>
          <cell r="F11" t="str">
            <v>D</v>
          </cell>
          <cell r="G11" t="str">
            <v>A</v>
          </cell>
          <cell r="H11">
            <v>311</v>
          </cell>
        </row>
        <row r="12">
          <cell r="A12">
            <v>101010102</v>
          </cell>
          <cell r="B12">
            <v>0</v>
          </cell>
          <cell r="C12" t="str">
            <v>CAJA GENERAL</v>
          </cell>
          <cell r="D12">
            <v>1010101</v>
          </cell>
          <cell r="E12">
            <v>4</v>
          </cell>
          <cell r="F12" t="str">
            <v>G</v>
          </cell>
          <cell r="G12" t="str">
            <v>A</v>
          </cell>
        </row>
        <row r="13">
          <cell r="A13">
            <v>101010102001</v>
          </cell>
          <cell r="B13">
            <v>4</v>
          </cell>
          <cell r="C13" t="str">
            <v>Caja General</v>
          </cell>
          <cell r="D13">
            <v>101010102</v>
          </cell>
          <cell r="E13">
            <v>5</v>
          </cell>
          <cell r="F13" t="str">
            <v>D</v>
          </cell>
          <cell r="G13" t="str">
            <v>A</v>
          </cell>
          <cell r="H13">
            <v>311</v>
          </cell>
        </row>
        <row r="14">
          <cell r="A14">
            <v>1010102</v>
          </cell>
          <cell r="B14">
            <v>0</v>
          </cell>
          <cell r="C14" t="str">
            <v>BANCOS</v>
          </cell>
          <cell r="D14">
            <v>10101</v>
          </cell>
          <cell r="E14">
            <v>3</v>
          </cell>
          <cell r="F14" t="str">
            <v>G</v>
          </cell>
          <cell r="G14" t="str">
            <v>A</v>
          </cell>
        </row>
        <row r="15">
          <cell r="A15">
            <v>101010201</v>
          </cell>
          <cell r="B15">
            <v>0</v>
          </cell>
          <cell r="C15" t="str">
            <v>BANCOS NACIONALES</v>
          </cell>
          <cell r="D15">
            <v>1010102</v>
          </cell>
          <cell r="E15">
            <v>4</v>
          </cell>
          <cell r="F15" t="str">
            <v>G</v>
          </cell>
          <cell r="G15" t="str">
            <v>A</v>
          </cell>
        </row>
        <row r="16">
          <cell r="A16">
            <v>101010201001</v>
          </cell>
          <cell r="B16">
            <v>6</v>
          </cell>
          <cell r="C16" t="str">
            <v>Banco de Guayaquil cta cte 263005-2</v>
          </cell>
          <cell r="D16">
            <v>101010201</v>
          </cell>
          <cell r="E16">
            <v>5</v>
          </cell>
          <cell r="F16" t="str">
            <v>D</v>
          </cell>
          <cell r="G16" t="str">
            <v>A</v>
          </cell>
          <cell r="H16">
            <v>311</v>
          </cell>
        </row>
        <row r="17">
          <cell r="A17">
            <v>101010201002</v>
          </cell>
          <cell r="B17">
            <v>7</v>
          </cell>
          <cell r="C17" t="str">
            <v>Banco Pichincha cta cte. 3504483604</v>
          </cell>
          <cell r="D17">
            <v>101010201</v>
          </cell>
          <cell r="E17">
            <v>5</v>
          </cell>
          <cell r="F17" t="str">
            <v>D</v>
          </cell>
          <cell r="G17" t="str">
            <v>A</v>
          </cell>
          <cell r="H17">
            <v>311</v>
          </cell>
        </row>
        <row r="18">
          <cell r="A18">
            <v>101010201003</v>
          </cell>
          <cell r="B18">
            <v>465</v>
          </cell>
          <cell r="C18" t="str">
            <v>Banco Procredit cta. cte.  09-0301-28953</v>
          </cell>
          <cell r="D18">
            <v>101010201</v>
          </cell>
          <cell r="E18">
            <v>5</v>
          </cell>
          <cell r="F18" t="str">
            <v>D</v>
          </cell>
          <cell r="G18" t="str">
            <v>A</v>
          </cell>
          <cell r="H18">
            <v>311</v>
          </cell>
        </row>
        <row r="19">
          <cell r="A19">
            <v>101010201004</v>
          </cell>
          <cell r="B19">
            <v>585</v>
          </cell>
          <cell r="C19" t="str">
            <v>Banco del Pacifico cta. cte. 0007736517</v>
          </cell>
          <cell r="D19">
            <v>101010201</v>
          </cell>
          <cell r="E19">
            <v>5</v>
          </cell>
          <cell r="F19" t="str">
            <v>D</v>
          </cell>
          <cell r="G19" t="str">
            <v>A</v>
          </cell>
          <cell r="H19">
            <v>311</v>
          </cell>
        </row>
        <row r="20">
          <cell r="A20">
            <v>101010201005</v>
          </cell>
          <cell r="B20">
            <v>633</v>
          </cell>
          <cell r="C20" t="str">
            <v>Banco Procredit Cta. Cte 009030138187</v>
          </cell>
          <cell r="D20">
            <v>101010201</v>
          </cell>
          <cell r="E20">
            <v>5</v>
          </cell>
          <cell r="F20" t="str">
            <v>D</v>
          </cell>
          <cell r="G20" t="str">
            <v>A</v>
          </cell>
          <cell r="H20">
            <v>311</v>
          </cell>
        </row>
        <row r="21">
          <cell r="A21">
            <v>101010201006</v>
          </cell>
          <cell r="B21">
            <v>641</v>
          </cell>
          <cell r="C21" t="str">
            <v>Banco Procredit Cta. Ahorro  00901011725643</v>
          </cell>
          <cell r="D21">
            <v>101010201</v>
          </cell>
          <cell r="E21">
            <v>5</v>
          </cell>
          <cell r="F21" t="str">
            <v>D</v>
          </cell>
          <cell r="G21" t="str">
            <v>A</v>
          </cell>
          <cell r="H21">
            <v>311</v>
          </cell>
        </row>
        <row r="22">
          <cell r="A22">
            <v>101010202</v>
          </cell>
          <cell r="B22">
            <v>0</v>
          </cell>
          <cell r="C22" t="str">
            <v>BANCOS DEL EXTERIOR</v>
          </cell>
          <cell r="D22">
            <v>1010102</v>
          </cell>
          <cell r="E22">
            <v>4</v>
          </cell>
          <cell r="F22" t="str">
            <v>G</v>
          </cell>
          <cell r="G22" t="str">
            <v>A</v>
          </cell>
        </row>
        <row r="23">
          <cell r="A23">
            <v>101010202001</v>
          </cell>
          <cell r="B23">
            <v>8</v>
          </cell>
          <cell r="C23" t="str">
            <v>Banco del Exterior.- Terrabank N.A.</v>
          </cell>
          <cell r="D23">
            <v>101010202</v>
          </cell>
          <cell r="E23">
            <v>5</v>
          </cell>
          <cell r="F23" t="str">
            <v>D</v>
          </cell>
          <cell r="G23" t="str">
            <v>A</v>
          </cell>
          <cell r="H23">
            <v>311</v>
          </cell>
        </row>
        <row r="24">
          <cell r="A24">
            <v>10102</v>
          </cell>
          <cell r="B24">
            <v>0</v>
          </cell>
          <cell r="C24" t="str">
            <v>CUENTAS Y DOCUMENTOS POR COBRAR</v>
          </cell>
          <cell r="D24">
            <v>101</v>
          </cell>
          <cell r="E24">
            <v>2</v>
          </cell>
          <cell r="F24" t="str">
            <v>G</v>
          </cell>
          <cell r="G24" t="str">
            <v>A</v>
          </cell>
        </row>
        <row r="25">
          <cell r="A25">
            <v>1010201</v>
          </cell>
          <cell r="B25">
            <v>0</v>
          </cell>
          <cell r="C25" t="str">
            <v>ACTIVOS FINANCIEROS A VALOR RAZONABLE CON CAMBIOS EN RESULTADOS</v>
          </cell>
          <cell r="D25">
            <v>10102</v>
          </cell>
          <cell r="E25">
            <v>3</v>
          </cell>
          <cell r="F25" t="str">
            <v>G</v>
          </cell>
          <cell r="G25" t="str">
            <v>A</v>
          </cell>
        </row>
        <row r="26">
          <cell r="A26">
            <v>1010202</v>
          </cell>
          <cell r="B26">
            <v>0</v>
          </cell>
          <cell r="C26" t="str">
            <v>ACTIVOS FINANCIEROS DISPONIBLES PARA LA VENTA</v>
          </cell>
          <cell r="D26">
            <v>10102</v>
          </cell>
          <cell r="E26">
            <v>3</v>
          </cell>
          <cell r="F26" t="str">
            <v>G</v>
          </cell>
          <cell r="G26" t="str">
            <v>A</v>
          </cell>
        </row>
        <row r="27">
          <cell r="A27">
            <v>101020201001</v>
          </cell>
          <cell r="B27">
            <v>590</v>
          </cell>
          <cell r="C27" t="str">
            <v>Inversiones temporales</v>
          </cell>
          <cell r="D27">
            <v>1010202</v>
          </cell>
          <cell r="E27">
            <v>4</v>
          </cell>
          <cell r="F27" t="str">
            <v>D</v>
          </cell>
          <cell r="G27" t="str">
            <v>A</v>
          </cell>
          <cell r="H27">
            <v>311</v>
          </cell>
        </row>
        <row r="28">
          <cell r="A28">
            <v>1010203</v>
          </cell>
          <cell r="B28">
            <v>0</v>
          </cell>
          <cell r="C28" t="str">
            <v>ACTIVOS FINANCIEROS MANTENIDOS HASTA EL VENCIMIENTO</v>
          </cell>
          <cell r="D28">
            <v>10102</v>
          </cell>
          <cell r="E28">
            <v>3</v>
          </cell>
          <cell r="F28" t="str">
            <v>G</v>
          </cell>
          <cell r="G28" t="str">
            <v>A</v>
          </cell>
        </row>
        <row r="29">
          <cell r="A29">
            <v>101020301001</v>
          </cell>
          <cell r="B29">
            <v>577</v>
          </cell>
          <cell r="C29" t="str">
            <v>Activos financieros mantenidos hasta el vencimiento</v>
          </cell>
          <cell r="D29">
            <v>1010203</v>
          </cell>
          <cell r="E29">
            <v>4</v>
          </cell>
          <cell r="F29" t="str">
            <v>D</v>
          </cell>
          <cell r="G29" t="str">
            <v>A</v>
          </cell>
          <cell r="H29">
            <v>311</v>
          </cell>
        </row>
        <row r="30">
          <cell r="A30">
            <v>101020301002</v>
          </cell>
          <cell r="B30">
            <v>578</v>
          </cell>
          <cell r="C30" t="str">
            <v>Interes ganado por cobrar</v>
          </cell>
          <cell r="D30">
            <v>1010203</v>
          </cell>
          <cell r="E30">
            <v>4</v>
          </cell>
          <cell r="F30" t="str">
            <v>D</v>
          </cell>
          <cell r="G30" t="str">
            <v>A</v>
          </cell>
          <cell r="H30">
            <v>311</v>
          </cell>
        </row>
        <row r="31">
          <cell r="A31">
            <v>1010204</v>
          </cell>
          <cell r="B31">
            <v>0</v>
          </cell>
          <cell r="C31" t="str">
            <v>(-) PROVISION POR DETERIORO</v>
          </cell>
          <cell r="D31">
            <v>10102</v>
          </cell>
          <cell r="E31">
            <v>3</v>
          </cell>
          <cell r="F31" t="str">
            <v>G</v>
          </cell>
          <cell r="G31" t="str">
            <v>A</v>
          </cell>
        </row>
        <row r="32">
          <cell r="A32">
            <v>101020404005</v>
          </cell>
          <cell r="B32">
            <v>498</v>
          </cell>
          <cell r="C32" t="str">
            <v>Provision por Deteriodo</v>
          </cell>
          <cell r="D32">
            <v>101020704</v>
          </cell>
          <cell r="E32">
            <v>5</v>
          </cell>
          <cell r="F32" t="str">
            <v>D</v>
          </cell>
          <cell r="G32" t="str">
            <v>A</v>
          </cell>
          <cell r="H32">
            <v>317</v>
          </cell>
        </row>
        <row r="33">
          <cell r="A33">
            <v>1010205</v>
          </cell>
          <cell r="B33">
            <v>0</v>
          </cell>
          <cell r="C33" t="str">
            <v>DOCUMENTOS Y CUENTAS POR COBRAR CLIENTES NO RELACIONADOS</v>
          </cell>
          <cell r="D33">
            <v>10102</v>
          </cell>
          <cell r="E33">
            <v>3</v>
          </cell>
          <cell r="F33" t="str">
            <v>G</v>
          </cell>
          <cell r="G33" t="str">
            <v>A</v>
          </cell>
        </row>
        <row r="34">
          <cell r="A34">
            <v>101020502</v>
          </cell>
          <cell r="B34">
            <v>0</v>
          </cell>
          <cell r="C34" t="str">
            <v>CUENTAS POR COBRAR CLIENTES</v>
          </cell>
          <cell r="D34">
            <v>1010205</v>
          </cell>
          <cell r="E34">
            <v>4</v>
          </cell>
          <cell r="F34" t="str">
            <v>G</v>
          </cell>
          <cell r="G34" t="str">
            <v>A</v>
          </cell>
        </row>
        <row r="35">
          <cell r="A35">
            <v>101020502001</v>
          </cell>
          <cell r="B35">
            <v>10</v>
          </cell>
          <cell r="C35" t="str">
            <v>Cuentas por Cobrar Clientes</v>
          </cell>
          <cell r="D35">
            <v>101020502</v>
          </cell>
          <cell r="E35">
            <v>5</v>
          </cell>
          <cell r="F35" t="str">
            <v>D</v>
          </cell>
          <cell r="G35" t="str">
            <v>A</v>
          </cell>
          <cell r="H35">
            <v>315</v>
          </cell>
        </row>
        <row r="36">
          <cell r="A36">
            <v>101020502002</v>
          </cell>
          <cell r="B36">
            <v>11</v>
          </cell>
          <cell r="C36" t="str">
            <v>Documentos de clientes (Ch P/F)</v>
          </cell>
          <cell r="D36">
            <v>101020502</v>
          </cell>
          <cell r="E36">
            <v>5</v>
          </cell>
          <cell r="F36" t="str">
            <v>D</v>
          </cell>
          <cell r="G36" t="str">
            <v>A</v>
          </cell>
          <cell r="H36">
            <v>315</v>
          </cell>
        </row>
        <row r="37">
          <cell r="A37">
            <v>101020502003</v>
          </cell>
          <cell r="B37">
            <v>434</v>
          </cell>
          <cell r="C37" t="str">
            <v>Cheques protestados por cobrar</v>
          </cell>
          <cell r="D37">
            <v>101020502</v>
          </cell>
          <cell r="E37">
            <v>5</v>
          </cell>
          <cell r="F37" t="str">
            <v>D</v>
          </cell>
          <cell r="G37" t="str">
            <v>A</v>
          </cell>
          <cell r="H37">
            <v>315</v>
          </cell>
        </row>
        <row r="38">
          <cell r="B38">
            <v>1</v>
          </cell>
          <cell r="C38" t="str">
            <v>Cuentas por Cobrar Clientes - Exterior</v>
          </cell>
          <cell r="H38">
            <v>316</v>
          </cell>
        </row>
        <row r="39">
          <cell r="A39">
            <v>101020503</v>
          </cell>
          <cell r="B39">
            <v>0</v>
          </cell>
          <cell r="C39" t="str">
            <v>OTROS VALORES POR COBRAR A CLIENTES</v>
          </cell>
          <cell r="D39">
            <v>1010205</v>
          </cell>
          <cell r="E39">
            <v>4</v>
          </cell>
          <cell r="F39" t="str">
            <v>G</v>
          </cell>
          <cell r="G39" t="str">
            <v>A</v>
          </cell>
        </row>
        <row r="40">
          <cell r="A40">
            <v>101020503001</v>
          </cell>
          <cell r="B40">
            <v>12</v>
          </cell>
          <cell r="C40" t="str">
            <v>Otras Cuentas por cobrar</v>
          </cell>
          <cell r="D40">
            <v>101020503</v>
          </cell>
          <cell r="E40">
            <v>5</v>
          </cell>
          <cell r="F40" t="str">
            <v>D</v>
          </cell>
          <cell r="G40" t="str">
            <v>A</v>
          </cell>
          <cell r="H40">
            <v>325</v>
          </cell>
        </row>
        <row r="41">
          <cell r="A41">
            <v>1010206</v>
          </cell>
          <cell r="B41">
            <v>0</v>
          </cell>
          <cell r="C41" t="str">
            <v>DOCUMENTOS Y CUENTAS POR COBRAR CLIENTES RELACIONADOS</v>
          </cell>
          <cell r="D41">
            <v>10102</v>
          </cell>
          <cell r="E41">
            <v>3</v>
          </cell>
          <cell r="F41" t="str">
            <v>G</v>
          </cell>
          <cell r="G41" t="str">
            <v>A</v>
          </cell>
        </row>
        <row r="42">
          <cell r="A42">
            <v>101020601</v>
          </cell>
          <cell r="B42">
            <v>0</v>
          </cell>
          <cell r="C42" t="str">
            <v>CLIENTES DEL EXTERIOR RELACIONADOS</v>
          </cell>
          <cell r="D42">
            <v>1010206</v>
          </cell>
          <cell r="E42">
            <v>4</v>
          </cell>
          <cell r="F42" t="str">
            <v>G</v>
          </cell>
          <cell r="G42" t="str">
            <v>A</v>
          </cell>
        </row>
        <row r="43">
          <cell r="A43">
            <v>101020601001</v>
          </cell>
          <cell r="B43">
            <v>13</v>
          </cell>
          <cell r="C43" t="str">
            <v>Clientes del Exterior Relacionados</v>
          </cell>
          <cell r="D43">
            <v>101020601</v>
          </cell>
          <cell r="E43">
            <v>5</v>
          </cell>
          <cell r="F43" t="str">
            <v>D</v>
          </cell>
          <cell r="G43" t="str">
            <v>A</v>
          </cell>
          <cell r="H43">
            <v>313</v>
          </cell>
        </row>
        <row r="44">
          <cell r="A44">
            <v>101020602</v>
          </cell>
          <cell r="B44">
            <v>0</v>
          </cell>
          <cell r="C44" t="str">
            <v>CLIENTES LOCALES RELACIONADOS</v>
          </cell>
          <cell r="D44">
            <v>1010206</v>
          </cell>
          <cell r="E44">
            <v>4</v>
          </cell>
          <cell r="F44" t="str">
            <v>G</v>
          </cell>
          <cell r="G44" t="str">
            <v>A</v>
          </cell>
        </row>
        <row r="45">
          <cell r="A45">
            <v>101020602001</v>
          </cell>
          <cell r="B45">
            <v>14</v>
          </cell>
          <cell r="C45" t="str">
            <v>Clientes Locales Relacionados</v>
          </cell>
          <cell r="D45">
            <v>101020602</v>
          </cell>
          <cell r="E45">
            <v>5</v>
          </cell>
          <cell r="F45" t="str">
            <v>D</v>
          </cell>
          <cell r="G45" t="str">
            <v>A</v>
          </cell>
          <cell r="H45">
            <v>312</v>
          </cell>
        </row>
        <row r="46">
          <cell r="A46">
            <v>1010207</v>
          </cell>
          <cell r="B46">
            <v>0</v>
          </cell>
          <cell r="C46" t="str">
            <v>OTRAS CUENTAS POR COBRAR RELACIONADAS</v>
          </cell>
          <cell r="D46">
            <v>10102</v>
          </cell>
          <cell r="E46">
            <v>3</v>
          </cell>
          <cell r="F46" t="str">
            <v>G</v>
          </cell>
          <cell r="G46" t="str">
            <v>A</v>
          </cell>
        </row>
        <row r="47">
          <cell r="A47">
            <v>101020701</v>
          </cell>
          <cell r="B47">
            <v>0</v>
          </cell>
          <cell r="C47" t="str">
            <v>CUENTAS POR COBRAR ACCIONISTAS</v>
          </cell>
          <cell r="D47">
            <v>1010207</v>
          </cell>
          <cell r="E47">
            <v>4</v>
          </cell>
          <cell r="F47" t="str">
            <v>G</v>
          </cell>
          <cell r="G47" t="str">
            <v>A</v>
          </cell>
        </row>
        <row r="48">
          <cell r="A48">
            <v>101020701001</v>
          </cell>
          <cell r="B48">
            <v>15</v>
          </cell>
          <cell r="C48" t="str">
            <v>Cuenta por Cobrar Accionista-Jose xavier Orbea</v>
          </cell>
          <cell r="D48">
            <v>101020701</v>
          </cell>
          <cell r="E48">
            <v>5</v>
          </cell>
          <cell r="F48" t="str">
            <v>D</v>
          </cell>
          <cell r="G48" t="str">
            <v>A</v>
          </cell>
          <cell r="H48">
            <v>318</v>
          </cell>
        </row>
        <row r="49">
          <cell r="A49">
            <v>101020701002</v>
          </cell>
          <cell r="B49">
            <v>493</v>
          </cell>
          <cell r="C49" t="str">
            <v>Cuenta por Cobrar Accionista-Raul Orbea</v>
          </cell>
          <cell r="D49">
            <v>101020701</v>
          </cell>
          <cell r="E49">
            <v>5</v>
          </cell>
          <cell r="F49" t="str">
            <v>D</v>
          </cell>
          <cell r="G49" t="str">
            <v>A</v>
          </cell>
          <cell r="H49">
            <v>318</v>
          </cell>
        </row>
        <row r="50">
          <cell r="A50">
            <v>101020703</v>
          </cell>
          <cell r="B50">
            <v>0</v>
          </cell>
          <cell r="C50" t="str">
            <v>CUENTAS POR COBRAR COMPAÑÍAS RELACIONADAS</v>
          </cell>
          <cell r="D50">
            <v>1010207</v>
          </cell>
          <cell r="E50">
            <v>4</v>
          </cell>
          <cell r="F50" t="str">
            <v>G</v>
          </cell>
          <cell r="G50" t="str">
            <v>A</v>
          </cell>
        </row>
        <row r="51">
          <cell r="A51">
            <v>101020703001</v>
          </cell>
          <cell r="B51">
            <v>17</v>
          </cell>
          <cell r="C51" t="str">
            <v>Cuentas por Cobrar Sabella S. A.</v>
          </cell>
          <cell r="D51">
            <v>101020703</v>
          </cell>
          <cell r="E51">
            <v>5</v>
          </cell>
          <cell r="F51" t="str">
            <v>D</v>
          </cell>
          <cell r="G51" t="str">
            <v>A</v>
          </cell>
          <cell r="H51">
            <v>312</v>
          </cell>
        </row>
        <row r="52">
          <cell r="A52">
            <v>101020704</v>
          </cell>
          <cell r="B52">
            <v>0</v>
          </cell>
          <cell r="C52" t="str">
            <v>CUENTAS POR COBRAR EMPLEADOS</v>
          </cell>
          <cell r="D52">
            <v>1010207</v>
          </cell>
          <cell r="E52">
            <v>4</v>
          </cell>
          <cell r="F52" t="str">
            <v>G</v>
          </cell>
          <cell r="G52" t="str">
            <v>A</v>
          </cell>
        </row>
        <row r="53">
          <cell r="A53">
            <v>101020704001</v>
          </cell>
          <cell r="B53">
            <v>18</v>
          </cell>
          <cell r="C53" t="str">
            <v>Anticipo Sueldo</v>
          </cell>
          <cell r="D53">
            <v>101020704</v>
          </cell>
          <cell r="E53">
            <v>5</v>
          </cell>
          <cell r="F53" t="str">
            <v>D</v>
          </cell>
          <cell r="G53" t="str">
            <v>A</v>
          </cell>
          <cell r="H53">
            <v>325</v>
          </cell>
        </row>
        <row r="54">
          <cell r="A54">
            <v>101020704002</v>
          </cell>
          <cell r="B54">
            <v>19</v>
          </cell>
          <cell r="C54" t="str">
            <v>Prestamos Empleados</v>
          </cell>
          <cell r="D54">
            <v>101020704</v>
          </cell>
          <cell r="E54">
            <v>5</v>
          </cell>
          <cell r="F54" t="str">
            <v>D</v>
          </cell>
          <cell r="G54" t="str">
            <v>A</v>
          </cell>
          <cell r="H54">
            <v>325</v>
          </cell>
        </row>
        <row r="55">
          <cell r="A55">
            <v>101020704003</v>
          </cell>
          <cell r="B55">
            <v>485</v>
          </cell>
          <cell r="C55" t="str">
            <v>Anticipos a Decimo Tercero</v>
          </cell>
          <cell r="D55">
            <v>101020704</v>
          </cell>
          <cell r="E55">
            <v>5</v>
          </cell>
          <cell r="F55" t="str">
            <v>D</v>
          </cell>
          <cell r="G55" t="str">
            <v>A</v>
          </cell>
          <cell r="H55">
            <v>325</v>
          </cell>
        </row>
        <row r="56">
          <cell r="A56">
            <v>101020704004</v>
          </cell>
          <cell r="B56">
            <v>497</v>
          </cell>
          <cell r="C56" t="str">
            <v>Anticipos a Decimo Cuarto</v>
          </cell>
          <cell r="D56">
            <v>101020704</v>
          </cell>
          <cell r="E56">
            <v>5</v>
          </cell>
          <cell r="F56" t="str">
            <v>D</v>
          </cell>
          <cell r="G56" t="str">
            <v>A</v>
          </cell>
          <cell r="H56">
            <v>325</v>
          </cell>
        </row>
        <row r="57">
          <cell r="A57">
            <v>101020704005</v>
          </cell>
          <cell r="B57">
            <v>499</v>
          </cell>
          <cell r="C57" t="str">
            <v>Anticipos utilidades</v>
          </cell>
          <cell r="D57">
            <v>101020704</v>
          </cell>
          <cell r="E57">
            <v>5</v>
          </cell>
          <cell r="F57" t="str">
            <v>D</v>
          </cell>
          <cell r="G57" t="str">
            <v>A</v>
          </cell>
          <cell r="H57">
            <v>325</v>
          </cell>
        </row>
        <row r="58">
          <cell r="A58">
            <v>101020704006</v>
          </cell>
          <cell r="B58">
            <v>557</v>
          </cell>
          <cell r="C58" t="str">
            <v>Otros Descuentos a Empleados</v>
          </cell>
          <cell r="D58">
            <v>101020704</v>
          </cell>
          <cell r="E58">
            <v>5</v>
          </cell>
          <cell r="F58" t="str">
            <v>D</v>
          </cell>
          <cell r="G58" t="str">
            <v>A</v>
          </cell>
          <cell r="H58">
            <v>325</v>
          </cell>
        </row>
        <row r="59">
          <cell r="A59">
            <v>101020704007</v>
          </cell>
          <cell r="B59">
            <v>628</v>
          </cell>
          <cell r="C59" t="str">
            <v>Otros Cargos x Multas</v>
          </cell>
          <cell r="D59">
            <v>101020704</v>
          </cell>
          <cell r="E59">
            <v>5</v>
          </cell>
          <cell r="F59" t="str">
            <v>D</v>
          </cell>
          <cell r="G59" t="str">
            <v>A</v>
          </cell>
          <cell r="H59">
            <v>325</v>
          </cell>
        </row>
        <row r="60">
          <cell r="A60">
            <v>1010208</v>
          </cell>
          <cell r="B60">
            <v>0</v>
          </cell>
          <cell r="C60" t="str">
            <v>OTRAS CUENTAS POR COBRAR</v>
          </cell>
          <cell r="D60">
            <v>10102</v>
          </cell>
          <cell r="E60">
            <v>3</v>
          </cell>
          <cell r="F60" t="str">
            <v>G</v>
          </cell>
          <cell r="G60" t="str">
            <v>A</v>
          </cell>
        </row>
        <row r="61">
          <cell r="A61">
            <v>101020801</v>
          </cell>
          <cell r="B61">
            <v>0</v>
          </cell>
          <cell r="C61" t="str">
            <v>ANTICIPOS A PROVEEDORES</v>
          </cell>
          <cell r="D61">
            <v>1010208</v>
          </cell>
          <cell r="E61">
            <v>4</v>
          </cell>
          <cell r="F61" t="str">
            <v>G</v>
          </cell>
          <cell r="G61" t="str">
            <v>A</v>
          </cell>
        </row>
        <row r="62">
          <cell r="A62">
            <v>101020801002</v>
          </cell>
          <cell r="B62">
            <v>20</v>
          </cell>
          <cell r="C62" t="str">
            <v>Anticipo proveedores locales</v>
          </cell>
          <cell r="D62">
            <v>101020801</v>
          </cell>
          <cell r="E62">
            <v>5</v>
          </cell>
          <cell r="F62" t="str">
            <v>D</v>
          </cell>
          <cell r="G62" t="str">
            <v>A</v>
          </cell>
          <cell r="H62">
            <v>325</v>
          </cell>
        </row>
        <row r="63">
          <cell r="A63">
            <v>101020801003</v>
          </cell>
          <cell r="B63">
            <v>21</v>
          </cell>
          <cell r="C63" t="str">
            <v>Anticipo proveedores  exterior</v>
          </cell>
          <cell r="D63">
            <v>101020801</v>
          </cell>
          <cell r="E63">
            <v>5</v>
          </cell>
          <cell r="F63" t="str">
            <v>D</v>
          </cell>
          <cell r="G63" t="str">
            <v>A</v>
          </cell>
          <cell r="H63">
            <v>326</v>
          </cell>
        </row>
        <row r="64">
          <cell r="A64">
            <v>101020801004</v>
          </cell>
          <cell r="B64">
            <v>387</v>
          </cell>
          <cell r="C64" t="str">
            <v>Servicios Bancarios</v>
          </cell>
          <cell r="D64">
            <v>101020801</v>
          </cell>
          <cell r="E64">
            <v>5</v>
          </cell>
          <cell r="F64" t="str">
            <v>D</v>
          </cell>
          <cell r="G64" t="str">
            <v>A</v>
          </cell>
          <cell r="H64">
            <v>325</v>
          </cell>
        </row>
        <row r="65">
          <cell r="A65">
            <v>101020801005</v>
          </cell>
          <cell r="B65">
            <v>483</v>
          </cell>
          <cell r="C65" t="str">
            <v>Anticipo a proveedores sabella</v>
          </cell>
          <cell r="D65">
            <v>101020801</v>
          </cell>
          <cell r="E65">
            <v>5</v>
          </cell>
          <cell r="F65" t="str">
            <v>D</v>
          </cell>
          <cell r="G65" t="str">
            <v>A</v>
          </cell>
          <cell r="H65">
            <v>322</v>
          </cell>
        </row>
        <row r="66">
          <cell r="A66">
            <v>101020803</v>
          </cell>
          <cell r="B66">
            <v>0</v>
          </cell>
          <cell r="C66" t="str">
            <v>OTRAS CUENTAS POR COBRAR VARIAS</v>
          </cell>
          <cell r="D66">
            <v>1010208</v>
          </cell>
          <cell r="E66">
            <v>4</v>
          </cell>
          <cell r="F66" t="str">
            <v>G</v>
          </cell>
          <cell r="G66" t="str">
            <v>A</v>
          </cell>
        </row>
        <row r="67">
          <cell r="A67">
            <v>101020803001</v>
          </cell>
          <cell r="B67">
            <v>22</v>
          </cell>
          <cell r="C67" t="str">
            <v>Anticipo gastos de viaje</v>
          </cell>
          <cell r="D67">
            <v>101020803</v>
          </cell>
          <cell r="E67">
            <v>5</v>
          </cell>
          <cell r="F67" t="str">
            <v>D</v>
          </cell>
          <cell r="G67" t="str">
            <v>A</v>
          </cell>
          <cell r="H67">
            <v>325</v>
          </cell>
        </row>
        <row r="68">
          <cell r="A68">
            <v>101020803002</v>
          </cell>
          <cell r="B68">
            <v>23</v>
          </cell>
          <cell r="C68" t="str">
            <v>Otras cuentas por cobrar  NO USAR</v>
          </cell>
          <cell r="D68">
            <v>101020803</v>
          </cell>
          <cell r="E68">
            <v>5</v>
          </cell>
          <cell r="F68" t="str">
            <v>D</v>
          </cell>
          <cell r="G68" t="str">
            <v>A</v>
          </cell>
          <cell r="H68">
            <v>325</v>
          </cell>
        </row>
        <row r="69">
          <cell r="A69">
            <v>101020803003</v>
          </cell>
          <cell r="B69">
            <v>388</v>
          </cell>
          <cell r="C69" t="str">
            <v>Anticipo Gastos de Exportaci{on</v>
          </cell>
          <cell r="D69">
            <v>101020803</v>
          </cell>
          <cell r="E69">
            <v>5</v>
          </cell>
          <cell r="F69" t="str">
            <v>D</v>
          </cell>
          <cell r="G69" t="str">
            <v>A</v>
          </cell>
          <cell r="H69">
            <v>325</v>
          </cell>
        </row>
        <row r="70">
          <cell r="A70">
            <v>101020803004</v>
          </cell>
          <cell r="B70">
            <v>437</v>
          </cell>
          <cell r="C70" t="str">
            <v>Cuentas por cobrar IESS</v>
          </cell>
          <cell r="D70">
            <v>101020803</v>
          </cell>
          <cell r="E70">
            <v>5</v>
          </cell>
          <cell r="F70" t="str">
            <v>D</v>
          </cell>
          <cell r="G70" t="str">
            <v>A</v>
          </cell>
          <cell r="H70">
            <v>325</v>
          </cell>
        </row>
        <row r="71">
          <cell r="A71">
            <v>101020803005</v>
          </cell>
          <cell r="B71">
            <v>510</v>
          </cell>
          <cell r="C71" t="str">
            <v>Cuentas por liquidar</v>
          </cell>
          <cell r="D71">
            <v>101020803</v>
          </cell>
          <cell r="E71">
            <v>5</v>
          </cell>
          <cell r="F71" t="str">
            <v>D</v>
          </cell>
          <cell r="G71" t="str">
            <v>A</v>
          </cell>
          <cell r="H71">
            <v>325</v>
          </cell>
        </row>
        <row r="72">
          <cell r="A72">
            <v>101020803006</v>
          </cell>
          <cell r="B72">
            <v>500</v>
          </cell>
          <cell r="C72" t="str">
            <v>Otras Ctas por Cobrar No Usar</v>
          </cell>
          <cell r="D72">
            <v>101020803</v>
          </cell>
          <cell r="E72">
            <v>5</v>
          </cell>
          <cell r="F72" t="str">
            <v>D</v>
          </cell>
          <cell r="G72" t="str">
            <v>A</v>
          </cell>
          <cell r="H72">
            <v>325</v>
          </cell>
        </row>
        <row r="73">
          <cell r="A73">
            <v>101020803007</v>
          </cell>
          <cell r="B73">
            <v>579</v>
          </cell>
          <cell r="C73" t="str">
            <v>Anticipo cuentas por rendir</v>
          </cell>
          <cell r="D73">
            <v>101020803</v>
          </cell>
          <cell r="E73">
            <v>5</v>
          </cell>
          <cell r="F73" t="str">
            <v>D</v>
          </cell>
          <cell r="G73" t="str">
            <v>A</v>
          </cell>
          <cell r="H73">
            <v>325</v>
          </cell>
        </row>
        <row r="74">
          <cell r="A74">
            <v>101020803009</v>
          </cell>
          <cell r="B74">
            <v>436</v>
          </cell>
          <cell r="C74" t="str">
            <v>Deudores varios</v>
          </cell>
          <cell r="D74">
            <v>101020803</v>
          </cell>
          <cell r="E74">
            <v>5</v>
          </cell>
          <cell r="F74" t="str">
            <v>D</v>
          </cell>
          <cell r="G74" t="str">
            <v>A</v>
          </cell>
          <cell r="H74">
            <v>325</v>
          </cell>
        </row>
        <row r="75">
          <cell r="A75">
            <v>101020803010</v>
          </cell>
          <cell r="B75">
            <v>546</v>
          </cell>
          <cell r="C75" t="str">
            <v>Anticipo movilizacion</v>
          </cell>
          <cell r="D75">
            <v>101020803</v>
          </cell>
          <cell r="E75">
            <v>5</v>
          </cell>
          <cell r="F75" t="str">
            <v>D</v>
          </cell>
          <cell r="G75" t="str">
            <v>A</v>
          </cell>
          <cell r="H75">
            <v>325</v>
          </cell>
        </row>
        <row r="76">
          <cell r="A76">
            <v>101020804</v>
          </cell>
          <cell r="B76">
            <v>0</v>
          </cell>
          <cell r="C76" t="str">
            <v>RECLAMOS A CIA DE SEGUROS X SINIESTROS</v>
          </cell>
          <cell r="D76">
            <v>1010208</v>
          </cell>
          <cell r="E76">
            <v>4</v>
          </cell>
          <cell r="F76" t="str">
            <v>G</v>
          </cell>
          <cell r="G76" t="str">
            <v>A</v>
          </cell>
        </row>
        <row r="77">
          <cell r="A77">
            <v>101020804001</v>
          </cell>
          <cell r="B77">
            <v>573</v>
          </cell>
          <cell r="C77" t="str">
            <v>Reclamos Seguros Alianza</v>
          </cell>
          <cell r="D77">
            <v>101020804</v>
          </cell>
          <cell r="E77">
            <v>5</v>
          </cell>
          <cell r="F77" t="str">
            <v>D</v>
          </cell>
          <cell r="G77" t="str">
            <v>A</v>
          </cell>
          <cell r="H77">
            <v>325</v>
          </cell>
        </row>
        <row r="78">
          <cell r="A78">
            <v>101020805</v>
          </cell>
          <cell r="B78">
            <v>0</v>
          </cell>
          <cell r="C78" t="str">
            <v>Reclamos a proveedores por garantías</v>
          </cell>
          <cell r="D78">
            <v>1010208</v>
          </cell>
          <cell r="E78">
            <v>4</v>
          </cell>
          <cell r="F78" t="str">
            <v>G</v>
          </cell>
          <cell r="G78" t="str">
            <v>A</v>
          </cell>
        </row>
        <row r="79">
          <cell r="A79">
            <v>101020805001</v>
          </cell>
          <cell r="B79">
            <v>612</v>
          </cell>
          <cell r="C79" t="str">
            <v>Proveedores exterior</v>
          </cell>
          <cell r="D79">
            <v>101020805</v>
          </cell>
          <cell r="E79">
            <v>5</v>
          </cell>
          <cell r="F79" t="str">
            <v>D</v>
          </cell>
          <cell r="G79" t="str">
            <v>A</v>
          </cell>
          <cell r="H79">
            <v>326</v>
          </cell>
        </row>
        <row r="80">
          <cell r="A80">
            <v>101020805002</v>
          </cell>
          <cell r="B80">
            <v>613</v>
          </cell>
          <cell r="C80" t="str">
            <v>Proveedores locales</v>
          </cell>
          <cell r="D80">
            <v>101020805</v>
          </cell>
          <cell r="E80">
            <v>5</v>
          </cell>
          <cell r="F80" t="str">
            <v>D</v>
          </cell>
          <cell r="G80" t="str">
            <v>A</v>
          </cell>
          <cell r="H80">
            <v>325</v>
          </cell>
        </row>
        <row r="81">
          <cell r="A81">
            <v>1010209</v>
          </cell>
          <cell r="B81">
            <v>0</v>
          </cell>
          <cell r="C81" t="str">
            <v>(-) PROVISIÓN CUENTAS INCOBRABLES</v>
          </cell>
          <cell r="D81">
            <v>10102</v>
          </cell>
          <cell r="E81">
            <v>3</v>
          </cell>
          <cell r="F81" t="str">
            <v>G</v>
          </cell>
          <cell r="G81" t="str">
            <v>A</v>
          </cell>
        </row>
        <row r="82">
          <cell r="A82">
            <v>101020901</v>
          </cell>
          <cell r="B82">
            <v>0</v>
          </cell>
          <cell r="C82" t="str">
            <v>(-) PROVISIÓN CUENTAS INCOBRABLES</v>
          </cell>
          <cell r="D82">
            <v>1010209</v>
          </cell>
          <cell r="E82">
            <v>4</v>
          </cell>
          <cell r="F82" t="str">
            <v>G</v>
          </cell>
          <cell r="G82" t="str">
            <v>A</v>
          </cell>
        </row>
        <row r="83">
          <cell r="A83">
            <v>101020901001</v>
          </cell>
          <cell r="B83">
            <v>24</v>
          </cell>
          <cell r="C83" t="str">
            <v>(-) Provisión Cuentas Incobrables</v>
          </cell>
          <cell r="D83">
            <v>101020901</v>
          </cell>
          <cell r="E83">
            <v>5</v>
          </cell>
          <cell r="F83" t="str">
            <v>D</v>
          </cell>
          <cell r="G83" t="str">
            <v>A</v>
          </cell>
          <cell r="H83">
            <v>317</v>
          </cell>
        </row>
        <row r="84">
          <cell r="A84">
            <v>10103</v>
          </cell>
          <cell r="B84">
            <v>0</v>
          </cell>
          <cell r="C84" t="str">
            <v>INVENTARIOS</v>
          </cell>
          <cell r="D84">
            <v>101</v>
          </cell>
          <cell r="E84">
            <v>2</v>
          </cell>
          <cell r="F84" t="str">
            <v>G</v>
          </cell>
          <cell r="G84" t="str">
            <v>A</v>
          </cell>
        </row>
        <row r="85">
          <cell r="A85">
            <v>1010301</v>
          </cell>
          <cell r="B85">
            <v>0</v>
          </cell>
          <cell r="C85" t="str">
            <v>INVENTARIOS DE MATERIA PRIMA</v>
          </cell>
          <cell r="D85">
            <v>10103</v>
          </cell>
          <cell r="E85">
            <v>3</v>
          </cell>
          <cell r="F85" t="str">
            <v>G</v>
          </cell>
          <cell r="G85" t="str">
            <v>A</v>
          </cell>
        </row>
        <row r="86">
          <cell r="A86">
            <v>101030101</v>
          </cell>
          <cell r="B86">
            <v>0</v>
          </cell>
          <cell r="C86" t="str">
            <v>INVENTARIO DE MATERIA PRIMA BRUTA</v>
          </cell>
          <cell r="D86">
            <v>1010301</v>
          </cell>
          <cell r="E86">
            <v>4</v>
          </cell>
          <cell r="F86" t="str">
            <v>G</v>
          </cell>
          <cell r="G86" t="str">
            <v>A</v>
          </cell>
        </row>
        <row r="87">
          <cell r="A87">
            <v>101030101001</v>
          </cell>
          <cell r="B87">
            <v>25</v>
          </cell>
          <cell r="C87" t="str">
            <v>Inventario Bobinas</v>
          </cell>
          <cell r="D87">
            <v>101030101</v>
          </cell>
          <cell r="E87">
            <v>5</v>
          </cell>
          <cell r="F87" t="str">
            <v>D</v>
          </cell>
          <cell r="G87" t="str">
            <v>A</v>
          </cell>
          <cell r="H87">
            <v>340</v>
          </cell>
          <cell r="I87">
            <v>7013</v>
          </cell>
          <cell r="J87">
            <v>7022</v>
          </cell>
        </row>
        <row r="88">
          <cell r="A88">
            <v>101030102</v>
          </cell>
          <cell r="B88">
            <v>0</v>
          </cell>
          <cell r="C88" t="str">
            <v>INVENTARIO DE MATERIA PRIMA PARA PRODUCCION</v>
          </cell>
          <cell r="D88">
            <v>1010301</v>
          </cell>
          <cell r="E88">
            <v>4</v>
          </cell>
          <cell r="F88" t="str">
            <v>G</v>
          </cell>
          <cell r="G88" t="str">
            <v>A</v>
          </cell>
        </row>
        <row r="89">
          <cell r="A89">
            <v>101030102001</v>
          </cell>
          <cell r="B89">
            <v>26</v>
          </cell>
          <cell r="C89" t="str">
            <v>Inventario Materia Prima</v>
          </cell>
          <cell r="D89">
            <v>101030102</v>
          </cell>
          <cell r="E89">
            <v>5</v>
          </cell>
          <cell r="F89" t="str">
            <v>D</v>
          </cell>
          <cell r="G89" t="str">
            <v>A</v>
          </cell>
          <cell r="H89">
            <v>340</v>
          </cell>
          <cell r="I89">
            <v>7013</v>
          </cell>
          <cell r="J89">
            <v>7022</v>
          </cell>
        </row>
        <row r="90">
          <cell r="A90">
            <v>1010302</v>
          </cell>
          <cell r="B90">
            <v>0</v>
          </cell>
          <cell r="C90" t="str">
            <v>INVENTARIO DE PRODUCTOS EN PROCESO</v>
          </cell>
          <cell r="D90">
            <v>10103</v>
          </cell>
          <cell r="E90">
            <v>3</v>
          </cell>
          <cell r="F90" t="str">
            <v>G</v>
          </cell>
          <cell r="G90" t="str">
            <v>A</v>
          </cell>
        </row>
        <row r="91">
          <cell r="A91">
            <v>101030201</v>
          </cell>
          <cell r="B91">
            <v>0</v>
          </cell>
          <cell r="C91" t="str">
            <v>INVENTARIOS DE PRODUCTOS EN PROCESO</v>
          </cell>
          <cell r="D91">
            <v>1010302</v>
          </cell>
          <cell r="E91">
            <v>4</v>
          </cell>
          <cell r="F91" t="str">
            <v>G</v>
          </cell>
          <cell r="G91" t="str">
            <v>A</v>
          </cell>
        </row>
        <row r="92">
          <cell r="A92">
            <v>101030201001</v>
          </cell>
          <cell r="B92">
            <v>30</v>
          </cell>
          <cell r="C92" t="str">
            <v>Inventario de Productos en Proceso</v>
          </cell>
          <cell r="D92">
            <v>101030201</v>
          </cell>
          <cell r="E92">
            <v>5</v>
          </cell>
          <cell r="F92" t="str">
            <v>D</v>
          </cell>
          <cell r="G92" t="str">
            <v>A</v>
          </cell>
          <cell r="H92">
            <v>341</v>
          </cell>
          <cell r="I92">
            <v>7025</v>
          </cell>
          <cell r="J92">
            <v>7028</v>
          </cell>
        </row>
        <row r="93">
          <cell r="A93">
            <v>1010303</v>
          </cell>
          <cell r="B93">
            <v>0</v>
          </cell>
          <cell r="C93" t="str">
            <v>INVENTARIO DE PRODUCTOS TERMINADOS</v>
          </cell>
          <cell r="D93">
            <v>10103</v>
          </cell>
          <cell r="E93">
            <v>3</v>
          </cell>
          <cell r="F93" t="str">
            <v>G</v>
          </cell>
          <cell r="G93" t="str">
            <v>A</v>
          </cell>
        </row>
        <row r="94">
          <cell r="A94">
            <v>101030301</v>
          </cell>
          <cell r="B94">
            <v>0</v>
          </cell>
          <cell r="C94" t="str">
            <v>INVENTARIO DE PRODUCTOS TERMINADOS</v>
          </cell>
          <cell r="D94">
            <v>1010303</v>
          </cell>
          <cell r="E94">
            <v>4</v>
          </cell>
          <cell r="F94" t="str">
            <v>G</v>
          </cell>
          <cell r="G94" t="str">
            <v>A</v>
          </cell>
        </row>
        <row r="95">
          <cell r="A95">
            <v>101030301001</v>
          </cell>
          <cell r="B95">
            <v>31</v>
          </cell>
          <cell r="C95" t="str">
            <v>Inventario Productos Terminados</v>
          </cell>
          <cell r="D95">
            <v>101030301</v>
          </cell>
          <cell r="E95">
            <v>5</v>
          </cell>
          <cell r="F95" t="str">
            <v>D</v>
          </cell>
          <cell r="G95" t="str">
            <v>A</v>
          </cell>
          <cell r="H95">
            <v>342</v>
          </cell>
          <cell r="I95">
            <v>7031</v>
          </cell>
          <cell r="J95">
            <v>7034</v>
          </cell>
        </row>
        <row r="96">
          <cell r="A96">
            <v>101030301002</v>
          </cell>
          <cell r="B96">
            <v>647</v>
          </cell>
          <cell r="C96" t="str">
            <v>Inventario Productos Terminados en Tránsito</v>
          </cell>
          <cell r="D96">
            <v>101030301</v>
          </cell>
          <cell r="E96">
            <v>5</v>
          </cell>
          <cell r="F96" t="str">
            <v>D</v>
          </cell>
          <cell r="G96" t="str">
            <v>A</v>
          </cell>
          <cell r="H96">
            <v>341</v>
          </cell>
        </row>
        <row r="97">
          <cell r="A97">
            <v>1010304</v>
          </cell>
          <cell r="B97">
            <v>0</v>
          </cell>
          <cell r="C97" t="str">
            <v>INVENTARIOS DE EMPAQUES</v>
          </cell>
          <cell r="D97">
            <v>10103</v>
          </cell>
          <cell r="E97">
            <v>3</v>
          </cell>
          <cell r="F97" t="str">
            <v>G</v>
          </cell>
          <cell r="G97" t="str">
            <v>A</v>
          </cell>
        </row>
        <row r="98">
          <cell r="A98">
            <v>101030401</v>
          </cell>
          <cell r="B98">
            <v>0</v>
          </cell>
          <cell r="C98" t="str">
            <v>INVENTARIOS DE EMPAQUES</v>
          </cell>
          <cell r="D98">
            <v>1010304</v>
          </cell>
          <cell r="E98">
            <v>4</v>
          </cell>
          <cell r="F98" t="str">
            <v>G</v>
          </cell>
          <cell r="G98" t="str">
            <v>A</v>
          </cell>
        </row>
        <row r="99">
          <cell r="A99">
            <v>101030401001</v>
          </cell>
          <cell r="B99">
            <v>42</v>
          </cell>
          <cell r="C99" t="str">
            <v>Inventario de Empaques</v>
          </cell>
          <cell r="D99">
            <v>101030401</v>
          </cell>
          <cell r="E99">
            <v>5</v>
          </cell>
          <cell r="F99" t="str">
            <v>D</v>
          </cell>
          <cell r="G99" t="str">
            <v>A</v>
          </cell>
          <cell r="H99">
            <v>343</v>
          </cell>
          <cell r="I99">
            <v>7001</v>
          </cell>
          <cell r="J99">
            <v>7010</v>
          </cell>
        </row>
        <row r="100">
          <cell r="A100">
            <v>1010305</v>
          </cell>
          <cell r="B100">
            <v>0</v>
          </cell>
          <cell r="C100" t="str">
            <v>INVENTARIOS DE SUMINISTROS INDUSTRIALES</v>
          </cell>
          <cell r="D100">
            <v>10103</v>
          </cell>
          <cell r="E100">
            <v>3</v>
          </cell>
          <cell r="F100" t="str">
            <v>G</v>
          </cell>
          <cell r="G100" t="str">
            <v>A</v>
          </cell>
        </row>
        <row r="101">
          <cell r="A101">
            <v>101030501</v>
          </cell>
          <cell r="B101">
            <v>0</v>
          </cell>
          <cell r="C101" t="str">
            <v>INVENTARIOS DE SUMINISTROS INDUSTRIALES</v>
          </cell>
          <cell r="D101">
            <v>1010305</v>
          </cell>
          <cell r="E101">
            <v>4</v>
          </cell>
          <cell r="F101" t="str">
            <v>G</v>
          </cell>
          <cell r="G101" t="str">
            <v>A</v>
          </cell>
        </row>
        <row r="102">
          <cell r="A102">
            <v>101030501001</v>
          </cell>
          <cell r="B102">
            <v>44</v>
          </cell>
          <cell r="C102" t="str">
            <v>Inventarios de Suministros Industriales</v>
          </cell>
          <cell r="D102">
            <v>101030501</v>
          </cell>
          <cell r="E102">
            <v>5</v>
          </cell>
          <cell r="F102" t="str">
            <v>D</v>
          </cell>
          <cell r="G102" t="str">
            <v>A</v>
          </cell>
          <cell r="H102">
            <v>343</v>
          </cell>
          <cell r="I102">
            <v>7001</v>
          </cell>
          <cell r="J102">
            <v>7010</v>
          </cell>
        </row>
        <row r="103">
          <cell r="A103">
            <v>1010306</v>
          </cell>
          <cell r="B103">
            <v>0</v>
          </cell>
          <cell r="C103" t="str">
            <v>INVENTARIOS DE REPUESTOS, HERRAMIENTAS Y ACCESORIOS</v>
          </cell>
          <cell r="D103">
            <v>10103</v>
          </cell>
          <cell r="E103">
            <v>3</v>
          </cell>
          <cell r="F103" t="str">
            <v>G</v>
          </cell>
          <cell r="G103" t="str">
            <v>A</v>
          </cell>
        </row>
        <row r="104">
          <cell r="A104">
            <v>101030601</v>
          </cell>
          <cell r="B104">
            <v>0</v>
          </cell>
          <cell r="C104" t="str">
            <v>INVENTARIOS DE REPUESTOS Y OTROS</v>
          </cell>
          <cell r="D104">
            <v>1010306</v>
          </cell>
          <cell r="E104">
            <v>4</v>
          </cell>
          <cell r="F104" t="str">
            <v>G</v>
          </cell>
          <cell r="G104" t="str">
            <v>A</v>
          </cell>
        </row>
        <row r="105">
          <cell r="A105">
            <v>101030601001</v>
          </cell>
          <cell r="B105">
            <v>46</v>
          </cell>
          <cell r="C105" t="str">
            <v>Inventario de Repuestos</v>
          </cell>
          <cell r="D105">
            <v>101030601</v>
          </cell>
          <cell r="E105">
            <v>5</v>
          </cell>
          <cell r="F105" t="str">
            <v>D</v>
          </cell>
          <cell r="G105" t="str">
            <v>A</v>
          </cell>
          <cell r="H105">
            <v>343</v>
          </cell>
          <cell r="I105">
            <v>7001</v>
          </cell>
          <cell r="J105">
            <v>7010</v>
          </cell>
        </row>
        <row r="106">
          <cell r="A106">
            <v>1010307</v>
          </cell>
          <cell r="B106">
            <v>0</v>
          </cell>
          <cell r="C106" t="str">
            <v>IMPORTACIONES EN TRANSITO</v>
          </cell>
          <cell r="D106">
            <v>10103</v>
          </cell>
          <cell r="E106">
            <v>3</v>
          </cell>
          <cell r="F106" t="str">
            <v>G</v>
          </cell>
          <cell r="G106" t="str">
            <v>A</v>
          </cell>
        </row>
        <row r="107">
          <cell r="A107">
            <v>101030701</v>
          </cell>
          <cell r="B107">
            <v>0</v>
          </cell>
          <cell r="C107" t="str">
            <v>IMPORTACIONES EN TRANSITO</v>
          </cell>
          <cell r="D107">
            <v>1010307</v>
          </cell>
          <cell r="E107">
            <v>4</v>
          </cell>
          <cell r="F107" t="str">
            <v>G</v>
          </cell>
          <cell r="G107" t="str">
            <v>A</v>
          </cell>
        </row>
        <row r="108">
          <cell r="A108">
            <v>101030701001</v>
          </cell>
          <cell r="B108">
            <v>379</v>
          </cell>
          <cell r="C108" t="str">
            <v>Importaciones en Transito</v>
          </cell>
          <cell r="D108">
            <v>101030701</v>
          </cell>
          <cell r="E108">
            <v>5</v>
          </cell>
          <cell r="F108" t="str">
            <v>D</v>
          </cell>
          <cell r="G108" t="str">
            <v>A</v>
          </cell>
          <cell r="H108">
            <v>339</v>
          </cell>
        </row>
        <row r="109">
          <cell r="A109">
            <v>1010308</v>
          </cell>
          <cell r="B109">
            <v>0</v>
          </cell>
          <cell r="C109" t="str">
            <v>MOV. DE INVENTARIO EN TRANSITO</v>
          </cell>
          <cell r="D109">
            <v>10103</v>
          </cell>
          <cell r="E109">
            <v>3</v>
          </cell>
          <cell r="F109" t="str">
            <v>G</v>
          </cell>
          <cell r="G109" t="str">
            <v>A</v>
          </cell>
        </row>
        <row r="110">
          <cell r="A110">
            <v>101030801</v>
          </cell>
          <cell r="B110">
            <v>0</v>
          </cell>
          <cell r="C110" t="str">
            <v>MOV. DE INVENTARIO EN TRANSITO</v>
          </cell>
          <cell r="D110">
            <v>1010308</v>
          </cell>
          <cell r="E110">
            <v>4</v>
          </cell>
          <cell r="F110" t="str">
            <v>G</v>
          </cell>
          <cell r="G110" t="str">
            <v>A</v>
          </cell>
        </row>
        <row r="111">
          <cell r="A111">
            <v>101030801001</v>
          </cell>
          <cell r="B111">
            <v>518</v>
          </cell>
          <cell r="C111" t="str">
            <v>Mov. de Inventario en Transito</v>
          </cell>
          <cell r="D111">
            <v>101030801</v>
          </cell>
          <cell r="E111">
            <v>5</v>
          </cell>
          <cell r="F111" t="str">
            <v>D</v>
          </cell>
          <cell r="G111" t="str">
            <v>A</v>
          </cell>
          <cell r="H111">
            <v>341</v>
          </cell>
        </row>
        <row r="112">
          <cell r="A112">
            <v>1010311</v>
          </cell>
          <cell r="B112">
            <v>0</v>
          </cell>
          <cell r="C112" t="str">
            <v>(-) PROVISION DE INVENTARIO POR VALOR NETO DE REALIZACIÓN</v>
          </cell>
          <cell r="D112">
            <v>10103</v>
          </cell>
          <cell r="E112">
            <v>3</v>
          </cell>
          <cell r="F112" t="str">
            <v>G</v>
          </cell>
          <cell r="G112" t="str">
            <v>A</v>
          </cell>
        </row>
        <row r="113">
          <cell r="A113">
            <v>101031101</v>
          </cell>
          <cell r="B113">
            <v>0</v>
          </cell>
          <cell r="C113" t="str">
            <v>(-) PROVISION DE INVENTARIO POR VALOR NETO DE REALIZACIÓN</v>
          </cell>
          <cell r="D113">
            <v>1010311</v>
          </cell>
          <cell r="E113">
            <v>4</v>
          </cell>
          <cell r="F113" t="str">
            <v>G</v>
          </cell>
          <cell r="G113" t="str">
            <v>A</v>
          </cell>
        </row>
        <row r="114">
          <cell r="A114">
            <v>101031101001</v>
          </cell>
          <cell r="B114">
            <v>47</v>
          </cell>
          <cell r="C114" t="str">
            <v>(-) Provision de Inventario por Valor Neto de Realización</v>
          </cell>
          <cell r="D114">
            <v>101031101</v>
          </cell>
          <cell r="E114">
            <v>5</v>
          </cell>
          <cell r="F114" t="str">
            <v>D</v>
          </cell>
          <cell r="G114" t="str">
            <v>A</v>
          </cell>
          <cell r="H114">
            <v>347</v>
          </cell>
        </row>
        <row r="115">
          <cell r="A115">
            <v>1010312</v>
          </cell>
          <cell r="B115">
            <v>0</v>
          </cell>
          <cell r="C115" t="str">
            <v>(-) PROVISION DE INVENTARIO POR DETERIORO</v>
          </cell>
          <cell r="D115">
            <v>10103</v>
          </cell>
          <cell r="E115">
            <v>3</v>
          </cell>
          <cell r="F115" t="str">
            <v>G</v>
          </cell>
          <cell r="G115" t="str">
            <v>A</v>
          </cell>
        </row>
        <row r="116">
          <cell r="A116">
            <v>101031201</v>
          </cell>
          <cell r="B116">
            <v>0</v>
          </cell>
          <cell r="C116" t="str">
            <v>(-) PROVISION DE INVENTARIO POR DETERIORO</v>
          </cell>
          <cell r="D116">
            <v>1010312</v>
          </cell>
          <cell r="E116">
            <v>4</v>
          </cell>
          <cell r="F116" t="str">
            <v>G</v>
          </cell>
          <cell r="G116" t="str">
            <v>A</v>
          </cell>
        </row>
        <row r="117">
          <cell r="A117">
            <v>101031201001</v>
          </cell>
          <cell r="B117">
            <v>48</v>
          </cell>
          <cell r="C117" t="str">
            <v>(-) Provision de Inventario por Deterioro</v>
          </cell>
          <cell r="D117">
            <v>101031201</v>
          </cell>
          <cell r="E117">
            <v>5</v>
          </cell>
          <cell r="F117" t="str">
            <v>D</v>
          </cell>
          <cell r="G117" t="str">
            <v>A</v>
          </cell>
          <cell r="H117">
            <v>347</v>
          </cell>
        </row>
        <row r="118">
          <cell r="A118">
            <v>10104</v>
          </cell>
          <cell r="B118">
            <v>0</v>
          </cell>
          <cell r="C118" t="str">
            <v>SERVICIOS Y OTROS GASTOS ANTICIPADOS</v>
          </cell>
          <cell r="D118">
            <v>101</v>
          </cell>
          <cell r="E118">
            <v>2</v>
          </cell>
          <cell r="F118" t="str">
            <v>G</v>
          </cell>
          <cell r="G118" t="str">
            <v>A</v>
          </cell>
        </row>
        <row r="119">
          <cell r="A119">
            <v>1010401</v>
          </cell>
          <cell r="B119">
            <v>0</v>
          </cell>
          <cell r="C119" t="str">
            <v>SERVICIOS Y OTROS GASTOS ANTICIPADOS</v>
          </cell>
          <cell r="D119">
            <v>10104</v>
          </cell>
          <cell r="E119">
            <v>3</v>
          </cell>
          <cell r="F119" t="str">
            <v>G</v>
          </cell>
          <cell r="G119" t="str">
            <v>A</v>
          </cell>
        </row>
        <row r="120">
          <cell r="A120">
            <v>101040101</v>
          </cell>
          <cell r="B120">
            <v>0</v>
          </cell>
          <cell r="C120" t="str">
            <v>SEGUROS PAGADOS POR  ANTICIPADOS</v>
          </cell>
          <cell r="D120">
            <v>1010401</v>
          </cell>
          <cell r="E120">
            <v>4</v>
          </cell>
          <cell r="F120" t="str">
            <v>G</v>
          </cell>
          <cell r="G120" t="str">
            <v>A</v>
          </cell>
        </row>
        <row r="121">
          <cell r="A121">
            <v>101040101001</v>
          </cell>
          <cell r="B121">
            <v>49</v>
          </cell>
          <cell r="C121" t="str">
            <v>Seguros Pagado por Anticipado</v>
          </cell>
          <cell r="D121">
            <v>101040101</v>
          </cell>
          <cell r="E121">
            <v>5</v>
          </cell>
          <cell r="F121" t="str">
            <v>D</v>
          </cell>
          <cell r="G121" t="str">
            <v>A</v>
          </cell>
          <cell r="H121">
            <v>358</v>
          </cell>
        </row>
        <row r="122">
          <cell r="A122">
            <v>101040101002</v>
          </cell>
          <cell r="B122">
            <v>570</v>
          </cell>
          <cell r="C122" t="str">
            <v>Servicios pagados por anticipado</v>
          </cell>
          <cell r="D122">
            <v>101040101</v>
          </cell>
          <cell r="E122">
            <v>5</v>
          </cell>
          <cell r="F122" t="str">
            <v>D</v>
          </cell>
          <cell r="G122" t="str">
            <v>A</v>
          </cell>
          <cell r="H122">
            <v>358</v>
          </cell>
        </row>
        <row r="123">
          <cell r="A123">
            <v>101040102</v>
          </cell>
          <cell r="B123">
            <v>0</v>
          </cell>
          <cell r="C123" t="str">
            <v>GASTOS  DEPARTAMENTO COLON</v>
          </cell>
          <cell r="D123">
            <v>1010401</v>
          </cell>
          <cell r="E123">
            <v>4</v>
          </cell>
          <cell r="F123" t="str">
            <v>G</v>
          </cell>
          <cell r="G123" t="str">
            <v>A</v>
          </cell>
        </row>
        <row r="124">
          <cell r="A124">
            <v>101040102001</v>
          </cell>
          <cell r="B124">
            <v>564</v>
          </cell>
          <cell r="C124" t="str">
            <v>Gastos Departamento Colon</v>
          </cell>
          <cell r="D124">
            <v>101040102</v>
          </cell>
          <cell r="E124">
            <v>5</v>
          </cell>
          <cell r="F124" t="str">
            <v>D</v>
          </cell>
          <cell r="G124" t="str">
            <v>A</v>
          </cell>
          <cell r="H124">
            <v>325</v>
          </cell>
        </row>
        <row r="125">
          <cell r="A125">
            <v>1010402</v>
          </cell>
          <cell r="B125">
            <v>0</v>
          </cell>
          <cell r="C125" t="str">
            <v>OTROS ANTICIPOS ENTREGADOS</v>
          </cell>
          <cell r="D125">
            <v>10104</v>
          </cell>
          <cell r="E125">
            <v>3</v>
          </cell>
          <cell r="F125" t="str">
            <v>G</v>
          </cell>
          <cell r="G125" t="str">
            <v>A</v>
          </cell>
        </row>
        <row r="126">
          <cell r="A126">
            <v>101040201</v>
          </cell>
          <cell r="B126">
            <v>0</v>
          </cell>
          <cell r="C126" t="str">
            <v>DEPOSITOS EN GARANTIA</v>
          </cell>
          <cell r="D126">
            <v>1010402</v>
          </cell>
          <cell r="E126">
            <v>4</v>
          </cell>
          <cell r="F126" t="str">
            <v>G</v>
          </cell>
          <cell r="G126" t="str">
            <v>A</v>
          </cell>
        </row>
        <row r="127">
          <cell r="A127">
            <v>101040202001</v>
          </cell>
          <cell r="B127">
            <v>50</v>
          </cell>
          <cell r="C127" t="str">
            <v>Garantias Aduanera</v>
          </cell>
          <cell r="D127">
            <v>101040201</v>
          </cell>
          <cell r="E127">
            <v>5</v>
          </cell>
          <cell r="F127" t="str">
            <v>D</v>
          </cell>
          <cell r="G127" t="str">
            <v>A</v>
          </cell>
          <cell r="H127">
            <v>359</v>
          </cell>
        </row>
        <row r="128">
          <cell r="A128">
            <v>101040202002</v>
          </cell>
          <cell r="B128">
            <v>488</v>
          </cell>
          <cell r="C128" t="str">
            <v>Garantias a proveedores</v>
          </cell>
          <cell r="D128">
            <v>101040201</v>
          </cell>
          <cell r="E128">
            <v>5</v>
          </cell>
          <cell r="F128" t="str">
            <v>D</v>
          </cell>
          <cell r="G128" t="str">
            <v>A</v>
          </cell>
          <cell r="H128">
            <v>359</v>
          </cell>
        </row>
        <row r="129">
          <cell r="A129">
            <v>1010403</v>
          </cell>
          <cell r="B129">
            <v>0</v>
          </cell>
          <cell r="C129" t="str">
            <v>ACTIVOS IMPUESTOS DIFERIDOS</v>
          </cell>
          <cell r="D129">
            <v>10104</v>
          </cell>
          <cell r="E129">
            <v>3</v>
          </cell>
          <cell r="F129" t="str">
            <v>G</v>
          </cell>
          <cell r="G129" t="str">
            <v>A</v>
          </cell>
        </row>
        <row r="130">
          <cell r="A130">
            <v>101040301</v>
          </cell>
          <cell r="B130">
            <v>0</v>
          </cell>
          <cell r="C130" t="str">
            <v>ACTIVO IMPUESTO DIFERIDO</v>
          </cell>
          <cell r="D130">
            <v>1010403</v>
          </cell>
          <cell r="E130">
            <v>4</v>
          </cell>
          <cell r="F130" t="str">
            <v>G</v>
          </cell>
          <cell r="G130" t="str">
            <v>A</v>
          </cell>
        </row>
        <row r="131">
          <cell r="A131">
            <v>101040301001</v>
          </cell>
          <cell r="B131">
            <v>615</v>
          </cell>
          <cell r="C131" t="str">
            <v>Diferencias Tributarias Sujetas a Amortizacion</v>
          </cell>
          <cell r="D131">
            <v>101040301</v>
          </cell>
          <cell r="E131">
            <v>5</v>
          </cell>
          <cell r="F131" t="str">
            <v>D</v>
          </cell>
          <cell r="G131" t="str">
            <v>A</v>
          </cell>
          <cell r="H131">
            <v>325</v>
          </cell>
        </row>
        <row r="132">
          <cell r="A132">
            <v>10105</v>
          </cell>
          <cell r="B132">
            <v>0</v>
          </cell>
          <cell r="C132" t="str">
            <v>ACTIVOS POR IMPUESTOS CORRIENTES</v>
          </cell>
          <cell r="D132">
            <v>101</v>
          </cell>
          <cell r="E132">
            <v>2</v>
          </cell>
          <cell r="F132" t="str">
            <v>G</v>
          </cell>
          <cell r="G132" t="str">
            <v>A</v>
          </cell>
        </row>
        <row r="133">
          <cell r="A133">
            <v>1010501</v>
          </cell>
          <cell r="B133">
            <v>0</v>
          </cell>
          <cell r="C133" t="str">
            <v>CRÉDITO TRIBUTARIO A/F DE LA EMPRESA (I.V.A.)</v>
          </cell>
          <cell r="D133">
            <v>10105</v>
          </cell>
          <cell r="E133">
            <v>3</v>
          </cell>
          <cell r="F133" t="str">
            <v>G</v>
          </cell>
          <cell r="G133" t="str">
            <v>A</v>
          </cell>
        </row>
        <row r="134">
          <cell r="A134">
            <v>101050101</v>
          </cell>
          <cell r="B134">
            <v>0</v>
          </cell>
          <cell r="C134" t="str">
            <v>I.VA. PAGADO POR COMPRAS</v>
          </cell>
          <cell r="D134">
            <v>1010501</v>
          </cell>
          <cell r="E134">
            <v>4</v>
          </cell>
          <cell r="F134" t="str">
            <v>G</v>
          </cell>
          <cell r="G134" t="str">
            <v>A</v>
          </cell>
        </row>
        <row r="135">
          <cell r="A135">
            <v>101050101001</v>
          </cell>
          <cell r="B135">
            <v>51</v>
          </cell>
          <cell r="C135" t="str">
            <v>IVA pagado 12%- Credito Tributario</v>
          </cell>
          <cell r="D135">
            <v>101050101</v>
          </cell>
          <cell r="E135">
            <v>5</v>
          </cell>
          <cell r="F135" t="str">
            <v>D</v>
          </cell>
          <cell r="G135" t="str">
            <v>A</v>
          </cell>
          <cell r="H135">
            <v>336</v>
          </cell>
        </row>
        <row r="136">
          <cell r="A136">
            <v>101050101002</v>
          </cell>
          <cell r="B136">
            <v>548</v>
          </cell>
          <cell r="C136" t="str">
            <v>Cred. tribut.  para prox mes por adquisic e importaciones</v>
          </cell>
          <cell r="D136">
            <v>101050101</v>
          </cell>
          <cell r="E136">
            <v>5</v>
          </cell>
          <cell r="F136" t="str">
            <v>D</v>
          </cell>
          <cell r="G136" t="str">
            <v>A</v>
          </cell>
          <cell r="H136">
            <v>336</v>
          </cell>
        </row>
        <row r="137">
          <cell r="A137">
            <v>101050101003</v>
          </cell>
          <cell r="B137">
            <v>547</v>
          </cell>
          <cell r="C137" t="str">
            <v>Cred. tribut. para prox mes por ret en la fuente de iva</v>
          </cell>
          <cell r="D137">
            <v>101050101</v>
          </cell>
          <cell r="E137">
            <v>5</v>
          </cell>
          <cell r="F137" t="str">
            <v>D</v>
          </cell>
          <cell r="G137" t="str">
            <v>A</v>
          </cell>
          <cell r="H137">
            <v>336</v>
          </cell>
        </row>
        <row r="138">
          <cell r="A138">
            <v>101050102</v>
          </cell>
          <cell r="B138">
            <v>0</v>
          </cell>
          <cell r="C138" t="str">
            <v>RETENCIONES I.V.A. REALIZADAS POR CLIENTES</v>
          </cell>
          <cell r="D138">
            <v>1010501</v>
          </cell>
          <cell r="E138">
            <v>4</v>
          </cell>
          <cell r="F138" t="str">
            <v>G</v>
          </cell>
          <cell r="G138" t="str">
            <v>A</v>
          </cell>
        </row>
        <row r="139">
          <cell r="A139">
            <v>101050102001</v>
          </cell>
          <cell r="B139">
            <v>52</v>
          </cell>
          <cell r="C139" t="str">
            <v>I.V.A. Clientes 30%</v>
          </cell>
          <cell r="D139">
            <v>101050102</v>
          </cell>
          <cell r="E139">
            <v>5</v>
          </cell>
          <cell r="F139" t="str">
            <v>D</v>
          </cell>
          <cell r="G139" t="str">
            <v>A</v>
          </cell>
          <cell r="H139">
            <v>336</v>
          </cell>
        </row>
        <row r="140">
          <cell r="A140">
            <v>101050102002</v>
          </cell>
          <cell r="B140">
            <v>53</v>
          </cell>
          <cell r="C140" t="str">
            <v>I.V.A. Clientes 70%</v>
          </cell>
          <cell r="D140">
            <v>101050102</v>
          </cell>
          <cell r="E140">
            <v>5</v>
          </cell>
          <cell r="F140" t="str">
            <v>D</v>
          </cell>
          <cell r="G140" t="str">
            <v>A</v>
          </cell>
          <cell r="H140">
            <v>336</v>
          </cell>
        </row>
        <row r="141">
          <cell r="A141">
            <v>101050102003</v>
          </cell>
          <cell r="B141">
            <v>54</v>
          </cell>
          <cell r="C141" t="str">
            <v>I.V.A. Clientes 100%</v>
          </cell>
          <cell r="D141">
            <v>101050102</v>
          </cell>
          <cell r="E141">
            <v>5</v>
          </cell>
          <cell r="F141" t="str">
            <v>D</v>
          </cell>
          <cell r="G141" t="str">
            <v>A</v>
          </cell>
          <cell r="H141">
            <v>336</v>
          </cell>
        </row>
        <row r="142">
          <cell r="A142">
            <v>101050102004</v>
          </cell>
          <cell r="B142">
            <v>522</v>
          </cell>
          <cell r="C142" t="str">
            <v>I.V.A. Clientes 10%</v>
          </cell>
          <cell r="D142">
            <v>101050102</v>
          </cell>
          <cell r="E142">
            <v>5</v>
          </cell>
          <cell r="F142" t="str">
            <v>D</v>
          </cell>
          <cell r="G142" t="str">
            <v>A</v>
          </cell>
          <cell r="H142">
            <v>336</v>
          </cell>
        </row>
        <row r="143">
          <cell r="A143">
            <v>101050102005</v>
          </cell>
          <cell r="B143">
            <v>523</v>
          </cell>
          <cell r="C143" t="str">
            <v>I.V.A.  Clientes 20%</v>
          </cell>
          <cell r="D143">
            <v>101050102</v>
          </cell>
          <cell r="E143">
            <v>5</v>
          </cell>
          <cell r="F143" t="str">
            <v>D</v>
          </cell>
          <cell r="G143" t="str">
            <v>A</v>
          </cell>
          <cell r="H143">
            <v>336</v>
          </cell>
        </row>
        <row r="144">
          <cell r="A144">
            <v>1010502</v>
          </cell>
          <cell r="B144">
            <v>0</v>
          </cell>
          <cell r="C144" t="str">
            <v>CRÉDITO TRIBUTARIO A/F DE LA EMPRESA  (I.R.)</v>
          </cell>
          <cell r="D144">
            <v>10105</v>
          </cell>
          <cell r="E144">
            <v>3</v>
          </cell>
          <cell r="F144" t="str">
            <v>G</v>
          </cell>
          <cell r="G144" t="str">
            <v>A</v>
          </cell>
        </row>
        <row r="145">
          <cell r="A145">
            <v>101050201</v>
          </cell>
          <cell r="B145">
            <v>0</v>
          </cell>
          <cell r="C145" t="str">
            <v>CRÉDITO TRIBUTARIO A/F DE LA EMPRESA  (I.R.)</v>
          </cell>
          <cell r="D145">
            <v>1010502</v>
          </cell>
          <cell r="E145">
            <v>4</v>
          </cell>
          <cell r="F145" t="str">
            <v>G</v>
          </cell>
          <cell r="G145" t="str">
            <v>A</v>
          </cell>
        </row>
        <row r="146">
          <cell r="A146">
            <v>101050201001</v>
          </cell>
          <cell r="B146">
            <v>55</v>
          </cell>
          <cell r="C146" t="str">
            <v>Retención en la Fuente I.R.1%</v>
          </cell>
          <cell r="D146">
            <v>101050201</v>
          </cell>
          <cell r="E146">
            <v>5</v>
          </cell>
          <cell r="F146" t="str">
            <v>D</v>
          </cell>
          <cell r="G146" t="str">
            <v>A</v>
          </cell>
          <cell r="H146">
            <v>337</v>
          </cell>
        </row>
        <row r="147">
          <cell r="A147">
            <v>101050201002</v>
          </cell>
          <cell r="B147">
            <v>56</v>
          </cell>
          <cell r="C147" t="str">
            <v>Retención en la Fuente I.R.2%</v>
          </cell>
          <cell r="D147">
            <v>101050201</v>
          </cell>
          <cell r="E147">
            <v>5</v>
          </cell>
          <cell r="F147" t="str">
            <v>D</v>
          </cell>
          <cell r="G147" t="str">
            <v>A</v>
          </cell>
          <cell r="H147">
            <v>337</v>
          </cell>
        </row>
        <row r="148">
          <cell r="A148">
            <v>101050201003</v>
          </cell>
          <cell r="B148">
            <v>419</v>
          </cell>
          <cell r="C148" t="str">
            <v>Retencion en la fuente ISD</v>
          </cell>
          <cell r="D148">
            <v>101050201</v>
          </cell>
          <cell r="E148">
            <v>5</v>
          </cell>
          <cell r="F148" t="str">
            <v>D</v>
          </cell>
          <cell r="G148" t="str">
            <v>A</v>
          </cell>
          <cell r="H148">
            <v>335</v>
          </cell>
        </row>
        <row r="149">
          <cell r="A149">
            <v>101050201004</v>
          </cell>
          <cell r="B149">
            <v>420</v>
          </cell>
          <cell r="C149" t="str">
            <v>Reclamos al SRI</v>
          </cell>
          <cell r="D149">
            <v>101050201</v>
          </cell>
          <cell r="E149">
            <v>5</v>
          </cell>
          <cell r="F149" t="str">
            <v>D</v>
          </cell>
          <cell r="G149" t="str">
            <v>A</v>
          </cell>
          <cell r="H149">
            <v>338</v>
          </cell>
        </row>
        <row r="150">
          <cell r="A150">
            <v>101050201005</v>
          </cell>
          <cell r="B150">
            <v>491</v>
          </cell>
          <cell r="C150" t="str">
            <v>Retencion en la fuente rendimientos financ.</v>
          </cell>
          <cell r="D150">
            <v>101050201</v>
          </cell>
          <cell r="E150">
            <v>5</v>
          </cell>
          <cell r="F150" t="str">
            <v>D</v>
          </cell>
          <cell r="G150" t="str">
            <v>A</v>
          </cell>
          <cell r="H150">
            <v>337</v>
          </cell>
        </row>
        <row r="151">
          <cell r="A151">
            <v>101050201006</v>
          </cell>
          <cell r="B151">
            <v>512</v>
          </cell>
          <cell r="C151" t="str">
            <v>Remanente Ret Fte. Años Anteriores</v>
          </cell>
          <cell r="D151">
            <v>101050201</v>
          </cell>
          <cell r="E151">
            <v>5</v>
          </cell>
          <cell r="F151" t="str">
            <v>D</v>
          </cell>
          <cell r="G151" t="str">
            <v>A</v>
          </cell>
          <cell r="H151">
            <v>337</v>
          </cell>
        </row>
        <row r="152">
          <cell r="A152">
            <v>101050201007</v>
          </cell>
          <cell r="B152">
            <v>537</v>
          </cell>
          <cell r="C152" t="str">
            <v>Retención en la Fuente I.R.8%</v>
          </cell>
          <cell r="D152">
            <v>101050201</v>
          </cell>
          <cell r="E152">
            <v>5</v>
          </cell>
          <cell r="F152" t="str">
            <v>D</v>
          </cell>
          <cell r="G152" t="str">
            <v>A</v>
          </cell>
          <cell r="H152">
            <v>337</v>
          </cell>
        </row>
        <row r="153">
          <cell r="A153">
            <v>1010503</v>
          </cell>
          <cell r="B153">
            <v>0</v>
          </cell>
          <cell r="C153" t="str">
            <v>ANTICIPOS DE IMPUESTO A LA RENTA</v>
          </cell>
          <cell r="D153">
            <v>10105</v>
          </cell>
          <cell r="E153">
            <v>3</v>
          </cell>
          <cell r="F153" t="str">
            <v>G</v>
          </cell>
          <cell r="G153" t="str">
            <v>A</v>
          </cell>
        </row>
        <row r="154">
          <cell r="A154">
            <v>101050301</v>
          </cell>
          <cell r="B154">
            <v>0</v>
          </cell>
          <cell r="C154" t="str">
            <v>ANTICIPOS DE IMPUESTO A LA RENTA</v>
          </cell>
          <cell r="D154">
            <v>1010503</v>
          </cell>
          <cell r="E154">
            <v>4</v>
          </cell>
          <cell r="F154" t="str">
            <v>G</v>
          </cell>
          <cell r="G154" t="str">
            <v>A</v>
          </cell>
        </row>
        <row r="155">
          <cell r="A155">
            <v>101050301001</v>
          </cell>
          <cell r="B155">
            <v>58</v>
          </cell>
          <cell r="C155" t="str">
            <v>Crédito Tributario Anticipo de Impuesto a la Renta</v>
          </cell>
          <cell r="D155">
            <v>101050301</v>
          </cell>
          <cell r="E155">
            <v>5</v>
          </cell>
          <cell r="F155" t="str">
            <v>D</v>
          </cell>
          <cell r="G155" t="str">
            <v>A</v>
          </cell>
          <cell r="H155">
            <v>337</v>
          </cell>
        </row>
        <row r="156">
          <cell r="A156">
            <v>101050301002</v>
          </cell>
          <cell r="B156">
            <v>513</v>
          </cell>
          <cell r="C156" t="str">
            <v>Credito tributario por adquisiciones e importaciones</v>
          </cell>
          <cell r="D156">
            <v>101050301</v>
          </cell>
          <cell r="E156">
            <v>5</v>
          </cell>
          <cell r="F156" t="str">
            <v>D</v>
          </cell>
          <cell r="G156" t="str">
            <v>A</v>
          </cell>
          <cell r="H156">
            <v>336</v>
          </cell>
        </row>
        <row r="157">
          <cell r="A157">
            <v>101050301003</v>
          </cell>
          <cell r="B157">
            <v>514</v>
          </cell>
          <cell r="C157" t="str">
            <v>Credito tributario por retenciones en la fuente de iva</v>
          </cell>
          <cell r="D157">
            <v>101050301</v>
          </cell>
          <cell r="E157">
            <v>5</v>
          </cell>
          <cell r="F157" t="str">
            <v>D</v>
          </cell>
          <cell r="G157" t="str">
            <v>A</v>
          </cell>
          <cell r="H157">
            <v>336</v>
          </cell>
        </row>
        <row r="158">
          <cell r="A158">
            <v>10106</v>
          </cell>
          <cell r="B158">
            <v>0</v>
          </cell>
          <cell r="C158" t="str">
            <v>OTROS ACTIVOS CORRIENTES</v>
          </cell>
          <cell r="D158">
            <v>101</v>
          </cell>
          <cell r="E158">
            <v>2</v>
          </cell>
          <cell r="F158" t="str">
            <v>G</v>
          </cell>
          <cell r="G158" t="str">
            <v>A</v>
          </cell>
        </row>
        <row r="159">
          <cell r="A159">
            <v>1010601</v>
          </cell>
          <cell r="B159">
            <v>0</v>
          </cell>
          <cell r="C159" t="str">
            <v>OTROS ACTIVOS CORRIENTES</v>
          </cell>
          <cell r="D159">
            <v>10106</v>
          </cell>
          <cell r="E159">
            <v>3</v>
          </cell>
          <cell r="F159" t="str">
            <v>G</v>
          </cell>
          <cell r="G159" t="str">
            <v>A</v>
          </cell>
        </row>
        <row r="160">
          <cell r="A160">
            <v>101060101</v>
          </cell>
          <cell r="B160">
            <v>0</v>
          </cell>
          <cell r="C160" t="str">
            <v>OTROS ACTIVOS CORRIENTES</v>
          </cell>
          <cell r="D160">
            <v>1010601</v>
          </cell>
          <cell r="E160">
            <v>4</v>
          </cell>
          <cell r="F160" t="str">
            <v>G</v>
          </cell>
          <cell r="G160" t="str">
            <v>A</v>
          </cell>
        </row>
        <row r="161">
          <cell r="A161">
            <v>101060101001</v>
          </cell>
          <cell r="B161">
            <v>59</v>
          </cell>
          <cell r="C161" t="str">
            <v>Adquisiciones temporales</v>
          </cell>
          <cell r="D161">
            <v>101060101</v>
          </cell>
          <cell r="E161">
            <v>5</v>
          </cell>
          <cell r="F161" t="str">
            <v>D</v>
          </cell>
          <cell r="G161" t="str">
            <v>A</v>
          </cell>
        </row>
        <row r="162">
          <cell r="A162">
            <v>101060101003</v>
          </cell>
          <cell r="B162">
            <v>593</v>
          </cell>
          <cell r="C162" t="str">
            <v>Nota de Credito SRI Ecuador</v>
          </cell>
          <cell r="D162">
            <v>1010601</v>
          </cell>
          <cell r="E162">
            <v>4</v>
          </cell>
          <cell r="F162" t="str">
            <v>D</v>
          </cell>
          <cell r="G162" t="str">
            <v>A</v>
          </cell>
          <cell r="H162">
            <v>338</v>
          </cell>
        </row>
        <row r="163">
          <cell r="A163">
            <v>102</v>
          </cell>
          <cell r="B163">
            <v>0</v>
          </cell>
          <cell r="C163" t="str">
            <v>ACTIVO FIIJO</v>
          </cell>
          <cell r="D163">
            <v>1</v>
          </cell>
          <cell r="E163">
            <v>1</v>
          </cell>
          <cell r="F163" t="str">
            <v>G</v>
          </cell>
          <cell r="G163" t="str">
            <v>A</v>
          </cell>
        </row>
        <row r="164">
          <cell r="A164">
            <v>10201</v>
          </cell>
          <cell r="B164">
            <v>0</v>
          </cell>
          <cell r="C164" t="str">
            <v>PROPIEDADES, PLANTA Y EQUIPO</v>
          </cell>
          <cell r="D164">
            <v>102</v>
          </cell>
          <cell r="E164">
            <v>2</v>
          </cell>
          <cell r="F164" t="str">
            <v>G</v>
          </cell>
          <cell r="G164" t="str">
            <v>A</v>
          </cell>
        </row>
        <row r="165">
          <cell r="A165">
            <v>1020101</v>
          </cell>
          <cell r="B165">
            <v>0</v>
          </cell>
          <cell r="C165" t="str">
            <v>ACTIVOS NO DEPRECIABLES</v>
          </cell>
          <cell r="D165">
            <v>10201</v>
          </cell>
          <cell r="E165">
            <v>3</v>
          </cell>
          <cell r="F165" t="str">
            <v>G</v>
          </cell>
          <cell r="G165" t="str">
            <v>A</v>
          </cell>
        </row>
        <row r="166">
          <cell r="A166">
            <v>102010101</v>
          </cell>
          <cell r="B166">
            <v>0</v>
          </cell>
          <cell r="C166" t="str">
            <v>NO DEPRECIABLES</v>
          </cell>
          <cell r="D166">
            <v>1020101</v>
          </cell>
          <cell r="E166">
            <v>4</v>
          </cell>
          <cell r="F166" t="str">
            <v>G</v>
          </cell>
          <cell r="G166" t="str">
            <v>A</v>
          </cell>
        </row>
        <row r="167">
          <cell r="A167">
            <v>102010101001</v>
          </cell>
          <cell r="B167">
            <v>60</v>
          </cell>
          <cell r="C167" t="str">
            <v>Terrenos</v>
          </cell>
          <cell r="D167">
            <v>102010101</v>
          </cell>
          <cell r="E167">
            <v>5</v>
          </cell>
          <cell r="F167" t="str">
            <v>D</v>
          </cell>
          <cell r="G167" t="str">
            <v>A</v>
          </cell>
          <cell r="H167">
            <v>362</v>
          </cell>
        </row>
        <row r="168">
          <cell r="A168">
            <v>102010101002</v>
          </cell>
          <cell r="B168">
            <v>61</v>
          </cell>
          <cell r="C168" t="str">
            <v>Construcciones en Curso y Montajes</v>
          </cell>
          <cell r="D168">
            <v>102010101</v>
          </cell>
          <cell r="E168">
            <v>5</v>
          </cell>
          <cell r="F168" t="str">
            <v>D</v>
          </cell>
          <cell r="G168" t="str">
            <v>A</v>
          </cell>
          <cell r="H168">
            <v>372</v>
          </cell>
        </row>
        <row r="169">
          <cell r="A169">
            <v>1020102</v>
          </cell>
          <cell r="B169">
            <v>0</v>
          </cell>
          <cell r="C169" t="str">
            <v>ACTIVOS DEPRECIABLES</v>
          </cell>
          <cell r="D169">
            <v>10201</v>
          </cell>
          <cell r="E169">
            <v>3</v>
          </cell>
          <cell r="F169" t="str">
            <v>G</v>
          </cell>
          <cell r="G169" t="str">
            <v>A</v>
          </cell>
        </row>
        <row r="170">
          <cell r="A170">
            <v>102010201</v>
          </cell>
          <cell r="B170">
            <v>0</v>
          </cell>
          <cell r="C170" t="str">
            <v>DEPRECIABLES</v>
          </cell>
          <cell r="D170">
            <v>1020102</v>
          </cell>
          <cell r="E170">
            <v>4</v>
          </cell>
          <cell r="F170" t="str">
            <v>G</v>
          </cell>
          <cell r="G170" t="str">
            <v>A</v>
          </cell>
        </row>
        <row r="171">
          <cell r="A171">
            <v>102010201001</v>
          </cell>
          <cell r="B171">
            <v>62</v>
          </cell>
          <cell r="C171" t="str">
            <v>Edificios</v>
          </cell>
          <cell r="D171">
            <v>102010201</v>
          </cell>
          <cell r="E171">
            <v>5</v>
          </cell>
          <cell r="F171" t="str">
            <v>D</v>
          </cell>
          <cell r="G171" t="str">
            <v>A</v>
          </cell>
          <cell r="H171">
            <v>364</v>
          </cell>
        </row>
        <row r="172">
          <cell r="A172">
            <v>102010201002</v>
          </cell>
          <cell r="B172">
            <v>63</v>
          </cell>
          <cell r="C172" t="str">
            <v>Instalaciones</v>
          </cell>
          <cell r="D172">
            <v>102010201</v>
          </cell>
          <cell r="E172">
            <v>5</v>
          </cell>
          <cell r="F172" t="str">
            <v>D</v>
          </cell>
          <cell r="G172" t="str">
            <v>A</v>
          </cell>
          <cell r="H172">
            <v>368</v>
          </cell>
        </row>
        <row r="173">
          <cell r="A173">
            <v>102010201003</v>
          </cell>
          <cell r="B173">
            <v>64</v>
          </cell>
          <cell r="C173" t="str">
            <v>Instalaciones en locales arrendados</v>
          </cell>
          <cell r="D173">
            <v>102010201</v>
          </cell>
          <cell r="E173">
            <v>5</v>
          </cell>
          <cell r="F173" t="str">
            <v>D</v>
          </cell>
          <cell r="G173" t="str">
            <v>A</v>
          </cell>
          <cell r="H173">
            <v>368</v>
          </cell>
        </row>
        <row r="174">
          <cell r="A174">
            <v>102010201004</v>
          </cell>
          <cell r="B174">
            <v>65</v>
          </cell>
          <cell r="C174" t="str">
            <v>Muebles y Enseres</v>
          </cell>
          <cell r="D174">
            <v>102010201</v>
          </cell>
          <cell r="E174">
            <v>5</v>
          </cell>
          <cell r="F174" t="str">
            <v>D</v>
          </cell>
          <cell r="G174" t="str">
            <v>A</v>
          </cell>
          <cell r="H174">
            <v>373</v>
          </cell>
        </row>
        <row r="175">
          <cell r="A175">
            <v>102010201005</v>
          </cell>
          <cell r="B175">
            <v>66</v>
          </cell>
          <cell r="C175" t="str">
            <v>Maquinarias y Equipos</v>
          </cell>
          <cell r="D175">
            <v>102010201</v>
          </cell>
          <cell r="E175">
            <v>5</v>
          </cell>
          <cell r="F175" t="str">
            <v>D</v>
          </cell>
          <cell r="G175" t="str">
            <v>A</v>
          </cell>
          <cell r="H175">
            <v>368</v>
          </cell>
        </row>
        <row r="176">
          <cell r="A176">
            <v>102010201006</v>
          </cell>
          <cell r="B176">
            <v>67</v>
          </cell>
          <cell r="C176" t="str">
            <v>Equipo de Seguridad</v>
          </cell>
          <cell r="D176">
            <v>102010201</v>
          </cell>
          <cell r="E176">
            <v>5</v>
          </cell>
          <cell r="F176" t="str">
            <v>D</v>
          </cell>
          <cell r="G176" t="str">
            <v>A</v>
          </cell>
          <cell r="H176">
            <v>383</v>
          </cell>
        </row>
        <row r="177">
          <cell r="A177">
            <v>102010201007</v>
          </cell>
          <cell r="B177">
            <v>68</v>
          </cell>
          <cell r="C177" t="str">
            <v>Equipos de Computación</v>
          </cell>
          <cell r="D177">
            <v>102010201</v>
          </cell>
          <cell r="E177">
            <v>5</v>
          </cell>
          <cell r="F177" t="str">
            <v>D</v>
          </cell>
          <cell r="G177" t="str">
            <v>A</v>
          </cell>
          <cell r="H177">
            <v>374</v>
          </cell>
        </row>
        <row r="178">
          <cell r="A178">
            <v>102010201008</v>
          </cell>
          <cell r="B178">
            <v>69</v>
          </cell>
          <cell r="C178" t="str">
            <v>Software Sistema</v>
          </cell>
          <cell r="D178">
            <v>102010201</v>
          </cell>
          <cell r="E178">
            <v>5</v>
          </cell>
          <cell r="F178" t="str">
            <v>D</v>
          </cell>
          <cell r="G178" t="str">
            <v>A</v>
          </cell>
          <cell r="H178">
            <v>388</v>
          </cell>
        </row>
        <row r="179">
          <cell r="A179">
            <v>102010201009</v>
          </cell>
          <cell r="B179">
            <v>70</v>
          </cell>
          <cell r="C179" t="str">
            <v>Vehiculos</v>
          </cell>
          <cell r="D179">
            <v>102010201</v>
          </cell>
          <cell r="E179">
            <v>5</v>
          </cell>
          <cell r="F179" t="str">
            <v>D</v>
          </cell>
          <cell r="G179" t="str">
            <v>A</v>
          </cell>
          <cell r="H179">
            <v>375</v>
          </cell>
        </row>
        <row r="180">
          <cell r="A180">
            <v>102010201010</v>
          </cell>
          <cell r="B180">
            <v>71</v>
          </cell>
          <cell r="C180" t="str">
            <v>Otras propiedades, Plantas y Equipos</v>
          </cell>
          <cell r="D180">
            <v>102010201</v>
          </cell>
          <cell r="E180">
            <v>5</v>
          </cell>
          <cell r="F180" t="str">
            <v>D</v>
          </cell>
          <cell r="G180" t="str">
            <v>A</v>
          </cell>
          <cell r="H180">
            <v>383</v>
          </cell>
        </row>
        <row r="181">
          <cell r="A181">
            <v>1020103</v>
          </cell>
          <cell r="B181">
            <v>0</v>
          </cell>
          <cell r="C181" t="str">
            <v>(-) DEPRECIACIÓN ACUMULADA DE PROPIEDADES, PLANTAS Y EQUIPOS</v>
          </cell>
          <cell r="D181">
            <v>10201</v>
          </cell>
          <cell r="E181">
            <v>3</v>
          </cell>
          <cell r="F181" t="str">
            <v>G</v>
          </cell>
          <cell r="G181" t="str">
            <v>A</v>
          </cell>
        </row>
        <row r="182">
          <cell r="A182">
            <v>102010301</v>
          </cell>
          <cell r="B182">
            <v>0</v>
          </cell>
          <cell r="C182" t="str">
            <v>(-) DEPRECIACIÓN ACUMULADA DE ACTIVOS FIJOS</v>
          </cell>
          <cell r="D182">
            <v>1020103</v>
          </cell>
          <cell r="E182">
            <v>4</v>
          </cell>
          <cell r="F182" t="str">
            <v>G</v>
          </cell>
          <cell r="G182" t="str">
            <v>A</v>
          </cell>
        </row>
        <row r="183">
          <cell r="A183">
            <v>102010301001</v>
          </cell>
          <cell r="B183">
            <v>72</v>
          </cell>
          <cell r="C183" t="str">
            <v>Depreciación Acumulada Edificios</v>
          </cell>
          <cell r="D183">
            <v>102010301</v>
          </cell>
          <cell r="E183">
            <v>5</v>
          </cell>
          <cell r="F183" t="str">
            <v>D</v>
          </cell>
          <cell r="G183" t="str">
            <v>A</v>
          </cell>
          <cell r="H183">
            <v>384</v>
          </cell>
        </row>
        <row r="184">
          <cell r="A184">
            <v>102010301002</v>
          </cell>
          <cell r="B184">
            <v>73</v>
          </cell>
          <cell r="C184" t="str">
            <v>Depreciación Acumulada Instalaciones</v>
          </cell>
          <cell r="D184">
            <v>102010301</v>
          </cell>
          <cell r="E184">
            <v>5</v>
          </cell>
          <cell r="F184" t="str">
            <v>D</v>
          </cell>
          <cell r="G184" t="str">
            <v>A</v>
          </cell>
          <cell r="H184">
            <v>384</v>
          </cell>
        </row>
        <row r="185">
          <cell r="A185">
            <v>102010301003</v>
          </cell>
          <cell r="B185">
            <v>74</v>
          </cell>
          <cell r="C185" t="str">
            <v>Depreciación Acumulada Otros activos</v>
          </cell>
          <cell r="D185">
            <v>102010301</v>
          </cell>
          <cell r="E185">
            <v>5</v>
          </cell>
          <cell r="F185" t="str">
            <v>D</v>
          </cell>
          <cell r="G185" t="str">
            <v>A</v>
          </cell>
          <cell r="H185">
            <v>384</v>
          </cell>
        </row>
        <row r="186">
          <cell r="A186">
            <v>102010301004</v>
          </cell>
          <cell r="B186">
            <v>75</v>
          </cell>
          <cell r="C186" t="str">
            <v>Depreciación Acumulada Muebles y Enseres</v>
          </cell>
          <cell r="D186">
            <v>102010301</v>
          </cell>
          <cell r="E186">
            <v>5</v>
          </cell>
          <cell r="F186" t="str">
            <v>D</v>
          </cell>
          <cell r="G186" t="str">
            <v>A</v>
          </cell>
          <cell r="H186">
            <v>384</v>
          </cell>
        </row>
        <row r="187">
          <cell r="A187">
            <v>102010301005</v>
          </cell>
          <cell r="B187">
            <v>76</v>
          </cell>
          <cell r="C187" t="str">
            <v>Depreciación Acumulada Maquinarias y Equipos</v>
          </cell>
          <cell r="D187">
            <v>102010301</v>
          </cell>
          <cell r="E187">
            <v>5</v>
          </cell>
          <cell r="F187" t="str">
            <v>D</v>
          </cell>
          <cell r="G187" t="str">
            <v>A</v>
          </cell>
          <cell r="H187">
            <v>384</v>
          </cell>
        </row>
        <row r="188">
          <cell r="A188">
            <v>102010301006</v>
          </cell>
          <cell r="B188">
            <v>77</v>
          </cell>
          <cell r="C188" t="str">
            <v>Depreciación Acumulada Equipo de Seguridad</v>
          </cell>
          <cell r="D188">
            <v>102010301</v>
          </cell>
          <cell r="E188">
            <v>5</v>
          </cell>
          <cell r="F188" t="str">
            <v>D</v>
          </cell>
          <cell r="G188" t="str">
            <v>A</v>
          </cell>
          <cell r="H188">
            <v>384</v>
          </cell>
        </row>
        <row r="189">
          <cell r="A189">
            <v>102010301007</v>
          </cell>
          <cell r="B189">
            <v>78</v>
          </cell>
          <cell r="C189" t="str">
            <v>Depreciaciión Acumulada Equipos de Computación</v>
          </cell>
          <cell r="D189">
            <v>102010301</v>
          </cell>
          <cell r="E189">
            <v>5</v>
          </cell>
          <cell r="F189" t="str">
            <v>D</v>
          </cell>
          <cell r="G189" t="str">
            <v>A</v>
          </cell>
          <cell r="H189">
            <v>384</v>
          </cell>
        </row>
        <row r="190">
          <cell r="A190">
            <v>102010301008</v>
          </cell>
          <cell r="B190">
            <v>79</v>
          </cell>
          <cell r="C190" t="str">
            <v>Depreciación Acumulada Software Sistema</v>
          </cell>
          <cell r="D190">
            <v>102010301</v>
          </cell>
          <cell r="E190">
            <v>5</v>
          </cell>
          <cell r="F190" t="str">
            <v>D</v>
          </cell>
          <cell r="G190" t="str">
            <v>A</v>
          </cell>
          <cell r="H190">
            <v>384</v>
          </cell>
        </row>
        <row r="191">
          <cell r="A191">
            <v>102010301009</v>
          </cell>
          <cell r="B191">
            <v>80</v>
          </cell>
          <cell r="C191" t="str">
            <v>Depreciacion Acumulada Vehiculos</v>
          </cell>
          <cell r="D191">
            <v>102010301</v>
          </cell>
          <cell r="E191">
            <v>5</v>
          </cell>
          <cell r="F191" t="str">
            <v>D</v>
          </cell>
          <cell r="G191" t="str">
            <v>A</v>
          </cell>
          <cell r="H191">
            <v>384</v>
          </cell>
        </row>
        <row r="192">
          <cell r="A192">
            <v>102010301010</v>
          </cell>
          <cell r="B192">
            <v>81</v>
          </cell>
          <cell r="C192" t="str">
            <v>Depreciacion acumulada o.propiedades y eq</v>
          </cell>
          <cell r="D192">
            <v>102010301</v>
          </cell>
          <cell r="E192">
            <v>5</v>
          </cell>
          <cell r="F192" t="str">
            <v>D</v>
          </cell>
          <cell r="G192" t="str">
            <v>A</v>
          </cell>
          <cell r="H192">
            <v>384</v>
          </cell>
        </row>
        <row r="193">
          <cell r="A193">
            <v>1020104</v>
          </cell>
          <cell r="B193">
            <v>0</v>
          </cell>
          <cell r="C193" t="str">
            <v>(-) DETERIORO ACUMULADO DE PROPIEDADES, PLANTAS Y EQUIPOS</v>
          </cell>
          <cell r="D193">
            <v>10201</v>
          </cell>
          <cell r="E193">
            <v>3</v>
          </cell>
          <cell r="F193" t="str">
            <v>G</v>
          </cell>
          <cell r="G193" t="str">
            <v>A</v>
          </cell>
        </row>
        <row r="194">
          <cell r="A194">
            <v>102010401</v>
          </cell>
          <cell r="B194">
            <v>0</v>
          </cell>
          <cell r="C194" t="str">
            <v>(-) DETERIORO ACUMULADO DE ACTIVOS FIJOS</v>
          </cell>
          <cell r="D194">
            <v>1020104</v>
          </cell>
          <cell r="E194">
            <v>4</v>
          </cell>
          <cell r="F194" t="str">
            <v>G</v>
          </cell>
          <cell r="G194" t="str">
            <v>A</v>
          </cell>
        </row>
        <row r="195">
          <cell r="A195">
            <v>102010401001</v>
          </cell>
          <cell r="B195">
            <v>82</v>
          </cell>
          <cell r="C195" t="str">
            <v>Deterioro acum. Edificios</v>
          </cell>
          <cell r="D195">
            <v>102010401</v>
          </cell>
          <cell r="E195">
            <v>5</v>
          </cell>
          <cell r="F195" t="str">
            <v>D</v>
          </cell>
          <cell r="G195" t="str">
            <v>A</v>
          </cell>
          <cell r="H195">
            <v>386</v>
          </cell>
        </row>
        <row r="196">
          <cell r="A196">
            <v>102010401002</v>
          </cell>
          <cell r="B196">
            <v>83</v>
          </cell>
          <cell r="C196" t="str">
            <v>Deterioro acum. Instalaciones</v>
          </cell>
          <cell r="D196">
            <v>102010401</v>
          </cell>
          <cell r="E196">
            <v>5</v>
          </cell>
          <cell r="F196" t="str">
            <v>D</v>
          </cell>
          <cell r="G196" t="str">
            <v>A</v>
          </cell>
          <cell r="H196">
            <v>386</v>
          </cell>
        </row>
        <row r="197">
          <cell r="A197">
            <v>102010401003</v>
          </cell>
          <cell r="B197">
            <v>84</v>
          </cell>
          <cell r="C197" t="str">
            <v>Deterioro  Acum. instalaciones arrendadas</v>
          </cell>
          <cell r="D197">
            <v>102010401</v>
          </cell>
          <cell r="E197">
            <v>5</v>
          </cell>
          <cell r="F197" t="str">
            <v>D</v>
          </cell>
          <cell r="G197" t="str">
            <v>A</v>
          </cell>
          <cell r="H197">
            <v>386</v>
          </cell>
        </row>
        <row r="198">
          <cell r="A198">
            <v>102010401004</v>
          </cell>
          <cell r="B198">
            <v>85</v>
          </cell>
          <cell r="C198" t="str">
            <v>Deterioro Acum. Muebles y Enseres</v>
          </cell>
          <cell r="D198">
            <v>102010401</v>
          </cell>
          <cell r="E198">
            <v>5</v>
          </cell>
          <cell r="F198" t="str">
            <v>D</v>
          </cell>
          <cell r="G198" t="str">
            <v>A</v>
          </cell>
          <cell r="H198">
            <v>386</v>
          </cell>
        </row>
        <row r="199">
          <cell r="A199">
            <v>102010401005</v>
          </cell>
          <cell r="B199">
            <v>86</v>
          </cell>
          <cell r="C199" t="str">
            <v>Deterioro Acum. Maquinarias y Equipos</v>
          </cell>
          <cell r="D199">
            <v>102010401</v>
          </cell>
          <cell r="E199">
            <v>5</v>
          </cell>
          <cell r="F199" t="str">
            <v>D</v>
          </cell>
          <cell r="G199" t="str">
            <v>A</v>
          </cell>
          <cell r="H199">
            <v>386</v>
          </cell>
        </row>
        <row r="200">
          <cell r="A200">
            <v>102010401006</v>
          </cell>
          <cell r="B200">
            <v>87</v>
          </cell>
          <cell r="C200" t="str">
            <v>Deterioro Acum. Equipo de Seguridad</v>
          </cell>
          <cell r="D200">
            <v>102010401</v>
          </cell>
          <cell r="E200">
            <v>5</v>
          </cell>
          <cell r="F200" t="str">
            <v>D</v>
          </cell>
          <cell r="G200" t="str">
            <v>A</v>
          </cell>
          <cell r="H200">
            <v>386</v>
          </cell>
        </row>
        <row r="201">
          <cell r="A201">
            <v>102010401007</v>
          </cell>
          <cell r="B201">
            <v>88</v>
          </cell>
          <cell r="C201" t="str">
            <v>Deterioro Acum. Equipos de Computación</v>
          </cell>
          <cell r="D201">
            <v>102010401</v>
          </cell>
          <cell r="E201">
            <v>5</v>
          </cell>
          <cell r="F201" t="str">
            <v>D</v>
          </cell>
          <cell r="G201" t="str">
            <v>A</v>
          </cell>
          <cell r="H201">
            <v>386</v>
          </cell>
        </row>
        <row r="202">
          <cell r="A202">
            <v>102010401008</v>
          </cell>
          <cell r="B202">
            <v>89</v>
          </cell>
          <cell r="C202" t="str">
            <v>Deterioro Acum. Software Sistema</v>
          </cell>
          <cell r="D202">
            <v>102010401</v>
          </cell>
          <cell r="E202">
            <v>5</v>
          </cell>
          <cell r="F202" t="str">
            <v>D</v>
          </cell>
          <cell r="G202" t="str">
            <v>A</v>
          </cell>
          <cell r="H202">
            <v>386</v>
          </cell>
        </row>
        <row r="203">
          <cell r="A203">
            <v>102010401009</v>
          </cell>
          <cell r="B203">
            <v>90</v>
          </cell>
          <cell r="C203" t="str">
            <v>Deterioro Acum. Vehiculos</v>
          </cell>
          <cell r="D203">
            <v>102010401</v>
          </cell>
          <cell r="E203">
            <v>5</v>
          </cell>
          <cell r="F203" t="str">
            <v>D</v>
          </cell>
          <cell r="G203" t="str">
            <v>A</v>
          </cell>
          <cell r="H203">
            <v>386</v>
          </cell>
        </row>
        <row r="204">
          <cell r="A204">
            <v>102010401010</v>
          </cell>
          <cell r="B204">
            <v>91</v>
          </cell>
          <cell r="C204" t="str">
            <v>Deterioro Acum. Otras propiedades, Plantas y Equipos</v>
          </cell>
          <cell r="D204">
            <v>102010401</v>
          </cell>
          <cell r="E204">
            <v>5</v>
          </cell>
          <cell r="F204" t="str">
            <v>D</v>
          </cell>
          <cell r="G204" t="str">
            <v>A</v>
          </cell>
          <cell r="H204">
            <v>386</v>
          </cell>
        </row>
        <row r="205">
          <cell r="A205">
            <v>1020105</v>
          </cell>
          <cell r="B205">
            <v>0</v>
          </cell>
          <cell r="C205" t="str">
            <v>Activos fijos en tránsito</v>
          </cell>
          <cell r="D205">
            <v>10201</v>
          </cell>
          <cell r="E205">
            <v>3</v>
          </cell>
          <cell r="F205" t="str">
            <v>G</v>
          </cell>
          <cell r="G205" t="str">
            <v>A</v>
          </cell>
        </row>
        <row r="206">
          <cell r="A206">
            <v>102010501</v>
          </cell>
          <cell r="B206">
            <v>0</v>
          </cell>
          <cell r="C206" t="str">
            <v>Activos fijos en tránsito</v>
          </cell>
          <cell r="D206">
            <v>1020105</v>
          </cell>
          <cell r="E206">
            <v>4</v>
          </cell>
          <cell r="F206" t="str">
            <v>G</v>
          </cell>
          <cell r="G206" t="str">
            <v>A</v>
          </cell>
        </row>
        <row r="207">
          <cell r="A207">
            <v>102010501001</v>
          </cell>
          <cell r="B207">
            <v>551</v>
          </cell>
          <cell r="C207" t="str">
            <v>Activo Fijo en Transito</v>
          </cell>
          <cell r="D207">
            <v>102010501</v>
          </cell>
          <cell r="E207">
            <v>5</v>
          </cell>
          <cell r="F207" t="str">
            <v>D</v>
          </cell>
          <cell r="G207" t="str">
            <v>A</v>
          </cell>
          <cell r="H207">
            <v>372</v>
          </cell>
        </row>
        <row r="208">
          <cell r="A208">
            <v>10202</v>
          </cell>
          <cell r="B208">
            <v>0</v>
          </cell>
          <cell r="C208" t="str">
            <v>ACTIVOS INTANGIBLE</v>
          </cell>
          <cell r="D208">
            <v>102</v>
          </cell>
          <cell r="E208">
            <v>2</v>
          </cell>
          <cell r="F208" t="str">
            <v>G</v>
          </cell>
          <cell r="G208" t="str">
            <v>A</v>
          </cell>
        </row>
        <row r="209">
          <cell r="A209">
            <v>1020201</v>
          </cell>
          <cell r="B209">
            <v>0</v>
          </cell>
          <cell r="C209" t="str">
            <v>INTANGIBLES AMORTIZABLE</v>
          </cell>
          <cell r="D209">
            <v>10202</v>
          </cell>
          <cell r="E209">
            <v>3</v>
          </cell>
          <cell r="F209" t="str">
            <v>G</v>
          </cell>
          <cell r="G209" t="str">
            <v>A</v>
          </cell>
        </row>
        <row r="210">
          <cell r="A210">
            <v>102020101</v>
          </cell>
          <cell r="B210">
            <v>0</v>
          </cell>
          <cell r="C210" t="str">
            <v>MARCAS, PATENTES, LICENCIAS, DERECHOS DE LLAVE, CUOTAS PATRIMONIALES Y OTROS SIM</v>
          </cell>
          <cell r="D210">
            <v>1020201</v>
          </cell>
          <cell r="E210">
            <v>4</v>
          </cell>
          <cell r="F210" t="str">
            <v>G</v>
          </cell>
          <cell r="G210" t="str">
            <v>A</v>
          </cell>
        </row>
        <row r="211">
          <cell r="A211">
            <v>102020101001</v>
          </cell>
          <cell r="B211">
            <v>92</v>
          </cell>
          <cell r="C211" t="str">
            <v>Marcas</v>
          </cell>
          <cell r="D211">
            <v>102020101</v>
          </cell>
          <cell r="E211">
            <v>5</v>
          </cell>
          <cell r="F211" t="str">
            <v>D</v>
          </cell>
          <cell r="G211" t="str">
            <v>A</v>
          </cell>
          <cell r="H211">
            <v>388</v>
          </cell>
        </row>
        <row r="212">
          <cell r="A212">
            <v>102020101002</v>
          </cell>
          <cell r="B212">
            <v>93</v>
          </cell>
          <cell r="C212" t="str">
            <v>Patentes</v>
          </cell>
          <cell r="D212">
            <v>102020101</v>
          </cell>
          <cell r="E212">
            <v>5</v>
          </cell>
          <cell r="F212" t="str">
            <v>D</v>
          </cell>
          <cell r="G212" t="str">
            <v>A</v>
          </cell>
          <cell r="H212">
            <v>388</v>
          </cell>
        </row>
        <row r="213">
          <cell r="A213">
            <v>102020101003</v>
          </cell>
          <cell r="B213">
            <v>94</v>
          </cell>
          <cell r="C213" t="str">
            <v>Derechos de Llave</v>
          </cell>
          <cell r="D213">
            <v>102020101</v>
          </cell>
          <cell r="E213">
            <v>5</v>
          </cell>
          <cell r="F213" t="str">
            <v>D</v>
          </cell>
          <cell r="G213" t="str">
            <v>A</v>
          </cell>
          <cell r="H213">
            <v>388</v>
          </cell>
        </row>
        <row r="214">
          <cell r="A214">
            <v>102020101004</v>
          </cell>
          <cell r="B214">
            <v>422</v>
          </cell>
          <cell r="C214" t="str">
            <v>Software</v>
          </cell>
          <cell r="D214">
            <v>102020101</v>
          </cell>
          <cell r="E214">
            <v>5</v>
          </cell>
          <cell r="F214" t="str">
            <v>D</v>
          </cell>
          <cell r="G214" t="str">
            <v>A</v>
          </cell>
          <cell r="H214">
            <v>388</v>
          </cell>
        </row>
        <row r="215">
          <cell r="A215">
            <v>1020202</v>
          </cell>
          <cell r="B215">
            <v>0</v>
          </cell>
          <cell r="C215" t="str">
            <v>(-) AMORTIZACION ACUMULADA DE ACTIVOS INTANGIBLES</v>
          </cell>
          <cell r="D215">
            <v>10202</v>
          </cell>
          <cell r="E215">
            <v>3</v>
          </cell>
          <cell r="F215" t="str">
            <v>G</v>
          </cell>
          <cell r="G215" t="str">
            <v>A</v>
          </cell>
        </row>
        <row r="216">
          <cell r="A216">
            <v>102020201</v>
          </cell>
          <cell r="B216">
            <v>0</v>
          </cell>
          <cell r="C216" t="str">
            <v>(-) AMORTIZACION ACUMULADA DE ACTIVOS INTANGIBLES</v>
          </cell>
          <cell r="D216">
            <v>1020202</v>
          </cell>
          <cell r="E216">
            <v>4</v>
          </cell>
          <cell r="F216" t="str">
            <v>G</v>
          </cell>
          <cell r="G216" t="str">
            <v>A</v>
          </cell>
        </row>
        <row r="217">
          <cell r="A217">
            <v>102020201001</v>
          </cell>
          <cell r="B217">
            <v>424</v>
          </cell>
          <cell r="C217" t="str">
            <v>(-) Amortizacion acumulada de activos intangibles</v>
          </cell>
          <cell r="D217">
            <v>102020201</v>
          </cell>
          <cell r="E217">
            <v>5</v>
          </cell>
          <cell r="F217" t="str">
            <v>D</v>
          </cell>
          <cell r="G217" t="str">
            <v>A</v>
          </cell>
          <cell r="H217">
            <v>392</v>
          </cell>
        </row>
        <row r="218">
          <cell r="A218">
            <v>1020203</v>
          </cell>
          <cell r="B218">
            <v>0</v>
          </cell>
          <cell r="C218" t="str">
            <v>(-) DETERIORO ACUMULADO DE ACTIVOS INTANGIBLES</v>
          </cell>
          <cell r="D218">
            <v>10202</v>
          </cell>
          <cell r="E218">
            <v>3</v>
          </cell>
          <cell r="F218" t="str">
            <v>G</v>
          </cell>
          <cell r="G218" t="str">
            <v>A</v>
          </cell>
        </row>
        <row r="219">
          <cell r="A219">
            <v>102020301</v>
          </cell>
          <cell r="B219">
            <v>0</v>
          </cell>
          <cell r="C219" t="str">
            <v>(-) DETERIORO ACUMULADO DE ACTIVOS INTANGIBLES</v>
          </cell>
          <cell r="D219">
            <v>1020203</v>
          </cell>
          <cell r="E219">
            <v>4</v>
          </cell>
          <cell r="F219" t="str">
            <v>G</v>
          </cell>
          <cell r="G219" t="str">
            <v>A</v>
          </cell>
        </row>
        <row r="220">
          <cell r="A220">
            <v>102020301001</v>
          </cell>
          <cell r="B220">
            <v>97</v>
          </cell>
          <cell r="C220" t="str">
            <v>(-) Deterioro Acumulado de Activos Intangibles</v>
          </cell>
          <cell r="D220">
            <v>102020301</v>
          </cell>
          <cell r="E220">
            <v>5</v>
          </cell>
          <cell r="F220" t="str">
            <v>D</v>
          </cell>
          <cell r="G220" t="str">
            <v>A</v>
          </cell>
          <cell r="H220">
            <v>393</v>
          </cell>
        </row>
        <row r="221">
          <cell r="A221">
            <v>10206</v>
          </cell>
          <cell r="B221">
            <v>0</v>
          </cell>
          <cell r="C221" t="str">
            <v>ACTIVOS FINANCIEROS NO CORRIENTES</v>
          </cell>
          <cell r="D221">
            <v>102</v>
          </cell>
          <cell r="E221">
            <v>2</v>
          </cell>
          <cell r="F221" t="str">
            <v>G</v>
          </cell>
          <cell r="G221" t="str">
            <v>A</v>
          </cell>
        </row>
        <row r="222">
          <cell r="A222">
            <v>1020601</v>
          </cell>
          <cell r="B222">
            <v>0</v>
          </cell>
          <cell r="C222" t="str">
            <v>ACTIVOS FINANCIEROS MANTENIDOS HASTA EL VENCIMIENTO</v>
          </cell>
          <cell r="D222">
            <v>10206</v>
          </cell>
          <cell r="E222">
            <v>3</v>
          </cell>
          <cell r="F222" t="str">
            <v>G</v>
          </cell>
          <cell r="G222" t="str">
            <v>A</v>
          </cell>
        </row>
        <row r="223">
          <cell r="A223">
            <v>102060101</v>
          </cell>
          <cell r="B223">
            <v>0</v>
          </cell>
          <cell r="C223" t="str">
            <v>ACTIVOS FINANCIEROS MANTENIDOS HASTA EL VENCIMIENTO</v>
          </cell>
          <cell r="D223">
            <v>1020601</v>
          </cell>
          <cell r="E223">
            <v>4</v>
          </cell>
          <cell r="F223" t="str">
            <v>G</v>
          </cell>
          <cell r="G223" t="str">
            <v>A</v>
          </cell>
        </row>
        <row r="224">
          <cell r="A224">
            <v>102060101001</v>
          </cell>
          <cell r="B224">
            <v>99</v>
          </cell>
          <cell r="C224" t="str">
            <v>Activos Financieros mantenidos hasta el vencimiento</v>
          </cell>
          <cell r="D224">
            <v>102060101</v>
          </cell>
          <cell r="E224">
            <v>5</v>
          </cell>
          <cell r="F224" t="str">
            <v>D</v>
          </cell>
          <cell r="G224" t="str">
            <v>A</v>
          </cell>
          <cell r="H224">
            <v>416</v>
          </cell>
        </row>
        <row r="225">
          <cell r="A225">
            <v>102060101002</v>
          </cell>
          <cell r="B225">
            <v>528</v>
          </cell>
          <cell r="C225" t="str">
            <v>Intereses ganados por cobrar</v>
          </cell>
          <cell r="D225">
            <v>102060101</v>
          </cell>
          <cell r="E225">
            <v>5</v>
          </cell>
          <cell r="F225" t="str">
            <v>D</v>
          </cell>
          <cell r="G225" t="str">
            <v>A</v>
          </cell>
          <cell r="H225">
            <v>416</v>
          </cell>
        </row>
        <row r="226">
          <cell r="A226">
            <v>1020602</v>
          </cell>
          <cell r="B226">
            <v>0</v>
          </cell>
          <cell r="C226" t="str">
            <v>(-) PROVISION POR DETERIORO DE ACTIVOS FINANICEROS MANT.HASTA EL VENCIMIENTO</v>
          </cell>
          <cell r="D226">
            <v>10206</v>
          </cell>
          <cell r="E226">
            <v>3</v>
          </cell>
          <cell r="F226" t="str">
            <v>G</v>
          </cell>
          <cell r="G226" t="str">
            <v>A</v>
          </cell>
        </row>
        <row r="227">
          <cell r="A227">
            <v>102060201</v>
          </cell>
          <cell r="B227">
            <v>0</v>
          </cell>
          <cell r="C227" t="str">
            <v>(-) PROVISION POR DETERIORO DE ACTIVOS FINANICEROS MANT.HASTA EL VENCIMIENTO</v>
          </cell>
          <cell r="D227">
            <v>1020602</v>
          </cell>
          <cell r="E227">
            <v>4</v>
          </cell>
          <cell r="F227" t="str">
            <v>G</v>
          </cell>
          <cell r="G227" t="str">
            <v>A</v>
          </cell>
        </row>
        <row r="228">
          <cell r="A228">
            <v>102060201001</v>
          </cell>
          <cell r="B228">
            <v>100</v>
          </cell>
          <cell r="C228" t="str">
            <v>(-) Provision por deterioro de Activos Financieros mant. Hasta el Vencimiento.</v>
          </cell>
          <cell r="D228">
            <v>102060201</v>
          </cell>
          <cell r="E228">
            <v>5</v>
          </cell>
          <cell r="F228" t="str">
            <v>D</v>
          </cell>
          <cell r="G228" t="str">
            <v>A</v>
          </cell>
          <cell r="H228">
            <v>419</v>
          </cell>
        </row>
        <row r="229">
          <cell r="A229">
            <v>1020603</v>
          </cell>
          <cell r="B229">
            <v>0</v>
          </cell>
          <cell r="C229" t="str">
            <v>DOCUMENTOS Y CUENTAS POR COBRAR NO CORRIENTES</v>
          </cell>
          <cell r="D229">
            <v>10206</v>
          </cell>
          <cell r="E229">
            <v>3</v>
          </cell>
          <cell r="F229" t="str">
            <v>G</v>
          </cell>
          <cell r="G229" t="str">
            <v>A</v>
          </cell>
        </row>
        <row r="230">
          <cell r="A230">
            <v>102060301</v>
          </cell>
          <cell r="B230">
            <v>0</v>
          </cell>
          <cell r="C230" t="str">
            <v>DOCUMENTOS Y CUENTAS POR COBRAR NO CORRIENTES</v>
          </cell>
          <cell r="D230">
            <v>1020603</v>
          </cell>
          <cell r="E230">
            <v>4</v>
          </cell>
          <cell r="F230" t="str">
            <v>G</v>
          </cell>
          <cell r="G230" t="str">
            <v>A</v>
          </cell>
        </row>
        <row r="231">
          <cell r="A231">
            <v>102060301001</v>
          </cell>
          <cell r="B231">
            <v>101</v>
          </cell>
          <cell r="C231" t="str">
            <v>Documentos y Cuentas por Cobrar No Corrientes</v>
          </cell>
          <cell r="D231">
            <v>102060301</v>
          </cell>
          <cell r="E231">
            <v>5</v>
          </cell>
          <cell r="F231" t="str">
            <v>D</v>
          </cell>
          <cell r="G231" t="str">
            <v>A</v>
          </cell>
          <cell r="H231">
            <v>423</v>
          </cell>
        </row>
        <row r="232">
          <cell r="A232">
            <v>1020604</v>
          </cell>
          <cell r="B232">
            <v>0</v>
          </cell>
          <cell r="C232" t="str">
            <v>(-) PROVISION CUENTAS INCOBRABLES DE ACTIVOS FINANCIEROS NO CORRIENTES</v>
          </cell>
          <cell r="D232">
            <v>10206</v>
          </cell>
          <cell r="E232">
            <v>3</v>
          </cell>
          <cell r="F232" t="str">
            <v>G</v>
          </cell>
          <cell r="G232" t="str">
            <v>A</v>
          </cell>
        </row>
        <row r="233">
          <cell r="A233">
            <v>102060401</v>
          </cell>
          <cell r="B233">
            <v>0</v>
          </cell>
          <cell r="C233" t="str">
            <v>(-) PROVISION CUENTAS INCOBRABLES DE ACTIVOS FINANCIEROS NO CORRIENTES</v>
          </cell>
          <cell r="D233">
            <v>1020604</v>
          </cell>
          <cell r="E233">
            <v>4</v>
          </cell>
          <cell r="F233" t="str">
            <v>G</v>
          </cell>
          <cell r="G233" t="str">
            <v>A</v>
          </cell>
        </row>
        <row r="234">
          <cell r="A234">
            <v>102060401001</v>
          </cell>
          <cell r="B234">
            <v>102</v>
          </cell>
          <cell r="C234" t="str">
            <v>(-) Provisión de Cuentas Incobrables de Activos Financieros no Corrientes</v>
          </cell>
          <cell r="D234">
            <v>102060401</v>
          </cell>
          <cell r="E234">
            <v>5</v>
          </cell>
          <cell r="F234" t="str">
            <v>D</v>
          </cell>
          <cell r="G234" t="str">
            <v>A</v>
          </cell>
          <cell r="H234">
            <v>425</v>
          </cell>
        </row>
        <row r="235">
          <cell r="A235">
            <v>10207</v>
          </cell>
          <cell r="B235">
            <v>0</v>
          </cell>
          <cell r="C235" t="str">
            <v>OTROS ACTIVOS NO CORRIENTES</v>
          </cell>
          <cell r="D235">
            <v>102</v>
          </cell>
          <cell r="E235">
            <v>2</v>
          </cell>
          <cell r="F235" t="str">
            <v>G</v>
          </cell>
          <cell r="G235" t="str">
            <v>A</v>
          </cell>
        </row>
        <row r="236">
          <cell r="A236">
            <v>1020701</v>
          </cell>
          <cell r="B236">
            <v>0</v>
          </cell>
          <cell r="C236" t="str">
            <v>OTROS ACTIVOS NO CORRIENTES</v>
          </cell>
          <cell r="D236">
            <v>10207</v>
          </cell>
          <cell r="E236">
            <v>3</v>
          </cell>
          <cell r="F236" t="str">
            <v>G</v>
          </cell>
          <cell r="G236" t="str">
            <v>A</v>
          </cell>
        </row>
        <row r="237">
          <cell r="A237">
            <v>102070101</v>
          </cell>
          <cell r="B237">
            <v>0</v>
          </cell>
          <cell r="C237" t="str">
            <v>OTROS ACTIVOS NO CORRIENTES</v>
          </cell>
          <cell r="D237">
            <v>1020701</v>
          </cell>
          <cell r="E237">
            <v>4</v>
          </cell>
          <cell r="F237" t="str">
            <v>G</v>
          </cell>
          <cell r="G237" t="str">
            <v>A</v>
          </cell>
        </row>
        <row r="238">
          <cell r="A238">
            <v>102070101001</v>
          </cell>
          <cell r="B238">
            <v>103</v>
          </cell>
          <cell r="C238" t="str">
            <v>Otros Activos No Corrientes</v>
          </cell>
          <cell r="D238">
            <v>102070101</v>
          </cell>
          <cell r="E238">
            <v>5</v>
          </cell>
          <cell r="F238" t="str">
            <v>D</v>
          </cell>
          <cell r="G238" t="str">
            <v>A</v>
          </cell>
          <cell r="H238">
            <v>445</v>
          </cell>
        </row>
        <row r="239">
          <cell r="A239">
            <v>102070101002</v>
          </cell>
          <cell r="B239">
            <v>541</v>
          </cell>
          <cell r="C239" t="str">
            <v>Adquisiciones de inversión</v>
          </cell>
          <cell r="D239">
            <v>102070101</v>
          </cell>
          <cell r="E239">
            <v>5</v>
          </cell>
          <cell r="F239" t="str">
            <v>D</v>
          </cell>
          <cell r="G239" t="str">
            <v>A</v>
          </cell>
          <cell r="H239">
            <v>445</v>
          </cell>
        </row>
        <row r="240">
          <cell r="A240">
            <v>103</v>
          </cell>
          <cell r="B240">
            <v>0</v>
          </cell>
          <cell r="C240" t="str">
            <v>ACTIVOS NO CORRIENTES</v>
          </cell>
          <cell r="D240">
            <v>1</v>
          </cell>
          <cell r="E240">
            <v>1</v>
          </cell>
          <cell r="F240" t="str">
            <v>G</v>
          </cell>
          <cell r="G240" t="str">
            <v>A</v>
          </cell>
        </row>
        <row r="241">
          <cell r="A241">
            <v>10301</v>
          </cell>
          <cell r="B241">
            <v>0</v>
          </cell>
          <cell r="C241" t="str">
            <v>ACTIVOS FINANCIEROS NO CORRIENTES</v>
          </cell>
          <cell r="D241">
            <v>103</v>
          </cell>
          <cell r="E241">
            <v>2</v>
          </cell>
          <cell r="F241" t="str">
            <v>G</v>
          </cell>
          <cell r="G241" t="str">
            <v>A</v>
          </cell>
        </row>
        <row r="242">
          <cell r="A242">
            <v>1030101</v>
          </cell>
          <cell r="B242">
            <v>0</v>
          </cell>
          <cell r="C242" t="str">
            <v>ACTIVOS FINANCIEROS MANTENIDOS HASTA EL VENCIMIENTO</v>
          </cell>
          <cell r="D242">
            <v>10301</v>
          </cell>
          <cell r="E242">
            <v>3</v>
          </cell>
          <cell r="F242" t="str">
            <v>G</v>
          </cell>
          <cell r="G242" t="str">
            <v>A</v>
          </cell>
        </row>
        <row r="243">
          <cell r="A243">
            <v>103010101</v>
          </cell>
          <cell r="B243">
            <v>0</v>
          </cell>
          <cell r="C243" t="str">
            <v>ACTIVOS FINANCIEROS MANTENIDOS HASTA ELVENCIMIENTO</v>
          </cell>
          <cell r="D243">
            <v>1030101</v>
          </cell>
          <cell r="E243">
            <v>4</v>
          </cell>
          <cell r="F243" t="str">
            <v>G</v>
          </cell>
          <cell r="G243" t="str">
            <v>A</v>
          </cell>
        </row>
        <row r="244">
          <cell r="A244">
            <v>103010101001</v>
          </cell>
          <cell r="B244">
            <v>558</v>
          </cell>
          <cell r="C244" t="str">
            <v>Activos financieros mantenidos hasta el vencimiento</v>
          </cell>
          <cell r="D244">
            <v>103010101</v>
          </cell>
          <cell r="E244">
            <v>5</v>
          </cell>
          <cell r="F244" t="str">
            <v>D</v>
          </cell>
          <cell r="G244" t="str">
            <v>A</v>
          </cell>
          <cell r="H244">
            <v>416</v>
          </cell>
        </row>
        <row r="245">
          <cell r="A245">
            <v>103010101002</v>
          </cell>
          <cell r="B245">
            <v>559</v>
          </cell>
          <cell r="C245" t="str">
            <v>Intereses ganados por cobrar</v>
          </cell>
          <cell r="D245">
            <v>103010101</v>
          </cell>
          <cell r="E245">
            <v>5</v>
          </cell>
          <cell r="F245" t="str">
            <v>D</v>
          </cell>
          <cell r="G245" t="str">
            <v>A</v>
          </cell>
          <cell r="H245">
            <v>416</v>
          </cell>
        </row>
        <row r="246">
          <cell r="A246">
            <v>10302</v>
          </cell>
          <cell r="B246">
            <v>0</v>
          </cell>
          <cell r="C246" t="str">
            <v>OTROS ACTIVOS NO CORRIENTES</v>
          </cell>
          <cell r="D246">
            <v>103</v>
          </cell>
          <cell r="E246">
            <v>2</v>
          </cell>
          <cell r="F246" t="str">
            <v>G</v>
          </cell>
          <cell r="G246" t="str">
            <v>A</v>
          </cell>
        </row>
        <row r="247">
          <cell r="A247">
            <v>1030201</v>
          </cell>
          <cell r="B247">
            <v>0</v>
          </cell>
          <cell r="C247" t="str">
            <v>ACTIVOS FINANCIEROS MANTENIDOS HASTA EL VENCIMIENTO</v>
          </cell>
          <cell r="D247">
            <v>10302</v>
          </cell>
          <cell r="E247">
            <v>3</v>
          </cell>
          <cell r="F247" t="str">
            <v>G</v>
          </cell>
          <cell r="G247" t="str">
            <v>A</v>
          </cell>
        </row>
        <row r="248">
          <cell r="A248">
            <v>103020101</v>
          </cell>
          <cell r="B248">
            <v>0</v>
          </cell>
          <cell r="C248" t="str">
            <v>ACTIVOS FINANCIEROS MANTENIDOS HASTA EL VENCIMIENTO</v>
          </cell>
          <cell r="D248">
            <v>1030201</v>
          </cell>
          <cell r="E248">
            <v>4</v>
          </cell>
          <cell r="F248" t="str">
            <v>G</v>
          </cell>
          <cell r="G248" t="str">
            <v>A</v>
          </cell>
        </row>
        <row r="249">
          <cell r="A249">
            <v>103020101001</v>
          </cell>
          <cell r="B249">
            <v>560</v>
          </cell>
          <cell r="C249" t="str">
            <v>Activos Financieros mantenidos hasta el vencimiento</v>
          </cell>
          <cell r="D249">
            <v>103020101</v>
          </cell>
          <cell r="E249">
            <v>5</v>
          </cell>
          <cell r="F249" t="str">
            <v>D</v>
          </cell>
          <cell r="G249" t="str">
            <v>A</v>
          </cell>
          <cell r="H249">
            <v>416</v>
          </cell>
        </row>
        <row r="250">
          <cell r="A250">
            <v>104</v>
          </cell>
          <cell r="B250">
            <v>0</v>
          </cell>
          <cell r="C250" t="str">
            <v>ACTIVOS POR IMPUESTOS DIFERIDOS</v>
          </cell>
          <cell r="D250">
            <v>1</v>
          </cell>
          <cell r="E250">
            <v>1</v>
          </cell>
          <cell r="F250" t="str">
            <v>G</v>
          </cell>
          <cell r="G250" t="str">
            <v>A</v>
          </cell>
        </row>
        <row r="251">
          <cell r="A251">
            <v>10401</v>
          </cell>
          <cell r="B251">
            <v>0</v>
          </cell>
          <cell r="C251" t="str">
            <v>ACTIVOS POR IMPUESTOS DIFERIDOS</v>
          </cell>
          <cell r="D251">
            <v>104</v>
          </cell>
          <cell r="E251">
            <v>2</v>
          </cell>
          <cell r="F251" t="str">
            <v>G</v>
          </cell>
          <cell r="G251" t="str">
            <v>A</v>
          </cell>
        </row>
        <row r="252">
          <cell r="A252">
            <v>1040101</v>
          </cell>
          <cell r="B252">
            <v>0</v>
          </cell>
          <cell r="C252" t="str">
            <v>ACTIVOS POR IMPUESTOS DIFERIDOS</v>
          </cell>
          <cell r="D252">
            <v>10401</v>
          </cell>
          <cell r="E252">
            <v>3</v>
          </cell>
          <cell r="F252" t="str">
            <v>G</v>
          </cell>
          <cell r="G252" t="str">
            <v>A</v>
          </cell>
        </row>
        <row r="253">
          <cell r="A253">
            <v>104010101</v>
          </cell>
          <cell r="B253">
            <v>0</v>
          </cell>
          <cell r="C253" t="str">
            <v>ACTIVOS POR IMPUESTOS DIFERIDOS</v>
          </cell>
          <cell r="D253">
            <v>1040101</v>
          </cell>
          <cell r="E253">
            <v>4</v>
          </cell>
          <cell r="F253" t="str">
            <v>G</v>
          </cell>
          <cell r="G253" t="str">
            <v>A</v>
          </cell>
        </row>
        <row r="254">
          <cell r="A254">
            <v>104010101001</v>
          </cell>
          <cell r="B254">
            <v>635</v>
          </cell>
          <cell r="C254" t="str">
            <v>Por Diferencias Temporales</v>
          </cell>
          <cell r="D254">
            <v>104010101</v>
          </cell>
          <cell r="E254">
            <v>5</v>
          </cell>
          <cell r="F254" t="str">
            <v>D</v>
          </cell>
          <cell r="G254" t="str">
            <v>A</v>
          </cell>
        </row>
        <row r="255">
          <cell r="A255">
            <v>2</v>
          </cell>
          <cell r="B255">
            <v>0</v>
          </cell>
          <cell r="C255" t="str">
            <v>PASIVO</v>
          </cell>
          <cell r="D255">
            <v>0</v>
          </cell>
          <cell r="E255">
            <v>0</v>
          </cell>
          <cell r="F255" t="str">
            <v>G</v>
          </cell>
          <cell r="G255" t="str">
            <v>P</v>
          </cell>
        </row>
        <row r="256">
          <cell r="A256">
            <v>201</v>
          </cell>
          <cell r="B256">
            <v>0</v>
          </cell>
          <cell r="C256" t="str">
            <v>PASIVO CORRIENTE</v>
          </cell>
          <cell r="D256">
            <v>2</v>
          </cell>
          <cell r="E256">
            <v>1</v>
          </cell>
          <cell r="F256" t="str">
            <v>G</v>
          </cell>
          <cell r="G256" t="str">
            <v>P</v>
          </cell>
        </row>
        <row r="257">
          <cell r="A257">
            <v>20101</v>
          </cell>
          <cell r="B257">
            <v>0</v>
          </cell>
          <cell r="C257" t="str">
            <v>PASIVOS FINANCIEROS A VALOR RAZONABLE CON CAMBIOS EN RESULTADOS</v>
          </cell>
          <cell r="D257">
            <v>201</v>
          </cell>
          <cell r="E257">
            <v>2</v>
          </cell>
          <cell r="F257" t="str">
            <v>G</v>
          </cell>
          <cell r="G257" t="str">
            <v>P</v>
          </cell>
        </row>
        <row r="258">
          <cell r="A258">
            <v>2010101</v>
          </cell>
          <cell r="B258">
            <v>0</v>
          </cell>
          <cell r="C258" t="str">
            <v>PASIVOS FINANCIEROS A VALOR RAZONABLE CON CAMBIOS EN RESULTADOS</v>
          </cell>
          <cell r="D258">
            <v>20101</v>
          </cell>
          <cell r="E258">
            <v>3</v>
          </cell>
          <cell r="F258" t="str">
            <v>G</v>
          </cell>
          <cell r="G258" t="str">
            <v>P</v>
          </cell>
        </row>
        <row r="259">
          <cell r="A259">
            <v>201010101</v>
          </cell>
          <cell r="B259">
            <v>0</v>
          </cell>
          <cell r="C259" t="str">
            <v>PASIVOS FINANCIEROS A VALOR RAZONABLE CON CAMBIOS EN RESULTADOS</v>
          </cell>
          <cell r="D259">
            <v>2010101</v>
          </cell>
          <cell r="E259">
            <v>4</v>
          </cell>
          <cell r="F259" t="str">
            <v>G</v>
          </cell>
          <cell r="G259" t="str">
            <v>P</v>
          </cell>
        </row>
        <row r="260">
          <cell r="A260">
            <v>201010101001</v>
          </cell>
          <cell r="B260">
            <v>104</v>
          </cell>
          <cell r="C260" t="str">
            <v>Pasivos Financieros a Valor Razonable con Cambios en Resultados</v>
          </cell>
          <cell r="D260">
            <v>201010101</v>
          </cell>
          <cell r="E260">
            <v>5</v>
          </cell>
          <cell r="F260" t="str">
            <v>D</v>
          </cell>
          <cell r="G260" t="str">
            <v>P</v>
          </cell>
          <cell r="H260">
            <v>530</v>
          </cell>
        </row>
        <row r="261">
          <cell r="A261">
            <v>20102</v>
          </cell>
          <cell r="B261">
            <v>0</v>
          </cell>
          <cell r="C261" t="str">
            <v>PASIVOS POR CONTRATOS DE ARRENDAMIENTO FINANCIERO</v>
          </cell>
          <cell r="D261">
            <v>201</v>
          </cell>
          <cell r="E261">
            <v>2</v>
          </cell>
          <cell r="F261" t="str">
            <v>G</v>
          </cell>
          <cell r="G261" t="str">
            <v>P</v>
          </cell>
        </row>
        <row r="262">
          <cell r="A262">
            <v>2010201</v>
          </cell>
          <cell r="B262">
            <v>0</v>
          </cell>
          <cell r="C262" t="str">
            <v>PASIVOS POR CONTRATOS DE ARRENDAMIENTO FINANCIERO</v>
          </cell>
          <cell r="D262">
            <v>20102</v>
          </cell>
          <cell r="E262">
            <v>3</v>
          </cell>
          <cell r="F262" t="str">
            <v>G</v>
          </cell>
          <cell r="G262" t="str">
            <v>P</v>
          </cell>
        </row>
        <row r="263">
          <cell r="A263">
            <v>201020101</v>
          </cell>
          <cell r="B263">
            <v>0</v>
          </cell>
          <cell r="C263" t="str">
            <v>PASIVOS POR CONTRATOS DE ARRENDAMIENTO FINANCIERO</v>
          </cell>
          <cell r="D263">
            <v>2010201</v>
          </cell>
          <cell r="E263">
            <v>4</v>
          </cell>
          <cell r="F263" t="str">
            <v>G</v>
          </cell>
          <cell r="G263" t="str">
            <v>P</v>
          </cell>
        </row>
        <row r="264">
          <cell r="A264">
            <v>201020101001</v>
          </cell>
          <cell r="B264">
            <v>105</v>
          </cell>
          <cell r="C264" t="str">
            <v>Pasivos por Contratos de Arrendamiento Financiero</v>
          </cell>
          <cell r="D264">
            <v>201020101</v>
          </cell>
          <cell r="E264">
            <v>5</v>
          </cell>
          <cell r="F264" t="str">
            <v>D</v>
          </cell>
          <cell r="G264" t="str">
            <v>P</v>
          </cell>
          <cell r="H264">
            <v>531</v>
          </cell>
        </row>
        <row r="265">
          <cell r="A265">
            <v>20103</v>
          </cell>
          <cell r="B265">
            <v>0</v>
          </cell>
          <cell r="C265" t="str">
            <v>CUENTAS Y DOCUMENTOS POR PAGAR</v>
          </cell>
          <cell r="D265">
            <v>201</v>
          </cell>
          <cell r="E265">
            <v>2</v>
          </cell>
          <cell r="F265" t="str">
            <v>G</v>
          </cell>
          <cell r="G265" t="str">
            <v>P</v>
          </cell>
        </row>
        <row r="266">
          <cell r="A266">
            <v>2010301</v>
          </cell>
          <cell r="B266">
            <v>0</v>
          </cell>
          <cell r="C266" t="str">
            <v>PROVEEDORES LOCALES</v>
          </cell>
          <cell r="D266">
            <v>20103</v>
          </cell>
          <cell r="E266">
            <v>3</v>
          </cell>
          <cell r="F266" t="str">
            <v>G</v>
          </cell>
          <cell r="G266" t="str">
            <v>P</v>
          </cell>
        </row>
        <row r="267">
          <cell r="A267">
            <v>201030101</v>
          </cell>
          <cell r="B267">
            <v>0</v>
          </cell>
          <cell r="C267" t="str">
            <v>PROVEEDORES LOCALES</v>
          </cell>
          <cell r="D267">
            <v>2010301</v>
          </cell>
          <cell r="E267">
            <v>4</v>
          </cell>
          <cell r="F267" t="str">
            <v>G</v>
          </cell>
          <cell r="G267" t="str">
            <v>P</v>
          </cell>
        </row>
        <row r="268">
          <cell r="A268">
            <v>201030101001</v>
          </cell>
          <cell r="B268">
            <v>106</v>
          </cell>
          <cell r="C268" t="str">
            <v>Proveedores de Bienes   Locales</v>
          </cell>
          <cell r="D268">
            <v>201030101</v>
          </cell>
          <cell r="E268">
            <v>5</v>
          </cell>
          <cell r="F268" t="str">
            <v>D</v>
          </cell>
          <cell r="G268" t="str">
            <v>P</v>
          </cell>
          <cell r="H268">
            <v>513</v>
          </cell>
        </row>
        <row r="269">
          <cell r="A269">
            <v>201030101002</v>
          </cell>
          <cell r="B269">
            <v>107</v>
          </cell>
          <cell r="C269" t="str">
            <v>Proveedores de Servicios  Locales</v>
          </cell>
          <cell r="D269">
            <v>201030101</v>
          </cell>
          <cell r="E269">
            <v>5</v>
          </cell>
          <cell r="F269" t="str">
            <v>D</v>
          </cell>
          <cell r="G269" t="str">
            <v>P</v>
          </cell>
          <cell r="H269">
            <v>513</v>
          </cell>
        </row>
        <row r="270">
          <cell r="B270">
            <v>1</v>
          </cell>
          <cell r="C270" t="str">
            <v>Proveedores de Servicios  Locales - SABELLA</v>
          </cell>
          <cell r="H270">
            <v>511</v>
          </cell>
        </row>
        <row r="271">
          <cell r="A271">
            <v>2010302</v>
          </cell>
          <cell r="B271">
            <v>0</v>
          </cell>
          <cell r="C271" t="str">
            <v>PROVEEDORES DEL EXTERIOR</v>
          </cell>
          <cell r="D271">
            <v>20103</v>
          </cell>
          <cell r="E271">
            <v>3</v>
          </cell>
          <cell r="F271" t="str">
            <v>G</v>
          </cell>
          <cell r="G271" t="str">
            <v>P</v>
          </cell>
        </row>
        <row r="272">
          <cell r="A272">
            <v>201030201</v>
          </cell>
          <cell r="B272">
            <v>0</v>
          </cell>
          <cell r="C272" t="str">
            <v>PROVEEDORES DEL EXTERIOR</v>
          </cell>
          <cell r="D272">
            <v>2010302</v>
          </cell>
          <cell r="E272">
            <v>4</v>
          </cell>
          <cell r="F272" t="str">
            <v>G</v>
          </cell>
          <cell r="G272" t="str">
            <v>P</v>
          </cell>
        </row>
        <row r="273">
          <cell r="A273">
            <v>201030201001</v>
          </cell>
          <cell r="B273">
            <v>108</v>
          </cell>
          <cell r="C273" t="str">
            <v>Proveedores de Bienes del Exterior</v>
          </cell>
          <cell r="D273">
            <v>201030201</v>
          </cell>
          <cell r="E273">
            <v>5</v>
          </cell>
          <cell r="F273" t="str">
            <v>D</v>
          </cell>
          <cell r="G273" t="str">
            <v>P</v>
          </cell>
          <cell r="H273">
            <v>514</v>
          </cell>
        </row>
        <row r="274">
          <cell r="A274">
            <v>201030201002</v>
          </cell>
          <cell r="B274">
            <v>109</v>
          </cell>
          <cell r="C274" t="str">
            <v>Proveedores de Servicios del Exterior</v>
          </cell>
          <cell r="D274">
            <v>201030201</v>
          </cell>
          <cell r="E274">
            <v>5</v>
          </cell>
          <cell r="F274" t="str">
            <v>D</v>
          </cell>
          <cell r="G274" t="str">
            <v>P</v>
          </cell>
          <cell r="H274">
            <v>514</v>
          </cell>
        </row>
        <row r="275">
          <cell r="A275">
            <v>2010304</v>
          </cell>
          <cell r="B275">
            <v>0</v>
          </cell>
          <cell r="C275" t="str">
            <v>OTRAS CUENTAS POR PAGAR</v>
          </cell>
          <cell r="D275">
            <v>20103</v>
          </cell>
          <cell r="E275">
            <v>3</v>
          </cell>
          <cell r="F275" t="str">
            <v>G</v>
          </cell>
          <cell r="G275" t="str">
            <v>P</v>
          </cell>
        </row>
        <row r="276">
          <cell r="A276">
            <v>201030401</v>
          </cell>
          <cell r="B276">
            <v>0</v>
          </cell>
          <cell r="C276" t="str">
            <v>OTRAS CUENTAS POR PAGAR</v>
          </cell>
          <cell r="D276">
            <v>2010304</v>
          </cell>
          <cell r="E276">
            <v>4</v>
          </cell>
          <cell r="F276" t="str">
            <v>G</v>
          </cell>
          <cell r="G276" t="str">
            <v>P</v>
          </cell>
        </row>
        <row r="277">
          <cell r="A277">
            <v>201030401001</v>
          </cell>
          <cell r="B277">
            <v>110</v>
          </cell>
          <cell r="C277" t="str">
            <v>Cuenta por Pagar American Express</v>
          </cell>
          <cell r="D277">
            <v>201030401</v>
          </cell>
          <cell r="E277">
            <v>5</v>
          </cell>
          <cell r="F277" t="str">
            <v>D</v>
          </cell>
          <cell r="G277" t="str">
            <v>P</v>
          </cell>
          <cell r="H277">
            <v>525</v>
          </cell>
        </row>
        <row r="278">
          <cell r="A278">
            <v>201030401002</v>
          </cell>
          <cell r="B278">
            <v>111</v>
          </cell>
          <cell r="C278" t="str">
            <v>Reembolsos por Pagar</v>
          </cell>
          <cell r="D278">
            <v>201030401</v>
          </cell>
          <cell r="E278">
            <v>5</v>
          </cell>
          <cell r="F278" t="str">
            <v>D</v>
          </cell>
          <cell r="G278" t="str">
            <v>P</v>
          </cell>
          <cell r="H278">
            <v>521</v>
          </cell>
        </row>
        <row r="279">
          <cell r="A279">
            <v>201030401003</v>
          </cell>
          <cell r="B279">
            <v>383</v>
          </cell>
          <cell r="C279" t="str">
            <v>Otras cuentas por Pagar</v>
          </cell>
          <cell r="D279">
            <v>201030401</v>
          </cell>
          <cell r="E279">
            <v>5</v>
          </cell>
          <cell r="F279" t="str">
            <v>D</v>
          </cell>
          <cell r="G279" t="str">
            <v>P</v>
          </cell>
          <cell r="H279">
            <v>521</v>
          </cell>
        </row>
        <row r="280">
          <cell r="A280">
            <v>201030401004</v>
          </cell>
          <cell r="B280">
            <v>525</v>
          </cell>
          <cell r="C280" t="str">
            <v>Consignaciones recibidas por pagar</v>
          </cell>
          <cell r="D280">
            <v>201030401</v>
          </cell>
          <cell r="E280">
            <v>5</v>
          </cell>
          <cell r="F280" t="str">
            <v>D</v>
          </cell>
          <cell r="G280" t="str">
            <v>P</v>
          </cell>
          <cell r="H280">
            <v>521</v>
          </cell>
        </row>
        <row r="281">
          <cell r="A281">
            <v>201030401005</v>
          </cell>
          <cell r="B281">
            <v>530</v>
          </cell>
          <cell r="C281" t="str">
            <v>Cuenta por Pagar Diners Club</v>
          </cell>
          <cell r="D281">
            <v>201030401</v>
          </cell>
          <cell r="E281">
            <v>5</v>
          </cell>
          <cell r="F281" t="str">
            <v>D</v>
          </cell>
          <cell r="G281" t="str">
            <v>P</v>
          </cell>
          <cell r="H281">
            <v>525</v>
          </cell>
        </row>
        <row r="282">
          <cell r="A282">
            <v>201030401006</v>
          </cell>
          <cell r="B282">
            <v>592</v>
          </cell>
          <cell r="C282" t="str">
            <v>Cuentas por pagar pacificard</v>
          </cell>
          <cell r="D282">
            <v>201030401</v>
          </cell>
          <cell r="E282">
            <v>5</v>
          </cell>
          <cell r="F282" t="str">
            <v>D</v>
          </cell>
          <cell r="G282" t="str">
            <v>P</v>
          </cell>
          <cell r="H282">
            <v>525</v>
          </cell>
        </row>
        <row r="283">
          <cell r="A283">
            <v>20104</v>
          </cell>
          <cell r="B283">
            <v>0</v>
          </cell>
          <cell r="C283" t="str">
            <v>OBLIGACIONES CON INSTITUCIONES FINANCIERAS</v>
          </cell>
          <cell r="D283">
            <v>201</v>
          </cell>
          <cell r="E283">
            <v>2</v>
          </cell>
          <cell r="F283" t="str">
            <v>G</v>
          </cell>
          <cell r="G283" t="str">
            <v>P</v>
          </cell>
        </row>
        <row r="284">
          <cell r="A284">
            <v>2010401</v>
          </cell>
          <cell r="B284">
            <v>0</v>
          </cell>
          <cell r="C284" t="str">
            <v>INSTITUCIONES FINANCIERAS LOCALES</v>
          </cell>
          <cell r="D284">
            <v>20104</v>
          </cell>
          <cell r="E284">
            <v>3</v>
          </cell>
          <cell r="F284" t="str">
            <v>G</v>
          </cell>
          <cell r="G284" t="str">
            <v>P</v>
          </cell>
        </row>
        <row r="285">
          <cell r="A285">
            <v>201040101</v>
          </cell>
          <cell r="B285">
            <v>0</v>
          </cell>
          <cell r="C285" t="str">
            <v>INSTITUCIONES FINANCIERAS LOCALES</v>
          </cell>
          <cell r="D285">
            <v>2010401</v>
          </cell>
          <cell r="E285">
            <v>4</v>
          </cell>
          <cell r="F285" t="str">
            <v>G</v>
          </cell>
          <cell r="G285" t="str">
            <v>P</v>
          </cell>
        </row>
        <row r="286">
          <cell r="A286">
            <v>201040101001</v>
          </cell>
          <cell r="B286">
            <v>112</v>
          </cell>
          <cell r="C286" t="str">
            <v>Prestamo Bancario - Bco. Guayaquil</v>
          </cell>
          <cell r="D286">
            <v>201040101</v>
          </cell>
          <cell r="E286">
            <v>5</v>
          </cell>
          <cell r="F286" t="str">
            <v>D</v>
          </cell>
          <cell r="G286" t="str">
            <v>P</v>
          </cell>
          <cell r="H286">
            <v>525</v>
          </cell>
        </row>
        <row r="287">
          <cell r="A287">
            <v>201040101002</v>
          </cell>
          <cell r="B287">
            <v>113</v>
          </cell>
          <cell r="C287" t="str">
            <v>Sobregiro Bancario</v>
          </cell>
          <cell r="D287">
            <v>201040101</v>
          </cell>
          <cell r="E287">
            <v>5</v>
          </cell>
          <cell r="F287" t="str">
            <v>D</v>
          </cell>
          <cell r="G287" t="str">
            <v>P</v>
          </cell>
          <cell r="H287">
            <v>525</v>
          </cell>
        </row>
        <row r="288">
          <cell r="A288">
            <v>201040101004</v>
          </cell>
          <cell r="B288">
            <v>392</v>
          </cell>
          <cell r="C288" t="str">
            <v>Intereses x Pagar - Bco. Gquil</v>
          </cell>
          <cell r="D288">
            <v>201040101</v>
          </cell>
          <cell r="E288">
            <v>5</v>
          </cell>
          <cell r="F288" t="str">
            <v>D</v>
          </cell>
          <cell r="G288" t="str">
            <v>P</v>
          </cell>
          <cell r="H288">
            <v>525</v>
          </cell>
        </row>
        <row r="289">
          <cell r="A289">
            <v>201040101005</v>
          </cell>
          <cell r="B289">
            <v>480</v>
          </cell>
          <cell r="C289" t="str">
            <v>Prestamo Bancario - Bco. Procredit</v>
          </cell>
          <cell r="D289">
            <v>201040101</v>
          </cell>
          <cell r="E289">
            <v>5</v>
          </cell>
          <cell r="F289" t="str">
            <v>D</v>
          </cell>
          <cell r="G289" t="str">
            <v>P</v>
          </cell>
          <cell r="H289">
            <v>525</v>
          </cell>
        </row>
        <row r="290">
          <cell r="A290">
            <v>201040101007</v>
          </cell>
          <cell r="B290">
            <v>481</v>
          </cell>
          <cell r="C290" t="str">
            <v>Intereses por pagar Bco. Procredit</v>
          </cell>
          <cell r="D290">
            <v>201040101</v>
          </cell>
          <cell r="E290">
            <v>5</v>
          </cell>
          <cell r="F290" t="str">
            <v>D</v>
          </cell>
          <cell r="G290" t="str">
            <v>P</v>
          </cell>
          <cell r="H290">
            <v>525</v>
          </cell>
        </row>
        <row r="291">
          <cell r="A291">
            <v>2010402</v>
          </cell>
          <cell r="B291">
            <v>0</v>
          </cell>
          <cell r="C291" t="str">
            <v>INSTITUCIONES FINANCIERAS DEL EXTERIOR</v>
          </cell>
          <cell r="D291">
            <v>20104</v>
          </cell>
          <cell r="E291">
            <v>3</v>
          </cell>
          <cell r="F291" t="str">
            <v>G</v>
          </cell>
          <cell r="G291" t="str">
            <v>P</v>
          </cell>
        </row>
        <row r="292">
          <cell r="A292">
            <v>201040201</v>
          </cell>
          <cell r="B292">
            <v>0</v>
          </cell>
          <cell r="C292" t="str">
            <v>INSTITUCIONES FINANCIERAS DEL EXTERIOR</v>
          </cell>
          <cell r="D292">
            <v>2010402</v>
          </cell>
          <cell r="E292">
            <v>4</v>
          </cell>
          <cell r="F292" t="str">
            <v>G</v>
          </cell>
          <cell r="G292" t="str">
            <v>P</v>
          </cell>
        </row>
        <row r="293">
          <cell r="A293">
            <v>201040201001</v>
          </cell>
          <cell r="B293">
            <v>115</v>
          </cell>
          <cell r="C293" t="str">
            <v>Prestamo Bancario Ext. N/N</v>
          </cell>
          <cell r="D293">
            <v>201040201</v>
          </cell>
          <cell r="E293">
            <v>5</v>
          </cell>
          <cell r="F293" t="str">
            <v>D</v>
          </cell>
          <cell r="G293" t="str">
            <v>P</v>
          </cell>
          <cell r="H293">
            <v>525</v>
          </cell>
        </row>
        <row r="294">
          <cell r="A294">
            <v>20105</v>
          </cell>
          <cell r="B294">
            <v>0</v>
          </cell>
          <cell r="C294" t="str">
            <v>OTRAS OBLIGACIONES CORRIENTES</v>
          </cell>
          <cell r="D294">
            <v>201</v>
          </cell>
          <cell r="E294">
            <v>2</v>
          </cell>
          <cell r="F294" t="str">
            <v>G</v>
          </cell>
          <cell r="G294" t="str">
            <v>P</v>
          </cell>
        </row>
        <row r="295">
          <cell r="A295">
            <v>2010501</v>
          </cell>
          <cell r="B295">
            <v>0</v>
          </cell>
          <cell r="C295" t="str">
            <v>CON LA ADMINISTRACIÓN TRIBUTARIA</v>
          </cell>
          <cell r="D295">
            <v>20105</v>
          </cell>
          <cell r="E295">
            <v>3</v>
          </cell>
          <cell r="F295" t="str">
            <v>G</v>
          </cell>
          <cell r="G295" t="str">
            <v>P</v>
          </cell>
        </row>
        <row r="296">
          <cell r="A296">
            <v>201050101</v>
          </cell>
          <cell r="B296">
            <v>0</v>
          </cell>
          <cell r="C296" t="str">
            <v>RETENCIONES EN LA FUENTE DE IMPUESTO A LA RENTA</v>
          </cell>
          <cell r="D296">
            <v>2010501</v>
          </cell>
          <cell r="E296">
            <v>4</v>
          </cell>
          <cell r="F296" t="str">
            <v>G</v>
          </cell>
          <cell r="G296" t="str">
            <v>P</v>
          </cell>
        </row>
        <row r="297">
          <cell r="A297">
            <v>201050101001</v>
          </cell>
          <cell r="B297">
            <v>116</v>
          </cell>
          <cell r="C297" t="str">
            <v>En relación de Dependencia</v>
          </cell>
          <cell r="D297">
            <v>201050101</v>
          </cell>
          <cell r="E297">
            <v>5</v>
          </cell>
          <cell r="F297" t="str">
            <v>D</v>
          </cell>
          <cell r="G297" t="str">
            <v>P</v>
          </cell>
          <cell r="H297">
            <v>521</v>
          </cell>
        </row>
        <row r="298">
          <cell r="A298">
            <v>201050101002</v>
          </cell>
          <cell r="B298">
            <v>117</v>
          </cell>
          <cell r="C298" t="str">
            <v>Retencion  Fuente 1%, pago transporte</v>
          </cell>
          <cell r="D298">
            <v>201050101</v>
          </cell>
          <cell r="E298">
            <v>5</v>
          </cell>
          <cell r="F298" t="str">
            <v>D</v>
          </cell>
          <cell r="G298" t="str">
            <v>P</v>
          </cell>
          <cell r="H298">
            <v>521</v>
          </cell>
        </row>
        <row r="299">
          <cell r="A299">
            <v>201050101003</v>
          </cell>
          <cell r="B299">
            <v>118</v>
          </cell>
          <cell r="C299" t="str">
            <v>Retencion  Fuente 2%, mano de obra</v>
          </cell>
          <cell r="D299">
            <v>201050101</v>
          </cell>
          <cell r="E299">
            <v>5</v>
          </cell>
          <cell r="F299" t="str">
            <v>D</v>
          </cell>
          <cell r="G299" t="str">
            <v>P</v>
          </cell>
          <cell r="H299">
            <v>521</v>
          </cell>
        </row>
        <row r="300">
          <cell r="A300">
            <v>201050101004</v>
          </cell>
          <cell r="B300">
            <v>119</v>
          </cell>
          <cell r="C300" t="str">
            <v>Retencion  Fuente 8%, servicios con predimonio de intelecto</v>
          </cell>
          <cell r="D300">
            <v>201050101</v>
          </cell>
          <cell r="E300">
            <v>5</v>
          </cell>
          <cell r="F300" t="str">
            <v>D</v>
          </cell>
          <cell r="G300" t="str">
            <v>P</v>
          </cell>
          <cell r="H300">
            <v>521</v>
          </cell>
        </row>
        <row r="301">
          <cell r="A301">
            <v>201050101005</v>
          </cell>
          <cell r="B301">
            <v>120</v>
          </cell>
          <cell r="C301" t="str">
            <v>Retencion  Fuente 10%, honorarios personas naturales</v>
          </cell>
          <cell r="D301">
            <v>201050101</v>
          </cell>
          <cell r="E301">
            <v>5</v>
          </cell>
          <cell r="F301" t="str">
            <v>D</v>
          </cell>
          <cell r="G301" t="str">
            <v>P</v>
          </cell>
          <cell r="H301">
            <v>521</v>
          </cell>
        </row>
        <row r="302">
          <cell r="A302">
            <v>201050101007</v>
          </cell>
          <cell r="B302">
            <v>449</v>
          </cell>
          <cell r="C302" t="str">
            <v>Retencion Fuente 1%, compra bienes muebles</v>
          </cell>
          <cell r="D302">
            <v>201050101</v>
          </cell>
          <cell r="E302">
            <v>5</v>
          </cell>
          <cell r="F302" t="str">
            <v>D</v>
          </cell>
          <cell r="G302" t="str">
            <v>P</v>
          </cell>
          <cell r="H302">
            <v>521</v>
          </cell>
        </row>
        <row r="303">
          <cell r="A303">
            <v>201050101008</v>
          </cell>
          <cell r="B303">
            <v>450</v>
          </cell>
          <cell r="C303" t="str">
            <v>Retencion Fuente, 8% arrendamiento inmuebles</v>
          </cell>
          <cell r="D303">
            <v>201050101</v>
          </cell>
          <cell r="E303">
            <v>5</v>
          </cell>
          <cell r="F303" t="str">
            <v>D</v>
          </cell>
          <cell r="G303" t="str">
            <v>P</v>
          </cell>
          <cell r="H303">
            <v>521</v>
          </cell>
        </row>
        <row r="304">
          <cell r="A304">
            <v>201050101009</v>
          </cell>
          <cell r="B304">
            <v>451</v>
          </cell>
          <cell r="C304" t="str">
            <v>Retencion Fuente 1%, seguros</v>
          </cell>
          <cell r="D304">
            <v>201050101</v>
          </cell>
          <cell r="E304">
            <v>5</v>
          </cell>
          <cell r="F304" t="str">
            <v>D</v>
          </cell>
          <cell r="G304" t="str">
            <v>P</v>
          </cell>
          <cell r="H304">
            <v>521</v>
          </cell>
        </row>
        <row r="305">
          <cell r="A305">
            <v>201050101012</v>
          </cell>
          <cell r="B305">
            <v>454</v>
          </cell>
          <cell r="C305" t="str">
            <v>Retencion Fuente 1%, otros pagos</v>
          </cell>
          <cell r="D305">
            <v>201050101</v>
          </cell>
          <cell r="E305">
            <v>5</v>
          </cell>
          <cell r="F305" t="str">
            <v>D</v>
          </cell>
          <cell r="G305" t="str">
            <v>P</v>
          </cell>
          <cell r="H305">
            <v>521</v>
          </cell>
        </row>
        <row r="306">
          <cell r="A306">
            <v>201050101013</v>
          </cell>
          <cell r="B306">
            <v>455</v>
          </cell>
          <cell r="C306" t="str">
            <v>Retencion Fuente 2%, otros conceptos</v>
          </cell>
          <cell r="D306">
            <v>201050101</v>
          </cell>
          <cell r="E306">
            <v>5</v>
          </cell>
          <cell r="F306" t="str">
            <v>D</v>
          </cell>
          <cell r="G306" t="str">
            <v>P</v>
          </cell>
          <cell r="H306">
            <v>521</v>
          </cell>
        </row>
        <row r="307">
          <cell r="A307">
            <v>201050101014</v>
          </cell>
          <cell r="B307">
            <v>456</v>
          </cell>
          <cell r="C307" t="str">
            <v>Retencion Fuente 8%, otros conceptos</v>
          </cell>
          <cell r="D307">
            <v>2010501</v>
          </cell>
          <cell r="E307">
            <v>5</v>
          </cell>
          <cell r="F307" t="str">
            <v>D</v>
          </cell>
          <cell r="G307" t="str">
            <v>P</v>
          </cell>
          <cell r="H307">
            <v>521</v>
          </cell>
        </row>
        <row r="308">
          <cell r="A308">
            <v>201050101015</v>
          </cell>
          <cell r="B308">
            <v>457</v>
          </cell>
          <cell r="C308" t="str">
            <v>Retencion Fuente 1%, publicidad</v>
          </cell>
          <cell r="D308">
            <v>201050101</v>
          </cell>
          <cell r="E308">
            <v>5</v>
          </cell>
          <cell r="F308" t="str">
            <v>D</v>
          </cell>
          <cell r="G308" t="str">
            <v>P</v>
          </cell>
          <cell r="H308">
            <v>521</v>
          </cell>
        </row>
        <row r="309">
          <cell r="A309">
            <v>201050101016</v>
          </cell>
          <cell r="B309">
            <v>479</v>
          </cell>
          <cell r="C309" t="str">
            <v>Retención Fuente 2% Serv Liq. Compra (311)</v>
          </cell>
          <cell r="D309">
            <v>2010501</v>
          </cell>
          <cell r="E309">
            <v>4</v>
          </cell>
          <cell r="F309" t="str">
            <v>D</v>
          </cell>
          <cell r="G309" t="str">
            <v>P</v>
          </cell>
          <cell r="H309">
            <v>521</v>
          </cell>
        </row>
        <row r="310">
          <cell r="A310">
            <v>201050101017</v>
          </cell>
          <cell r="B310">
            <v>505</v>
          </cell>
          <cell r="C310" t="str">
            <v>Retencion  Fuente otros porcentajes</v>
          </cell>
          <cell r="D310">
            <v>201050101</v>
          </cell>
          <cell r="E310">
            <v>5</v>
          </cell>
          <cell r="F310" t="str">
            <v>D</v>
          </cell>
          <cell r="G310" t="str">
            <v>P</v>
          </cell>
          <cell r="H310">
            <v>521</v>
          </cell>
        </row>
        <row r="311">
          <cell r="A311">
            <v>201050101018</v>
          </cell>
          <cell r="B311">
            <v>542</v>
          </cell>
          <cell r="C311" t="str">
            <v>Retencion  2% intereses Financieros</v>
          </cell>
          <cell r="D311">
            <v>201050101</v>
          </cell>
          <cell r="E311">
            <v>5</v>
          </cell>
          <cell r="F311" t="str">
            <v>D</v>
          </cell>
          <cell r="G311" t="str">
            <v>P</v>
          </cell>
          <cell r="H311">
            <v>521</v>
          </cell>
        </row>
        <row r="312">
          <cell r="A312">
            <v>201050102</v>
          </cell>
          <cell r="B312">
            <v>0</v>
          </cell>
          <cell r="C312" t="str">
            <v>RETENCIONES EN LA FUENTE DEL IMPUESTO AL VALOR AGREGADO I.V.A.</v>
          </cell>
          <cell r="D312">
            <v>2010501</v>
          </cell>
          <cell r="E312">
            <v>4</v>
          </cell>
          <cell r="F312" t="str">
            <v>G</v>
          </cell>
          <cell r="G312" t="str">
            <v>P</v>
          </cell>
        </row>
        <row r="313">
          <cell r="A313">
            <v>201050102001</v>
          </cell>
          <cell r="B313">
            <v>121</v>
          </cell>
          <cell r="C313" t="str">
            <v>Retención  IVA 30%</v>
          </cell>
          <cell r="D313">
            <v>201050102</v>
          </cell>
          <cell r="E313">
            <v>5</v>
          </cell>
          <cell r="F313" t="str">
            <v>D</v>
          </cell>
          <cell r="G313" t="str">
            <v>P</v>
          </cell>
          <cell r="H313">
            <v>521</v>
          </cell>
        </row>
        <row r="314">
          <cell r="A314">
            <v>201050102002</v>
          </cell>
          <cell r="B314">
            <v>122</v>
          </cell>
          <cell r="C314" t="str">
            <v>Retención  IVA 70%</v>
          </cell>
          <cell r="D314">
            <v>201050102</v>
          </cell>
          <cell r="E314">
            <v>5</v>
          </cell>
          <cell r="F314" t="str">
            <v>D</v>
          </cell>
          <cell r="G314" t="str">
            <v>P</v>
          </cell>
          <cell r="H314">
            <v>521</v>
          </cell>
        </row>
        <row r="315">
          <cell r="A315">
            <v>201050102003</v>
          </cell>
          <cell r="B315">
            <v>123</v>
          </cell>
          <cell r="C315" t="str">
            <v>Retención  IVA 100%</v>
          </cell>
          <cell r="D315">
            <v>201050102</v>
          </cell>
          <cell r="E315">
            <v>5</v>
          </cell>
          <cell r="F315" t="str">
            <v>D</v>
          </cell>
          <cell r="G315" t="str">
            <v>P</v>
          </cell>
          <cell r="H315">
            <v>521</v>
          </cell>
        </row>
        <row r="316">
          <cell r="A316">
            <v>201050102005</v>
          </cell>
          <cell r="B316">
            <v>125</v>
          </cell>
          <cell r="C316" t="str">
            <v>12% IVA  Ventas</v>
          </cell>
          <cell r="D316">
            <v>201050102</v>
          </cell>
          <cell r="E316">
            <v>5</v>
          </cell>
          <cell r="F316" t="str">
            <v>D</v>
          </cell>
          <cell r="G316" t="str">
            <v>P</v>
          </cell>
          <cell r="H316">
            <v>521</v>
          </cell>
        </row>
        <row r="317">
          <cell r="A317">
            <v>201050102006</v>
          </cell>
          <cell r="B317">
            <v>501</v>
          </cell>
          <cell r="C317" t="str">
            <v>PAGO DE IMPUESTOS</v>
          </cell>
          <cell r="D317">
            <v>201050102</v>
          </cell>
          <cell r="E317">
            <v>5</v>
          </cell>
          <cell r="F317" t="str">
            <v>D</v>
          </cell>
          <cell r="G317" t="str">
            <v>P</v>
          </cell>
          <cell r="H317">
            <v>521</v>
          </cell>
        </row>
        <row r="318">
          <cell r="A318">
            <v>201050102007</v>
          </cell>
          <cell r="B318">
            <v>520</v>
          </cell>
          <cell r="C318" t="str">
            <v>Retención  IVA 10%</v>
          </cell>
          <cell r="D318">
            <v>201050102</v>
          </cell>
          <cell r="E318">
            <v>5</v>
          </cell>
          <cell r="F318" t="str">
            <v>D</v>
          </cell>
          <cell r="G318" t="str">
            <v>P</v>
          </cell>
          <cell r="H318">
            <v>521</v>
          </cell>
        </row>
        <row r="319">
          <cell r="A319">
            <v>201050102008</v>
          </cell>
          <cell r="B319">
            <v>521</v>
          </cell>
          <cell r="C319" t="str">
            <v>Retencion IVA 20%</v>
          </cell>
          <cell r="D319">
            <v>201050102</v>
          </cell>
          <cell r="E319">
            <v>5</v>
          </cell>
          <cell r="F319" t="str">
            <v>D</v>
          </cell>
          <cell r="G319" t="str">
            <v>P</v>
          </cell>
          <cell r="H319">
            <v>521</v>
          </cell>
        </row>
        <row r="320">
          <cell r="A320">
            <v>201050103</v>
          </cell>
          <cell r="B320">
            <v>0</v>
          </cell>
          <cell r="C320" t="str">
            <v>RETENCION A EMPLEADOS POR CONTRIBUICION SOLIDARIA</v>
          </cell>
          <cell r="D320">
            <v>2010501</v>
          </cell>
          <cell r="E320">
            <v>4</v>
          </cell>
          <cell r="F320" t="str">
            <v>G</v>
          </cell>
          <cell r="G320" t="str">
            <v>P</v>
          </cell>
        </row>
        <row r="321">
          <cell r="A321">
            <v>201050103001</v>
          </cell>
          <cell r="B321">
            <v>571</v>
          </cell>
          <cell r="C321" t="str">
            <v>Contribucion Solidaria</v>
          </cell>
          <cell r="D321">
            <v>201050103</v>
          </cell>
          <cell r="E321">
            <v>5</v>
          </cell>
          <cell r="F321" t="str">
            <v>D</v>
          </cell>
          <cell r="G321" t="str">
            <v>P</v>
          </cell>
          <cell r="H321">
            <v>521</v>
          </cell>
        </row>
        <row r="322">
          <cell r="A322">
            <v>2010502</v>
          </cell>
          <cell r="B322">
            <v>0</v>
          </cell>
          <cell r="C322" t="str">
            <v>IMPUESTO A LA RENTA POR PAGAR DEL EJERCICIO</v>
          </cell>
          <cell r="D322">
            <v>20105</v>
          </cell>
          <cell r="E322">
            <v>3</v>
          </cell>
          <cell r="F322" t="str">
            <v>G</v>
          </cell>
          <cell r="G322" t="str">
            <v>P</v>
          </cell>
        </row>
        <row r="323">
          <cell r="A323">
            <v>201050201</v>
          </cell>
          <cell r="B323">
            <v>0</v>
          </cell>
          <cell r="C323" t="str">
            <v>IMPUESTO A LA RENTA COMPAÑÍA</v>
          </cell>
          <cell r="D323">
            <v>2010502</v>
          </cell>
          <cell r="E323">
            <v>4</v>
          </cell>
          <cell r="F323" t="str">
            <v>G</v>
          </cell>
          <cell r="G323" t="str">
            <v>P</v>
          </cell>
        </row>
        <row r="324">
          <cell r="A324">
            <v>201050201001</v>
          </cell>
          <cell r="B324">
            <v>126</v>
          </cell>
          <cell r="C324" t="str">
            <v>Impuesto a la Renta de Compañía</v>
          </cell>
          <cell r="D324">
            <v>201050201</v>
          </cell>
          <cell r="E324">
            <v>5</v>
          </cell>
          <cell r="F324" t="str">
            <v>D</v>
          </cell>
          <cell r="G324" t="str">
            <v>P</v>
          </cell>
          <cell r="H324">
            <v>532</v>
          </cell>
        </row>
        <row r="325">
          <cell r="A325">
            <v>2010503</v>
          </cell>
          <cell r="B325">
            <v>0</v>
          </cell>
          <cell r="C325" t="str">
            <v>OBLIGACIONES CON EL IESS</v>
          </cell>
          <cell r="D325">
            <v>20105</v>
          </cell>
          <cell r="E325">
            <v>3</v>
          </cell>
          <cell r="F325" t="str">
            <v>G</v>
          </cell>
          <cell r="G325" t="str">
            <v>P</v>
          </cell>
        </row>
        <row r="326">
          <cell r="A326">
            <v>201050301</v>
          </cell>
          <cell r="B326">
            <v>0</v>
          </cell>
          <cell r="C326" t="str">
            <v>OBLIGACIONES CORRIENTES CON EL IESS</v>
          </cell>
          <cell r="D326">
            <v>2010503</v>
          </cell>
          <cell r="E326">
            <v>4</v>
          </cell>
          <cell r="F326" t="str">
            <v>G</v>
          </cell>
          <cell r="G326" t="str">
            <v>P</v>
          </cell>
        </row>
        <row r="327">
          <cell r="A327">
            <v>201050301001</v>
          </cell>
          <cell r="B327">
            <v>127</v>
          </cell>
          <cell r="C327" t="str">
            <v>Aportes Individual por pagar</v>
          </cell>
          <cell r="D327">
            <v>201050301</v>
          </cell>
          <cell r="E327">
            <v>5</v>
          </cell>
          <cell r="F327" t="str">
            <v>D</v>
          </cell>
          <cell r="G327" t="str">
            <v>P</v>
          </cell>
          <cell r="H327">
            <v>534</v>
          </cell>
        </row>
        <row r="328">
          <cell r="A328">
            <v>201050301002</v>
          </cell>
          <cell r="B328">
            <v>128</v>
          </cell>
          <cell r="C328" t="str">
            <v>Aporte Patronal por Pagar</v>
          </cell>
          <cell r="D328">
            <v>201050301</v>
          </cell>
          <cell r="E328">
            <v>5</v>
          </cell>
          <cell r="F328" t="str">
            <v>D</v>
          </cell>
          <cell r="G328" t="str">
            <v>P</v>
          </cell>
          <cell r="H328">
            <v>534</v>
          </cell>
        </row>
        <row r="329">
          <cell r="A329">
            <v>201050301003</v>
          </cell>
          <cell r="B329">
            <v>129</v>
          </cell>
          <cell r="C329" t="str">
            <v>Fondos de Reserva IESS</v>
          </cell>
          <cell r="D329">
            <v>201050301</v>
          </cell>
          <cell r="E329">
            <v>5</v>
          </cell>
          <cell r="F329" t="str">
            <v>D</v>
          </cell>
          <cell r="G329" t="str">
            <v>P</v>
          </cell>
          <cell r="H329">
            <v>534</v>
          </cell>
        </row>
        <row r="330">
          <cell r="A330">
            <v>201050301004</v>
          </cell>
          <cell r="B330">
            <v>130</v>
          </cell>
          <cell r="C330" t="str">
            <v>Prestamos Quirografarios</v>
          </cell>
          <cell r="D330">
            <v>201050301</v>
          </cell>
          <cell r="E330">
            <v>5</v>
          </cell>
          <cell r="F330" t="str">
            <v>D</v>
          </cell>
          <cell r="G330" t="str">
            <v>P</v>
          </cell>
          <cell r="H330">
            <v>534</v>
          </cell>
        </row>
        <row r="331">
          <cell r="A331">
            <v>201050301005</v>
          </cell>
          <cell r="B331">
            <v>131</v>
          </cell>
          <cell r="C331" t="str">
            <v>Prestamos Hipotecarios</v>
          </cell>
          <cell r="D331">
            <v>201050301</v>
          </cell>
          <cell r="E331">
            <v>5</v>
          </cell>
          <cell r="F331" t="str">
            <v>D</v>
          </cell>
          <cell r="G331" t="str">
            <v>P</v>
          </cell>
          <cell r="H331">
            <v>534</v>
          </cell>
        </row>
        <row r="332">
          <cell r="A332">
            <v>201050301006</v>
          </cell>
          <cell r="B332">
            <v>394</v>
          </cell>
          <cell r="C332" t="str">
            <v>Salario Digno por Pagar</v>
          </cell>
          <cell r="D332">
            <v>201050301</v>
          </cell>
          <cell r="E332">
            <v>5</v>
          </cell>
          <cell r="F332" t="str">
            <v>D</v>
          </cell>
          <cell r="G332" t="str">
            <v>P</v>
          </cell>
          <cell r="H332">
            <v>536</v>
          </cell>
        </row>
        <row r="333">
          <cell r="A333">
            <v>201050301009</v>
          </cell>
          <cell r="B333">
            <v>418</v>
          </cell>
          <cell r="C333" t="str">
            <v>Retencion pension alimenticia</v>
          </cell>
          <cell r="D333">
            <v>201050301</v>
          </cell>
          <cell r="E333">
            <v>5</v>
          </cell>
          <cell r="F333" t="str">
            <v>D</v>
          </cell>
          <cell r="G333" t="str">
            <v>P</v>
          </cell>
          <cell r="H333">
            <v>536</v>
          </cell>
        </row>
        <row r="334">
          <cell r="A334">
            <v>201050301010</v>
          </cell>
          <cell r="B334">
            <v>490</v>
          </cell>
          <cell r="C334" t="str">
            <v>Aporte Extension de Salud</v>
          </cell>
          <cell r="D334">
            <v>201050301</v>
          </cell>
          <cell r="E334">
            <v>5</v>
          </cell>
          <cell r="F334" t="str">
            <v>D</v>
          </cell>
          <cell r="G334" t="str">
            <v>P</v>
          </cell>
          <cell r="H334">
            <v>534</v>
          </cell>
        </row>
        <row r="335">
          <cell r="A335">
            <v>2010504</v>
          </cell>
          <cell r="B335">
            <v>0</v>
          </cell>
          <cell r="C335" t="str">
            <v>POR BENEFICIOS DE LEY A EMPLEADOS</v>
          </cell>
          <cell r="D335">
            <v>20105</v>
          </cell>
          <cell r="E335">
            <v>3</v>
          </cell>
          <cell r="F335" t="str">
            <v>G</v>
          </cell>
          <cell r="G335" t="str">
            <v>P</v>
          </cell>
        </row>
        <row r="336">
          <cell r="A336">
            <v>201050401</v>
          </cell>
          <cell r="B336">
            <v>0</v>
          </cell>
          <cell r="C336" t="str">
            <v>POR BENEFICIOS DE LEY A EMPLEADOS</v>
          </cell>
          <cell r="D336">
            <v>2010504</v>
          </cell>
          <cell r="E336">
            <v>4</v>
          </cell>
          <cell r="F336" t="str">
            <v>G</v>
          </cell>
          <cell r="G336" t="str">
            <v>P</v>
          </cell>
        </row>
        <row r="337">
          <cell r="A337">
            <v>201050401001</v>
          </cell>
          <cell r="B337">
            <v>132</v>
          </cell>
          <cell r="C337" t="str">
            <v>Decimo tercer Sueldo</v>
          </cell>
          <cell r="D337">
            <v>201050401</v>
          </cell>
          <cell r="E337">
            <v>5</v>
          </cell>
          <cell r="F337" t="str">
            <v>D</v>
          </cell>
          <cell r="G337" t="str">
            <v>P</v>
          </cell>
          <cell r="H337">
            <v>536</v>
          </cell>
        </row>
        <row r="338">
          <cell r="A338">
            <v>201050401002</v>
          </cell>
          <cell r="B338">
            <v>133</v>
          </cell>
          <cell r="C338" t="str">
            <v>Decimo Cuarto Sueldo</v>
          </cell>
          <cell r="D338">
            <v>201050401</v>
          </cell>
          <cell r="E338">
            <v>5</v>
          </cell>
          <cell r="F338" t="str">
            <v>D</v>
          </cell>
          <cell r="G338" t="str">
            <v>P</v>
          </cell>
          <cell r="H338">
            <v>536</v>
          </cell>
        </row>
        <row r="339">
          <cell r="A339">
            <v>201050401003</v>
          </cell>
          <cell r="B339">
            <v>134</v>
          </cell>
          <cell r="C339" t="str">
            <v>Vacaciones</v>
          </cell>
          <cell r="D339">
            <v>201050401</v>
          </cell>
          <cell r="E339">
            <v>5</v>
          </cell>
          <cell r="F339" t="str">
            <v>D</v>
          </cell>
          <cell r="G339" t="str">
            <v>P</v>
          </cell>
          <cell r="H339">
            <v>536</v>
          </cell>
        </row>
        <row r="340">
          <cell r="A340">
            <v>201050401004</v>
          </cell>
          <cell r="B340">
            <v>135</v>
          </cell>
          <cell r="C340" t="str">
            <v>Nomina por pagar</v>
          </cell>
          <cell r="D340">
            <v>201050401</v>
          </cell>
          <cell r="E340">
            <v>5</v>
          </cell>
          <cell r="F340" t="str">
            <v>D</v>
          </cell>
          <cell r="G340" t="str">
            <v>P</v>
          </cell>
          <cell r="H340">
            <v>536</v>
          </cell>
        </row>
        <row r="341">
          <cell r="A341">
            <v>201050401005</v>
          </cell>
          <cell r="B341">
            <v>136</v>
          </cell>
          <cell r="C341" t="str">
            <v>Fondo de Reserva Directo</v>
          </cell>
          <cell r="D341">
            <v>201050401</v>
          </cell>
          <cell r="E341">
            <v>5</v>
          </cell>
          <cell r="F341" t="str">
            <v>D</v>
          </cell>
          <cell r="G341" t="str">
            <v>P</v>
          </cell>
          <cell r="H341">
            <v>534</v>
          </cell>
        </row>
        <row r="342">
          <cell r="A342">
            <v>201050401006</v>
          </cell>
          <cell r="B342">
            <v>137</v>
          </cell>
          <cell r="C342" t="str">
            <v>Liquidaciones de Haberes</v>
          </cell>
          <cell r="D342">
            <v>201050401</v>
          </cell>
          <cell r="E342">
            <v>5</v>
          </cell>
          <cell r="F342" t="str">
            <v>D</v>
          </cell>
          <cell r="G342" t="str">
            <v>P</v>
          </cell>
          <cell r="H342">
            <v>536</v>
          </cell>
        </row>
        <row r="343">
          <cell r="A343">
            <v>2010505</v>
          </cell>
          <cell r="B343">
            <v>0</v>
          </cell>
          <cell r="C343" t="str">
            <v>PARTICIPACIÓN TRABAJADORES POR PAGAR DEL EJERCICIO</v>
          </cell>
          <cell r="D343">
            <v>20105</v>
          </cell>
          <cell r="E343">
            <v>3</v>
          </cell>
          <cell r="F343" t="str">
            <v>G</v>
          </cell>
          <cell r="G343" t="str">
            <v>P</v>
          </cell>
        </row>
        <row r="344">
          <cell r="A344">
            <v>201050501</v>
          </cell>
          <cell r="B344">
            <v>0</v>
          </cell>
          <cell r="C344" t="str">
            <v>PARTICIPACIÓN TRABAJADORES POR PAGAR DEL EJERCICIO</v>
          </cell>
          <cell r="D344">
            <v>2010505</v>
          </cell>
          <cell r="E344">
            <v>4</v>
          </cell>
          <cell r="F344" t="str">
            <v>G</v>
          </cell>
          <cell r="G344" t="str">
            <v>P</v>
          </cell>
        </row>
        <row r="345">
          <cell r="A345">
            <v>201050501001</v>
          </cell>
          <cell r="B345">
            <v>138</v>
          </cell>
          <cell r="C345" t="str">
            <v>Participaciones de utilidades a empleados</v>
          </cell>
          <cell r="D345">
            <v>201050501</v>
          </cell>
          <cell r="E345">
            <v>5</v>
          </cell>
          <cell r="F345" t="str">
            <v>D</v>
          </cell>
          <cell r="G345" t="str">
            <v>P</v>
          </cell>
          <cell r="H345">
            <v>533</v>
          </cell>
        </row>
        <row r="346">
          <cell r="A346">
            <v>2010506</v>
          </cell>
          <cell r="B346">
            <v>0</v>
          </cell>
          <cell r="C346" t="str">
            <v>DIVIDENDOS POR PAGAR</v>
          </cell>
          <cell r="D346">
            <v>20105</v>
          </cell>
          <cell r="E346">
            <v>3</v>
          </cell>
          <cell r="F346" t="str">
            <v>G</v>
          </cell>
          <cell r="G346" t="str">
            <v>P</v>
          </cell>
        </row>
        <row r="347">
          <cell r="A347">
            <v>201050601</v>
          </cell>
          <cell r="B347">
            <v>0</v>
          </cell>
          <cell r="C347" t="str">
            <v>DIVIDENDOS POR PAGAR</v>
          </cell>
          <cell r="D347">
            <v>2010506</v>
          </cell>
          <cell r="E347">
            <v>4</v>
          </cell>
          <cell r="F347" t="str">
            <v>G</v>
          </cell>
          <cell r="G347" t="str">
            <v>P</v>
          </cell>
        </row>
        <row r="348">
          <cell r="A348">
            <v>201050601001</v>
          </cell>
          <cell r="B348">
            <v>139</v>
          </cell>
          <cell r="C348" t="str">
            <v>Dividendos por Pagar  Accionistas</v>
          </cell>
          <cell r="D348">
            <v>201050601</v>
          </cell>
          <cell r="E348">
            <v>5</v>
          </cell>
          <cell r="F348" t="str">
            <v>D</v>
          </cell>
          <cell r="G348" t="str">
            <v>P</v>
          </cell>
          <cell r="H348">
            <v>517</v>
          </cell>
        </row>
        <row r="349">
          <cell r="A349">
            <v>20106</v>
          </cell>
          <cell r="B349">
            <v>0</v>
          </cell>
          <cell r="C349" t="str">
            <v>CUENTAS POR PAGAR DIVERSAS/RELACIONADAS</v>
          </cell>
          <cell r="D349">
            <v>201</v>
          </cell>
          <cell r="E349">
            <v>2</v>
          </cell>
          <cell r="F349" t="str">
            <v>G</v>
          </cell>
          <cell r="G349" t="str">
            <v>P</v>
          </cell>
        </row>
        <row r="350">
          <cell r="A350">
            <v>2010601</v>
          </cell>
          <cell r="B350">
            <v>0</v>
          </cell>
          <cell r="C350" t="str">
            <v>CUENTAS POR PAGAR DIVERSAS/RELACIONADAS</v>
          </cell>
          <cell r="D350">
            <v>20106</v>
          </cell>
          <cell r="E350">
            <v>3</v>
          </cell>
          <cell r="F350" t="str">
            <v>G</v>
          </cell>
          <cell r="G350" t="str">
            <v>P</v>
          </cell>
        </row>
        <row r="351">
          <cell r="A351">
            <v>201060101</v>
          </cell>
          <cell r="B351">
            <v>0</v>
          </cell>
          <cell r="C351" t="str">
            <v>CUENTAS POR PAGAR ACCIONISTAS</v>
          </cell>
          <cell r="D351">
            <v>2010601</v>
          </cell>
          <cell r="E351">
            <v>4</v>
          </cell>
          <cell r="F351" t="str">
            <v>G</v>
          </cell>
          <cell r="G351" t="str">
            <v>P</v>
          </cell>
        </row>
        <row r="352">
          <cell r="A352">
            <v>201060101001</v>
          </cell>
          <cell r="B352">
            <v>140</v>
          </cell>
          <cell r="C352" t="str">
            <v>Cuenta por Pagar Accionista</v>
          </cell>
          <cell r="D352">
            <v>201060101</v>
          </cell>
          <cell r="E352">
            <v>5</v>
          </cell>
          <cell r="F352" t="str">
            <v>D</v>
          </cell>
          <cell r="G352" t="str">
            <v>P</v>
          </cell>
          <cell r="H352">
            <v>515</v>
          </cell>
        </row>
        <row r="353">
          <cell r="A353">
            <v>201060101002</v>
          </cell>
          <cell r="B353">
            <v>141</v>
          </cell>
          <cell r="C353" t="str">
            <v>Cuentas por Pagar Compañías Relacionadas</v>
          </cell>
          <cell r="D353">
            <v>201060101</v>
          </cell>
          <cell r="E353">
            <v>5</v>
          </cell>
          <cell r="F353" t="str">
            <v>D</v>
          </cell>
          <cell r="G353" t="str">
            <v>P</v>
          </cell>
          <cell r="H353">
            <v>511</v>
          </cell>
        </row>
        <row r="354">
          <cell r="A354">
            <v>20107</v>
          </cell>
          <cell r="B354">
            <v>0</v>
          </cell>
          <cell r="C354" t="str">
            <v>ANTICIPO CLIENTES</v>
          </cell>
          <cell r="D354">
            <v>201</v>
          </cell>
          <cell r="E354">
            <v>2</v>
          </cell>
          <cell r="F354" t="str">
            <v>G</v>
          </cell>
          <cell r="G354" t="str">
            <v>P</v>
          </cell>
        </row>
        <row r="355">
          <cell r="A355">
            <v>2010701</v>
          </cell>
          <cell r="B355">
            <v>0</v>
          </cell>
          <cell r="C355" t="str">
            <v>ANTICIPOS DE CLIENTES</v>
          </cell>
          <cell r="D355">
            <v>20107</v>
          </cell>
          <cell r="E355">
            <v>3</v>
          </cell>
          <cell r="F355" t="str">
            <v>G</v>
          </cell>
          <cell r="G355" t="str">
            <v>P</v>
          </cell>
        </row>
        <row r="356">
          <cell r="A356">
            <v>201070101</v>
          </cell>
          <cell r="B356">
            <v>0</v>
          </cell>
          <cell r="C356" t="str">
            <v>ANTICIPOS DE CLIENTES</v>
          </cell>
          <cell r="D356">
            <v>2010701</v>
          </cell>
          <cell r="E356">
            <v>4</v>
          </cell>
          <cell r="F356" t="str">
            <v>G</v>
          </cell>
          <cell r="G356" t="str">
            <v>P</v>
          </cell>
        </row>
        <row r="357">
          <cell r="A357">
            <v>201070101001</v>
          </cell>
          <cell r="B357">
            <v>142</v>
          </cell>
          <cell r="C357" t="str">
            <v>Anticipos de clientes</v>
          </cell>
          <cell r="D357">
            <v>201070101</v>
          </cell>
          <cell r="E357">
            <v>5</v>
          </cell>
          <cell r="F357" t="str">
            <v>D</v>
          </cell>
          <cell r="G357" t="str">
            <v>P</v>
          </cell>
          <cell r="H357">
            <v>545</v>
          </cell>
        </row>
        <row r="358">
          <cell r="A358">
            <v>201070101003</v>
          </cell>
          <cell r="B358">
            <v>144</v>
          </cell>
          <cell r="C358" t="str">
            <v>Deposito en garantia clientes</v>
          </cell>
          <cell r="D358">
            <v>201070101</v>
          </cell>
          <cell r="E358">
            <v>5</v>
          </cell>
          <cell r="F358" t="str">
            <v>D</v>
          </cell>
          <cell r="G358" t="str">
            <v>P</v>
          </cell>
          <cell r="H358">
            <v>513</v>
          </cell>
        </row>
        <row r="359">
          <cell r="A359">
            <v>2010703</v>
          </cell>
          <cell r="B359">
            <v>0</v>
          </cell>
          <cell r="C359" t="str">
            <v>OBLIGACIONES CORRIENTES CON EL IESS</v>
          </cell>
          <cell r="D359">
            <v>20107</v>
          </cell>
          <cell r="E359">
            <v>3</v>
          </cell>
          <cell r="F359" t="str">
            <v>G</v>
          </cell>
          <cell r="G359" t="str">
            <v>P</v>
          </cell>
        </row>
        <row r="360">
          <cell r="A360">
            <v>202</v>
          </cell>
          <cell r="B360">
            <v>0</v>
          </cell>
          <cell r="C360" t="str">
            <v>PASIVO NO CORRIENTE</v>
          </cell>
          <cell r="D360">
            <v>2</v>
          </cell>
          <cell r="E360">
            <v>1</v>
          </cell>
          <cell r="F360" t="str">
            <v>G</v>
          </cell>
          <cell r="G360" t="str">
            <v>P</v>
          </cell>
        </row>
        <row r="361">
          <cell r="A361">
            <v>20201</v>
          </cell>
          <cell r="B361">
            <v>0</v>
          </cell>
          <cell r="C361" t="str">
            <v>PASIVOS POR CONTRATOS DE ARRENDAMIENTO MERCANTIL</v>
          </cell>
          <cell r="D361">
            <v>202</v>
          </cell>
          <cell r="E361">
            <v>2</v>
          </cell>
          <cell r="F361" t="str">
            <v>G</v>
          </cell>
          <cell r="G361" t="str">
            <v>P</v>
          </cell>
        </row>
        <row r="362">
          <cell r="A362">
            <v>2020101</v>
          </cell>
          <cell r="B362">
            <v>0</v>
          </cell>
          <cell r="C362" t="str">
            <v>PASIVOS POR CONTRATOS DE ARRENDAMIENTO MERCANTIL</v>
          </cell>
          <cell r="D362">
            <v>20201</v>
          </cell>
          <cell r="E362">
            <v>3</v>
          </cell>
          <cell r="F362" t="str">
            <v>G</v>
          </cell>
          <cell r="G362" t="str">
            <v>P</v>
          </cell>
        </row>
        <row r="363">
          <cell r="A363">
            <v>202010101</v>
          </cell>
          <cell r="B363">
            <v>0</v>
          </cell>
          <cell r="C363" t="str">
            <v>PASIVOS POR CONTRATOS DE ARRENDAMIENTO MERCANTIL</v>
          </cell>
          <cell r="D363">
            <v>2020101</v>
          </cell>
          <cell r="E363">
            <v>4</v>
          </cell>
          <cell r="F363" t="str">
            <v>G</v>
          </cell>
          <cell r="G363" t="str">
            <v>P</v>
          </cell>
        </row>
        <row r="364">
          <cell r="A364">
            <v>202010101001</v>
          </cell>
          <cell r="B364">
            <v>145</v>
          </cell>
          <cell r="C364" t="str">
            <v>Pasivos por contratos de Arrendamiento Mercantil</v>
          </cell>
          <cell r="D364">
            <v>202010101</v>
          </cell>
          <cell r="E364">
            <v>5</v>
          </cell>
          <cell r="F364" t="str">
            <v>D</v>
          </cell>
          <cell r="G364" t="str">
            <v>P</v>
          </cell>
          <cell r="H364">
            <v>555</v>
          </cell>
        </row>
        <row r="365">
          <cell r="A365">
            <v>20202</v>
          </cell>
          <cell r="B365">
            <v>0</v>
          </cell>
          <cell r="C365" t="str">
            <v>CUENTAS Y DOCUMENTOS POR PAGAR</v>
          </cell>
          <cell r="D365">
            <v>202</v>
          </cell>
          <cell r="E365">
            <v>2</v>
          </cell>
          <cell r="F365" t="str">
            <v>G</v>
          </cell>
          <cell r="G365" t="str">
            <v>P</v>
          </cell>
        </row>
        <row r="366">
          <cell r="A366">
            <v>2020201</v>
          </cell>
          <cell r="B366">
            <v>0</v>
          </cell>
          <cell r="C366" t="str">
            <v>CUENTAS Y DOCUMENTOS POR PAGAR LOCALES</v>
          </cell>
          <cell r="D366">
            <v>20202</v>
          </cell>
          <cell r="E366">
            <v>3</v>
          </cell>
          <cell r="F366" t="str">
            <v>G</v>
          </cell>
          <cell r="G366" t="str">
            <v>P</v>
          </cell>
        </row>
        <row r="367">
          <cell r="A367">
            <v>202020101</v>
          </cell>
          <cell r="B367">
            <v>0</v>
          </cell>
          <cell r="C367" t="str">
            <v>CUENTAS Y DOCUMENTOS POR PAGAR LOCALES</v>
          </cell>
          <cell r="D367">
            <v>2020201</v>
          </cell>
          <cell r="E367">
            <v>4</v>
          </cell>
          <cell r="F367" t="str">
            <v>G</v>
          </cell>
          <cell r="G367" t="str">
            <v>P</v>
          </cell>
        </row>
        <row r="368">
          <cell r="A368">
            <v>202020101001</v>
          </cell>
          <cell r="B368">
            <v>146</v>
          </cell>
          <cell r="C368" t="str">
            <v>Cuenta por Pagar Locales</v>
          </cell>
          <cell r="D368">
            <v>202020101</v>
          </cell>
          <cell r="E368">
            <v>5</v>
          </cell>
          <cell r="F368" t="str">
            <v>D</v>
          </cell>
          <cell r="G368" t="str">
            <v>P</v>
          </cell>
          <cell r="H368">
            <v>555</v>
          </cell>
        </row>
        <row r="369">
          <cell r="A369">
            <v>202020101002</v>
          </cell>
          <cell r="B369">
            <v>147</v>
          </cell>
          <cell r="C369" t="str">
            <v>Otros Pasivos</v>
          </cell>
          <cell r="D369">
            <v>202020101</v>
          </cell>
          <cell r="E369">
            <v>5</v>
          </cell>
          <cell r="F369" t="str">
            <v>D</v>
          </cell>
          <cell r="G369" t="str">
            <v>P</v>
          </cell>
          <cell r="H369">
            <v>549</v>
          </cell>
        </row>
        <row r="370">
          <cell r="A370">
            <v>2020202</v>
          </cell>
          <cell r="B370">
            <v>0</v>
          </cell>
          <cell r="C370" t="str">
            <v>CUENTAS Y DOCUMENTOS POR PAGAR EXTERIOR</v>
          </cell>
          <cell r="D370">
            <v>20202</v>
          </cell>
          <cell r="E370">
            <v>3</v>
          </cell>
          <cell r="F370" t="str">
            <v>G</v>
          </cell>
          <cell r="G370" t="str">
            <v>P</v>
          </cell>
        </row>
        <row r="371">
          <cell r="A371">
            <v>202020201</v>
          </cell>
          <cell r="B371">
            <v>0</v>
          </cell>
          <cell r="C371" t="str">
            <v>CUENTAS Y DOCUMENTOS POR PAGAR EXTERIOR</v>
          </cell>
          <cell r="D371">
            <v>2020202</v>
          </cell>
          <cell r="E371">
            <v>4</v>
          </cell>
          <cell r="F371" t="str">
            <v>G</v>
          </cell>
          <cell r="G371" t="str">
            <v>P</v>
          </cell>
        </row>
        <row r="372">
          <cell r="A372">
            <v>202020201001</v>
          </cell>
          <cell r="B372">
            <v>148</v>
          </cell>
          <cell r="C372" t="str">
            <v>Cuenta por Pagar del Exterior</v>
          </cell>
          <cell r="D372">
            <v>202020201</v>
          </cell>
          <cell r="E372">
            <v>5</v>
          </cell>
          <cell r="F372" t="str">
            <v>D</v>
          </cell>
          <cell r="G372" t="str">
            <v>P</v>
          </cell>
          <cell r="H372">
            <v>514</v>
          </cell>
        </row>
        <row r="373">
          <cell r="A373">
            <v>20203</v>
          </cell>
          <cell r="B373">
            <v>0</v>
          </cell>
          <cell r="C373" t="str">
            <v>OBLIGACIONES CON INSTITUCIONES FINANCIERAS</v>
          </cell>
          <cell r="D373">
            <v>202</v>
          </cell>
          <cell r="E373">
            <v>2</v>
          </cell>
          <cell r="F373" t="str">
            <v>G</v>
          </cell>
          <cell r="G373" t="str">
            <v>P</v>
          </cell>
        </row>
        <row r="374">
          <cell r="A374">
            <v>2020301</v>
          </cell>
          <cell r="B374">
            <v>0</v>
          </cell>
          <cell r="C374" t="str">
            <v>OBLIGACIONES CON INSTITUCIONES FINANCIERAS LOCALES</v>
          </cell>
          <cell r="D374">
            <v>20203</v>
          </cell>
          <cell r="E374">
            <v>3</v>
          </cell>
          <cell r="F374" t="str">
            <v>G</v>
          </cell>
          <cell r="G374" t="str">
            <v>P</v>
          </cell>
        </row>
        <row r="375">
          <cell r="A375">
            <v>202030101</v>
          </cell>
          <cell r="B375">
            <v>0</v>
          </cell>
          <cell r="C375" t="str">
            <v>OBLIGACIONES CON INSTITUCIONES FINANCIERAS LOCALES</v>
          </cell>
          <cell r="D375">
            <v>2020301</v>
          </cell>
          <cell r="E375">
            <v>4</v>
          </cell>
          <cell r="F375" t="str">
            <v>G</v>
          </cell>
          <cell r="G375" t="str">
            <v>P</v>
          </cell>
        </row>
        <row r="376">
          <cell r="A376">
            <v>202030101001</v>
          </cell>
          <cell r="B376">
            <v>149</v>
          </cell>
          <cell r="C376" t="str">
            <v>Prestamo Bancario  Bco. Gquil. L/P</v>
          </cell>
          <cell r="D376">
            <v>202030101</v>
          </cell>
          <cell r="E376">
            <v>5</v>
          </cell>
          <cell r="F376" t="str">
            <v>D</v>
          </cell>
          <cell r="G376" t="str">
            <v>P</v>
          </cell>
          <cell r="H376">
            <v>565</v>
          </cell>
        </row>
        <row r="377">
          <cell r="A377">
            <v>202030101002</v>
          </cell>
          <cell r="B377">
            <v>489</v>
          </cell>
          <cell r="C377" t="str">
            <v>Prestamo Bancario Bco Procredit L/P</v>
          </cell>
          <cell r="D377">
            <v>202030101</v>
          </cell>
          <cell r="E377">
            <v>5</v>
          </cell>
          <cell r="F377" t="str">
            <v>D</v>
          </cell>
          <cell r="G377" t="str">
            <v>P</v>
          </cell>
          <cell r="H377">
            <v>565</v>
          </cell>
        </row>
        <row r="378">
          <cell r="A378">
            <v>2020302</v>
          </cell>
          <cell r="B378">
            <v>0</v>
          </cell>
          <cell r="C378" t="str">
            <v>OBLIGACIONES CON INSTITUCIONES FINANCIERAS EXTERIOR</v>
          </cell>
          <cell r="D378">
            <v>20203</v>
          </cell>
          <cell r="E378">
            <v>3</v>
          </cell>
          <cell r="F378" t="str">
            <v>G</v>
          </cell>
          <cell r="G378" t="str">
            <v>P</v>
          </cell>
        </row>
        <row r="379">
          <cell r="A379">
            <v>202030201</v>
          </cell>
          <cell r="B379">
            <v>0</v>
          </cell>
          <cell r="C379" t="str">
            <v>OBLIGACIONES CON INSTITUCIONES FINANCIERAS EXTERIOR</v>
          </cell>
          <cell r="D379">
            <v>2020302</v>
          </cell>
          <cell r="E379">
            <v>4</v>
          </cell>
          <cell r="F379" t="str">
            <v>G</v>
          </cell>
          <cell r="G379" t="str">
            <v>P</v>
          </cell>
        </row>
        <row r="380">
          <cell r="A380">
            <v>202030201001</v>
          </cell>
          <cell r="B380">
            <v>150</v>
          </cell>
          <cell r="C380" t="str">
            <v>Obligaciones con Instituciones Financieras del Exterior</v>
          </cell>
          <cell r="D380">
            <v>202030201</v>
          </cell>
          <cell r="E380">
            <v>5</v>
          </cell>
          <cell r="F380" t="str">
            <v>D</v>
          </cell>
          <cell r="G380" t="str">
            <v>P</v>
          </cell>
          <cell r="H380">
            <v>566</v>
          </cell>
        </row>
        <row r="381">
          <cell r="A381">
            <v>20204</v>
          </cell>
          <cell r="B381">
            <v>0</v>
          </cell>
          <cell r="C381" t="str">
            <v>CUENTAS POR PAGAR DIVERSAS/RELACIONADAS</v>
          </cell>
          <cell r="D381">
            <v>202</v>
          </cell>
          <cell r="E381">
            <v>2</v>
          </cell>
          <cell r="F381" t="str">
            <v>G</v>
          </cell>
          <cell r="G381" t="str">
            <v>P</v>
          </cell>
        </row>
        <row r="382">
          <cell r="A382">
            <v>2020401</v>
          </cell>
          <cell r="B382">
            <v>0</v>
          </cell>
          <cell r="C382" t="str">
            <v>CUENTAS POR PAGAR DIVERSAS/RELACIONADAS LOCALES</v>
          </cell>
          <cell r="D382">
            <v>20204</v>
          </cell>
          <cell r="E382">
            <v>3</v>
          </cell>
          <cell r="F382" t="str">
            <v>G</v>
          </cell>
          <cell r="G382" t="str">
            <v>P</v>
          </cell>
        </row>
        <row r="383">
          <cell r="A383">
            <v>202040101</v>
          </cell>
          <cell r="B383">
            <v>0</v>
          </cell>
          <cell r="C383" t="str">
            <v>CUENTAS POR PAGAR DIVERSAS/RELACIONADAS LOCALES</v>
          </cell>
          <cell r="D383">
            <v>2020401</v>
          </cell>
          <cell r="E383">
            <v>4</v>
          </cell>
          <cell r="F383" t="str">
            <v>G</v>
          </cell>
          <cell r="G383" t="str">
            <v>P</v>
          </cell>
        </row>
        <row r="384">
          <cell r="A384">
            <v>202040101001</v>
          </cell>
          <cell r="B384">
            <v>151</v>
          </cell>
          <cell r="C384" t="str">
            <v>Cuentas por Pagar accionistas</v>
          </cell>
          <cell r="D384">
            <v>202040101</v>
          </cell>
          <cell r="E384">
            <v>5</v>
          </cell>
          <cell r="F384" t="str">
            <v>D</v>
          </cell>
          <cell r="G384" t="str">
            <v>P</v>
          </cell>
          <cell r="H384">
            <v>557</v>
          </cell>
        </row>
        <row r="385">
          <cell r="A385">
            <v>20205</v>
          </cell>
          <cell r="B385">
            <v>0</v>
          </cell>
          <cell r="C385" t="str">
            <v>PROVISION POR BENEFICIOS A EMPLEADOS</v>
          </cell>
          <cell r="D385">
            <v>202</v>
          </cell>
          <cell r="E385">
            <v>2</v>
          </cell>
          <cell r="F385" t="str">
            <v>G</v>
          </cell>
          <cell r="G385" t="str">
            <v>P</v>
          </cell>
        </row>
        <row r="386">
          <cell r="A386">
            <v>2020501</v>
          </cell>
          <cell r="B386">
            <v>0</v>
          </cell>
          <cell r="C386" t="str">
            <v>JUBILACIÓN PATRONAL</v>
          </cell>
          <cell r="D386">
            <v>20205</v>
          </cell>
          <cell r="E386">
            <v>3</v>
          </cell>
          <cell r="F386" t="str">
            <v>G</v>
          </cell>
          <cell r="G386" t="str">
            <v>P</v>
          </cell>
        </row>
        <row r="387">
          <cell r="A387">
            <v>202050101</v>
          </cell>
          <cell r="B387">
            <v>0</v>
          </cell>
          <cell r="C387" t="str">
            <v>JUBILACIÓN PATRONAL</v>
          </cell>
          <cell r="D387">
            <v>2020501</v>
          </cell>
          <cell r="E387">
            <v>4</v>
          </cell>
          <cell r="F387" t="str">
            <v>G</v>
          </cell>
          <cell r="G387" t="str">
            <v>P</v>
          </cell>
        </row>
        <row r="388">
          <cell r="A388">
            <v>202050101001</v>
          </cell>
          <cell r="B388">
            <v>152</v>
          </cell>
          <cell r="C388" t="str">
            <v>Jubiliación Patronal</v>
          </cell>
          <cell r="D388">
            <v>202050101</v>
          </cell>
          <cell r="E388">
            <v>5</v>
          </cell>
          <cell r="F388" t="str">
            <v>D</v>
          </cell>
          <cell r="G388" t="str">
            <v>P</v>
          </cell>
          <cell r="H388">
            <v>573</v>
          </cell>
        </row>
        <row r="389">
          <cell r="A389">
            <v>202050101002</v>
          </cell>
          <cell r="B389">
            <v>153</v>
          </cell>
          <cell r="C389" t="str">
            <v>Desahucio</v>
          </cell>
          <cell r="D389">
            <v>202050101</v>
          </cell>
          <cell r="E389">
            <v>5</v>
          </cell>
          <cell r="F389" t="str">
            <v>D</v>
          </cell>
          <cell r="G389" t="str">
            <v>P</v>
          </cell>
          <cell r="H389">
            <v>574</v>
          </cell>
        </row>
        <row r="390">
          <cell r="A390">
            <v>202050102</v>
          </cell>
          <cell r="B390">
            <v>0</v>
          </cell>
          <cell r="C390" t="str">
            <v>OTROS BENEFICIOS A LARGO PLAZO PARA LOS EMPLEADOS</v>
          </cell>
          <cell r="D390">
            <v>2020501</v>
          </cell>
          <cell r="E390">
            <v>4</v>
          </cell>
          <cell r="F390" t="str">
            <v>G</v>
          </cell>
          <cell r="G390" t="str">
            <v>P</v>
          </cell>
        </row>
        <row r="391">
          <cell r="A391">
            <v>202050102001</v>
          </cell>
          <cell r="B391">
            <v>154</v>
          </cell>
          <cell r="C391" t="str">
            <v>Otros Beneficios a Largo Plazo para los Empleados</v>
          </cell>
          <cell r="D391">
            <v>202050102</v>
          </cell>
          <cell r="E391">
            <v>5</v>
          </cell>
          <cell r="F391" t="str">
            <v>D</v>
          </cell>
          <cell r="G391" t="str">
            <v>P</v>
          </cell>
          <cell r="H391">
            <v>575</v>
          </cell>
        </row>
        <row r="392">
          <cell r="A392">
            <v>3</v>
          </cell>
          <cell r="B392">
            <v>0</v>
          </cell>
          <cell r="C392" t="str">
            <v>PATRIMONIO NETO</v>
          </cell>
          <cell r="D392">
            <v>0</v>
          </cell>
          <cell r="E392">
            <v>0</v>
          </cell>
          <cell r="F392" t="str">
            <v>G</v>
          </cell>
          <cell r="G392" t="str">
            <v>P</v>
          </cell>
        </row>
        <row r="393">
          <cell r="A393">
            <v>301</v>
          </cell>
          <cell r="B393">
            <v>0</v>
          </cell>
          <cell r="C393" t="str">
            <v>CAPITAL</v>
          </cell>
          <cell r="D393">
            <v>3</v>
          </cell>
          <cell r="E393">
            <v>1</v>
          </cell>
          <cell r="F393" t="str">
            <v>G</v>
          </cell>
          <cell r="G393" t="str">
            <v>P</v>
          </cell>
        </row>
        <row r="394">
          <cell r="A394">
            <v>30101</v>
          </cell>
          <cell r="B394">
            <v>0</v>
          </cell>
          <cell r="C394" t="str">
            <v>CAPITAL SOCIAL</v>
          </cell>
          <cell r="D394">
            <v>301</v>
          </cell>
          <cell r="E394">
            <v>2</v>
          </cell>
          <cell r="F394" t="str">
            <v>G</v>
          </cell>
          <cell r="G394" t="str">
            <v>P</v>
          </cell>
        </row>
        <row r="395">
          <cell r="A395">
            <v>3010101</v>
          </cell>
          <cell r="B395">
            <v>0</v>
          </cell>
          <cell r="C395" t="str">
            <v>CAPITAL SOCIAL</v>
          </cell>
          <cell r="D395">
            <v>30101</v>
          </cell>
          <cell r="E395">
            <v>3</v>
          </cell>
          <cell r="F395" t="str">
            <v>G</v>
          </cell>
          <cell r="G395" t="str">
            <v>P</v>
          </cell>
        </row>
        <row r="396">
          <cell r="A396">
            <v>301010101</v>
          </cell>
          <cell r="B396">
            <v>0</v>
          </cell>
          <cell r="C396" t="str">
            <v>CAPITAL SOCIAL</v>
          </cell>
          <cell r="D396">
            <v>3010101</v>
          </cell>
          <cell r="E396">
            <v>4</v>
          </cell>
          <cell r="F396" t="str">
            <v>G</v>
          </cell>
          <cell r="G396" t="str">
            <v>P</v>
          </cell>
        </row>
        <row r="397">
          <cell r="A397">
            <v>301010101001</v>
          </cell>
          <cell r="B397">
            <v>155</v>
          </cell>
          <cell r="C397" t="str">
            <v>Captial Social</v>
          </cell>
          <cell r="D397">
            <v>301010101</v>
          </cell>
          <cell r="E397">
            <v>5</v>
          </cell>
          <cell r="F397" t="str">
            <v>D</v>
          </cell>
          <cell r="G397" t="str">
            <v>P</v>
          </cell>
          <cell r="H397">
            <v>601</v>
          </cell>
        </row>
        <row r="398">
          <cell r="A398">
            <v>3010102</v>
          </cell>
          <cell r="B398">
            <v>0</v>
          </cell>
          <cell r="C398" t="str">
            <v>(-) CAPITAL SUSCRITO NO PAGADO, ACCIONES EN TESORERIA</v>
          </cell>
          <cell r="D398">
            <v>30101</v>
          </cell>
          <cell r="E398">
            <v>3</v>
          </cell>
          <cell r="F398" t="str">
            <v>G</v>
          </cell>
          <cell r="G398" t="str">
            <v>P</v>
          </cell>
        </row>
        <row r="399">
          <cell r="A399">
            <v>301010201</v>
          </cell>
          <cell r="B399">
            <v>0</v>
          </cell>
          <cell r="C399" t="str">
            <v>(-) CAPITAL SUSCRITO NO PAGADO, ACCIONES EN TESORERIA</v>
          </cell>
          <cell r="D399">
            <v>3010102</v>
          </cell>
          <cell r="E399">
            <v>4</v>
          </cell>
          <cell r="F399" t="str">
            <v>G</v>
          </cell>
          <cell r="G399" t="str">
            <v>P</v>
          </cell>
        </row>
        <row r="400">
          <cell r="A400">
            <v>301010201001</v>
          </cell>
          <cell r="B400">
            <v>156</v>
          </cell>
          <cell r="C400" t="str">
            <v>(-) Capital Suscrito no Pagado, Acciones en Tesoreria</v>
          </cell>
          <cell r="D400">
            <v>301010201</v>
          </cell>
          <cell r="E400">
            <v>5</v>
          </cell>
          <cell r="F400" t="str">
            <v>D</v>
          </cell>
          <cell r="G400" t="str">
            <v>P</v>
          </cell>
          <cell r="H400">
            <v>602</v>
          </cell>
        </row>
        <row r="401">
          <cell r="A401">
            <v>302</v>
          </cell>
          <cell r="B401">
            <v>0</v>
          </cell>
          <cell r="C401" t="str">
            <v>APORTES DE SOCIOS O ACCIONISTAS PARA FUTURA CAPITALIZACIÓN</v>
          </cell>
          <cell r="D401">
            <v>3</v>
          </cell>
          <cell r="E401">
            <v>1</v>
          </cell>
          <cell r="F401" t="str">
            <v>G</v>
          </cell>
          <cell r="G401" t="str">
            <v>P</v>
          </cell>
        </row>
        <row r="402">
          <cell r="A402">
            <v>30201</v>
          </cell>
          <cell r="B402">
            <v>0</v>
          </cell>
          <cell r="C402" t="str">
            <v>APORTES DE SOCIOS O ACCIONISTAS PARA FUTURA CAPITALIZACIÓN</v>
          </cell>
          <cell r="D402">
            <v>302</v>
          </cell>
          <cell r="E402">
            <v>2</v>
          </cell>
          <cell r="F402" t="str">
            <v>G</v>
          </cell>
          <cell r="G402" t="str">
            <v>P</v>
          </cell>
        </row>
        <row r="403">
          <cell r="A403">
            <v>3020101</v>
          </cell>
          <cell r="B403">
            <v>0</v>
          </cell>
          <cell r="C403" t="str">
            <v>APORTES DE SOCIOS O ACCIONISTAS PARA FUTURA CAPITALIZACIÓN</v>
          </cell>
          <cell r="D403">
            <v>30201</v>
          </cell>
          <cell r="E403">
            <v>3</v>
          </cell>
          <cell r="F403" t="str">
            <v>G</v>
          </cell>
          <cell r="G403" t="str">
            <v>P</v>
          </cell>
        </row>
        <row r="404">
          <cell r="A404">
            <v>302010101</v>
          </cell>
          <cell r="B404">
            <v>0</v>
          </cell>
          <cell r="C404" t="str">
            <v>APORTES DE SOCIOS O ACCIONISTAS PARA FUTURA CAPITALIZACIÓN</v>
          </cell>
          <cell r="D404">
            <v>3020101</v>
          </cell>
          <cell r="E404">
            <v>4</v>
          </cell>
          <cell r="F404" t="str">
            <v>G</v>
          </cell>
          <cell r="G404" t="str">
            <v>P</v>
          </cell>
        </row>
        <row r="405">
          <cell r="A405">
            <v>302010101001</v>
          </cell>
          <cell r="B405">
            <v>157</v>
          </cell>
          <cell r="C405" t="str">
            <v>Aportes de Socios o Accionistas NNN</v>
          </cell>
          <cell r="D405">
            <v>302010101</v>
          </cell>
          <cell r="E405">
            <v>5</v>
          </cell>
          <cell r="F405" t="str">
            <v>D</v>
          </cell>
          <cell r="G405" t="str">
            <v>P</v>
          </cell>
          <cell r="H405">
            <v>603</v>
          </cell>
        </row>
        <row r="406">
          <cell r="A406">
            <v>304</v>
          </cell>
          <cell r="B406">
            <v>0</v>
          </cell>
          <cell r="C406" t="str">
            <v>RESERVAS:</v>
          </cell>
          <cell r="D406">
            <v>3</v>
          </cell>
          <cell r="E406">
            <v>1</v>
          </cell>
          <cell r="F406" t="str">
            <v>G</v>
          </cell>
          <cell r="G406" t="str">
            <v>P</v>
          </cell>
        </row>
        <row r="407">
          <cell r="A407">
            <v>30401</v>
          </cell>
          <cell r="B407">
            <v>0</v>
          </cell>
          <cell r="C407" t="str">
            <v>RESERVA LEGAL</v>
          </cell>
          <cell r="D407">
            <v>304</v>
          </cell>
          <cell r="E407">
            <v>2</v>
          </cell>
          <cell r="F407" t="str">
            <v>G</v>
          </cell>
          <cell r="G407" t="str">
            <v>P</v>
          </cell>
        </row>
        <row r="408">
          <cell r="A408">
            <v>3040101</v>
          </cell>
          <cell r="B408">
            <v>0</v>
          </cell>
          <cell r="C408" t="str">
            <v>RESERVA LEGAL</v>
          </cell>
          <cell r="D408">
            <v>30401</v>
          </cell>
          <cell r="E408">
            <v>3</v>
          </cell>
          <cell r="F408" t="str">
            <v>G</v>
          </cell>
          <cell r="G408" t="str">
            <v>P</v>
          </cell>
        </row>
        <row r="409">
          <cell r="A409">
            <v>304010101</v>
          </cell>
          <cell r="B409">
            <v>0</v>
          </cell>
          <cell r="C409" t="str">
            <v>RESERVA LEGAL</v>
          </cell>
          <cell r="D409">
            <v>3040101</v>
          </cell>
          <cell r="E409">
            <v>4</v>
          </cell>
          <cell r="F409" t="str">
            <v>G</v>
          </cell>
          <cell r="G409" t="str">
            <v>P</v>
          </cell>
        </row>
        <row r="410">
          <cell r="A410">
            <v>304010101001</v>
          </cell>
          <cell r="B410">
            <v>158</v>
          </cell>
          <cell r="C410" t="str">
            <v>Reserva Legal</v>
          </cell>
          <cell r="D410">
            <v>304010101</v>
          </cell>
          <cell r="E410">
            <v>5</v>
          </cell>
          <cell r="F410" t="str">
            <v>D</v>
          </cell>
          <cell r="G410" t="str">
            <v>P</v>
          </cell>
          <cell r="H410">
            <v>604</v>
          </cell>
        </row>
        <row r="411">
          <cell r="A411">
            <v>30402</v>
          </cell>
          <cell r="B411">
            <v>0</v>
          </cell>
          <cell r="C411" t="str">
            <v>RESERVAS FACULTATIVA Y ESTATUTARIA</v>
          </cell>
          <cell r="D411">
            <v>304</v>
          </cell>
          <cell r="E411">
            <v>2</v>
          </cell>
          <cell r="F411" t="str">
            <v>G</v>
          </cell>
          <cell r="G411" t="str">
            <v>P</v>
          </cell>
        </row>
        <row r="412">
          <cell r="A412">
            <v>3040201</v>
          </cell>
          <cell r="B412">
            <v>0</v>
          </cell>
          <cell r="C412" t="str">
            <v>RESERVA FACULTATIVA Y ESTATUTARIA</v>
          </cell>
          <cell r="D412">
            <v>30402</v>
          </cell>
          <cell r="E412">
            <v>3</v>
          </cell>
          <cell r="F412" t="str">
            <v>G</v>
          </cell>
          <cell r="G412" t="str">
            <v>P</v>
          </cell>
        </row>
        <row r="413">
          <cell r="A413">
            <v>304020101</v>
          </cell>
          <cell r="B413">
            <v>0</v>
          </cell>
          <cell r="C413" t="str">
            <v>RESEVA FACULTATIVA Y ESTATUTARIA</v>
          </cell>
          <cell r="D413">
            <v>3040201</v>
          </cell>
          <cell r="E413">
            <v>4</v>
          </cell>
          <cell r="F413" t="str">
            <v>G</v>
          </cell>
          <cell r="G413" t="str">
            <v>P</v>
          </cell>
        </row>
        <row r="414">
          <cell r="A414">
            <v>304020101001</v>
          </cell>
          <cell r="B414">
            <v>159</v>
          </cell>
          <cell r="C414" t="str">
            <v>Reserva Facultativa y Estatutaria</v>
          </cell>
          <cell r="D414">
            <v>304020101</v>
          </cell>
          <cell r="E414">
            <v>5</v>
          </cell>
          <cell r="F414" t="str">
            <v>D</v>
          </cell>
          <cell r="G414" t="str">
            <v>P</v>
          </cell>
          <cell r="H414">
            <v>605</v>
          </cell>
        </row>
        <row r="415">
          <cell r="A415">
            <v>305</v>
          </cell>
          <cell r="B415">
            <v>0</v>
          </cell>
          <cell r="C415" t="str">
            <v>OTROS RESULTADOS INTEGRALES</v>
          </cell>
          <cell r="D415">
            <v>3</v>
          </cell>
          <cell r="E415">
            <v>1</v>
          </cell>
          <cell r="F415" t="str">
            <v>G</v>
          </cell>
          <cell r="G415" t="str">
            <v>P</v>
          </cell>
        </row>
        <row r="416">
          <cell r="A416">
            <v>30501</v>
          </cell>
          <cell r="B416">
            <v>0</v>
          </cell>
          <cell r="C416" t="str">
            <v>SUPERAVIT POR VALUACIÓN DE ACTIVOS FINANCIEROS DISPONIBLES PARA LA VENTA</v>
          </cell>
          <cell r="D416">
            <v>305</v>
          </cell>
          <cell r="E416">
            <v>2</v>
          </cell>
          <cell r="F416" t="str">
            <v>G</v>
          </cell>
          <cell r="G416" t="str">
            <v>P</v>
          </cell>
        </row>
        <row r="417">
          <cell r="A417">
            <v>3050101</v>
          </cell>
          <cell r="B417">
            <v>0</v>
          </cell>
          <cell r="C417" t="str">
            <v>SUPERAVIT POR VALUACIÓN DE ACTIVOS FINANCIEROS DISPONIBLES PARA LA VENTA</v>
          </cell>
          <cell r="D417">
            <v>30501</v>
          </cell>
          <cell r="E417">
            <v>3</v>
          </cell>
          <cell r="F417" t="str">
            <v>G</v>
          </cell>
          <cell r="G417" t="str">
            <v>P</v>
          </cell>
        </row>
        <row r="418">
          <cell r="A418">
            <v>305010101</v>
          </cell>
          <cell r="B418">
            <v>0</v>
          </cell>
          <cell r="C418" t="str">
            <v>SUPERAVIT POR VALUACIÓN DE ACTIVOS FINANCIEROS DISPONIBLES PARA LA VENTA</v>
          </cell>
          <cell r="D418">
            <v>3050101</v>
          </cell>
          <cell r="E418">
            <v>4</v>
          </cell>
          <cell r="F418" t="str">
            <v>G</v>
          </cell>
          <cell r="G418" t="str">
            <v>P</v>
          </cell>
        </row>
        <row r="419">
          <cell r="A419">
            <v>305010101001</v>
          </cell>
          <cell r="B419">
            <v>160</v>
          </cell>
          <cell r="C419" t="str">
            <v>Superavit por valuación de Activos Financieros disponibles para la venta</v>
          </cell>
          <cell r="D419">
            <v>305010101</v>
          </cell>
          <cell r="E419">
            <v>5</v>
          </cell>
          <cell r="F419" t="str">
            <v>D</v>
          </cell>
          <cell r="G419" t="str">
            <v>P</v>
          </cell>
          <cell r="H419">
            <v>618</v>
          </cell>
        </row>
        <row r="420">
          <cell r="A420">
            <v>30502</v>
          </cell>
          <cell r="B420">
            <v>0</v>
          </cell>
          <cell r="C420" t="str">
            <v>SUPERAVIT POR REVALUACIÓN DE PROPIEDADES, PLANTA Y EQUIPO</v>
          </cell>
          <cell r="D420">
            <v>305</v>
          </cell>
          <cell r="E420">
            <v>2</v>
          </cell>
          <cell r="F420" t="str">
            <v>G</v>
          </cell>
          <cell r="G420" t="str">
            <v>P</v>
          </cell>
        </row>
        <row r="421">
          <cell r="A421">
            <v>3050201</v>
          </cell>
          <cell r="B421">
            <v>0</v>
          </cell>
          <cell r="C421" t="str">
            <v>SUPERAVIT POR REVALUACIÓN DE PROPIEDADES, PLANTA Y EQUIPO</v>
          </cell>
          <cell r="D421">
            <v>30502</v>
          </cell>
          <cell r="E421">
            <v>3</v>
          </cell>
          <cell r="F421" t="str">
            <v>G</v>
          </cell>
          <cell r="G421" t="str">
            <v>P</v>
          </cell>
        </row>
        <row r="422">
          <cell r="A422">
            <v>305020101</v>
          </cell>
          <cell r="B422">
            <v>0</v>
          </cell>
          <cell r="C422" t="str">
            <v>SUPERAVIT POR REVALUACIÓN DE PROPIEDADES, PLANTA Y EQUIPO</v>
          </cell>
          <cell r="D422">
            <v>3050201</v>
          </cell>
          <cell r="E422">
            <v>4</v>
          </cell>
          <cell r="F422" t="str">
            <v>G</v>
          </cell>
          <cell r="G422" t="str">
            <v>P</v>
          </cell>
        </row>
        <row r="423">
          <cell r="A423">
            <v>305020101001</v>
          </cell>
          <cell r="B423">
            <v>161</v>
          </cell>
          <cell r="C423" t="str">
            <v>superavit por revaluacion de propiedades, planta y equipos</v>
          </cell>
          <cell r="D423">
            <v>305020101</v>
          </cell>
          <cell r="E423">
            <v>5</v>
          </cell>
          <cell r="F423" t="str">
            <v>D</v>
          </cell>
          <cell r="G423" t="str">
            <v>P</v>
          </cell>
          <cell r="H423">
            <v>616</v>
          </cell>
        </row>
        <row r="424">
          <cell r="A424">
            <v>305020101002</v>
          </cell>
          <cell r="B424">
            <v>549</v>
          </cell>
          <cell r="C424" t="str">
            <v>Perdidas y ganacias Actuariales reconocidas ORI</v>
          </cell>
          <cell r="D424">
            <v>305020101</v>
          </cell>
          <cell r="E424">
            <v>5</v>
          </cell>
          <cell r="F424" t="str">
            <v>D</v>
          </cell>
          <cell r="G424" t="str">
            <v>P</v>
          </cell>
          <cell r="H424">
            <v>621</v>
          </cell>
        </row>
        <row r="425">
          <cell r="A425">
            <v>30503</v>
          </cell>
          <cell r="B425">
            <v>0</v>
          </cell>
          <cell r="C425" t="str">
            <v>SUPERAVIT POR REVALUACIÓN DE ACTIVOS INTANGIBLES</v>
          </cell>
          <cell r="D425">
            <v>305</v>
          </cell>
          <cell r="E425">
            <v>2</v>
          </cell>
          <cell r="F425" t="str">
            <v>G</v>
          </cell>
          <cell r="G425" t="str">
            <v>P</v>
          </cell>
        </row>
        <row r="426">
          <cell r="A426">
            <v>3050301</v>
          </cell>
          <cell r="B426">
            <v>0</v>
          </cell>
          <cell r="C426" t="str">
            <v>SUPERAVIT POR REVALUACIÓN DE ACTIVOS INTANGIBLES</v>
          </cell>
          <cell r="D426">
            <v>30503</v>
          </cell>
          <cell r="E426">
            <v>3</v>
          </cell>
          <cell r="F426" t="str">
            <v>G</v>
          </cell>
          <cell r="G426" t="str">
            <v>P</v>
          </cell>
        </row>
        <row r="427">
          <cell r="A427">
            <v>305030101</v>
          </cell>
          <cell r="B427">
            <v>0</v>
          </cell>
          <cell r="C427" t="str">
            <v>SUPERAVIT POR REVALUACIÓN DE ACTIVOS INTANGIBLES</v>
          </cell>
          <cell r="D427">
            <v>3050301</v>
          </cell>
          <cell r="E427">
            <v>4</v>
          </cell>
          <cell r="F427" t="str">
            <v>G</v>
          </cell>
          <cell r="G427" t="str">
            <v>P</v>
          </cell>
        </row>
        <row r="428">
          <cell r="A428">
            <v>305030101001</v>
          </cell>
          <cell r="B428">
            <v>162</v>
          </cell>
          <cell r="C428" t="str">
            <v>Superavit por Revaluación de Activos Intangibles</v>
          </cell>
          <cell r="D428">
            <v>305030101</v>
          </cell>
          <cell r="E428">
            <v>5</v>
          </cell>
          <cell r="F428" t="str">
            <v>D</v>
          </cell>
          <cell r="G428" t="str">
            <v>P</v>
          </cell>
          <cell r="H428">
            <v>617</v>
          </cell>
        </row>
        <row r="429">
          <cell r="A429">
            <v>30504</v>
          </cell>
          <cell r="B429">
            <v>0</v>
          </cell>
          <cell r="C429" t="str">
            <v>GANANCIAS Y PÉRDIDAS ACTUARIALES ACUMULADAS</v>
          </cell>
          <cell r="D429">
            <v>305</v>
          </cell>
          <cell r="E429">
            <v>2</v>
          </cell>
          <cell r="F429" t="str">
            <v>G</v>
          </cell>
          <cell r="G429" t="str">
            <v>P</v>
          </cell>
        </row>
        <row r="430">
          <cell r="A430">
            <v>3050401</v>
          </cell>
          <cell r="B430">
            <v>0</v>
          </cell>
          <cell r="C430" t="str">
            <v>GANANCIAS Y PÉRDIDAS ACTUARIALES ACUMULADAS</v>
          </cell>
          <cell r="D430">
            <v>30504</v>
          </cell>
          <cell r="E430">
            <v>3</v>
          </cell>
          <cell r="F430" t="str">
            <v>G</v>
          </cell>
          <cell r="G430" t="str">
            <v>P</v>
          </cell>
        </row>
        <row r="431">
          <cell r="A431">
            <v>305040101</v>
          </cell>
          <cell r="B431">
            <v>0</v>
          </cell>
          <cell r="C431" t="str">
            <v>GANANCIAS Y PÉRDIDAS ACTUARIALES ACUMULADAS</v>
          </cell>
          <cell r="D431">
            <v>3050401</v>
          </cell>
          <cell r="E431">
            <v>4</v>
          </cell>
          <cell r="F431" t="str">
            <v>G</v>
          </cell>
          <cell r="G431" t="str">
            <v>P</v>
          </cell>
        </row>
        <row r="432">
          <cell r="A432">
            <v>305040101001</v>
          </cell>
          <cell r="B432">
            <v>637</v>
          </cell>
          <cell r="C432" t="str">
            <v>Perdidas y ganacias Actuariales reconocidas ORI</v>
          </cell>
          <cell r="D432">
            <v>305040101</v>
          </cell>
          <cell r="E432">
            <v>5</v>
          </cell>
          <cell r="F432" t="str">
            <v>D</v>
          </cell>
          <cell r="G432" t="str">
            <v>P</v>
          </cell>
          <cell r="H432">
            <v>621</v>
          </cell>
        </row>
        <row r="433">
          <cell r="A433">
            <v>305040101002</v>
          </cell>
          <cell r="B433">
            <v>638</v>
          </cell>
          <cell r="C433" t="str">
            <v>Gasto por Impuesto a la Ganancia Diferido</v>
          </cell>
          <cell r="D433">
            <v>305040101</v>
          </cell>
          <cell r="E433">
            <v>5</v>
          </cell>
          <cell r="F433" t="str">
            <v>D</v>
          </cell>
          <cell r="G433" t="str">
            <v>P</v>
          </cell>
          <cell r="H433">
            <v>623</v>
          </cell>
        </row>
        <row r="434">
          <cell r="A434">
            <v>306</v>
          </cell>
          <cell r="B434">
            <v>0</v>
          </cell>
          <cell r="C434" t="str">
            <v>RESULTADOS ACUMULADOS</v>
          </cell>
          <cell r="D434">
            <v>3</v>
          </cell>
          <cell r="E434">
            <v>1</v>
          </cell>
          <cell r="F434" t="str">
            <v>G</v>
          </cell>
          <cell r="G434" t="str">
            <v>P</v>
          </cell>
        </row>
        <row r="435">
          <cell r="A435">
            <v>30601</v>
          </cell>
          <cell r="B435">
            <v>0</v>
          </cell>
          <cell r="C435" t="str">
            <v>RESULTADOS ACUMULADOS</v>
          </cell>
          <cell r="D435">
            <v>306</v>
          </cell>
          <cell r="E435">
            <v>2</v>
          </cell>
          <cell r="F435" t="str">
            <v>G</v>
          </cell>
          <cell r="G435" t="str">
            <v>P</v>
          </cell>
        </row>
        <row r="436">
          <cell r="A436">
            <v>3060101</v>
          </cell>
          <cell r="B436">
            <v>0</v>
          </cell>
          <cell r="C436" t="str">
            <v>RESULTADOS ACUMULADOS</v>
          </cell>
          <cell r="D436">
            <v>30601</v>
          </cell>
          <cell r="E436">
            <v>3</v>
          </cell>
          <cell r="F436" t="str">
            <v>G</v>
          </cell>
          <cell r="G436" t="str">
            <v>P</v>
          </cell>
        </row>
        <row r="437">
          <cell r="A437">
            <v>306010101</v>
          </cell>
          <cell r="B437">
            <v>0</v>
          </cell>
          <cell r="C437" t="str">
            <v>UTILIDADES Y/O PERDIDAS DE EJERCICIOS ANTERIORES</v>
          </cell>
          <cell r="D437">
            <v>3060101</v>
          </cell>
          <cell r="E437">
            <v>4</v>
          </cell>
          <cell r="F437" t="str">
            <v>G</v>
          </cell>
          <cell r="G437" t="str">
            <v>P</v>
          </cell>
        </row>
        <row r="438">
          <cell r="A438">
            <v>306010101001</v>
          </cell>
          <cell r="B438">
            <v>163</v>
          </cell>
          <cell r="C438" t="str">
            <v>Ganancia Acumulada de Periodo anteriores</v>
          </cell>
          <cell r="D438">
            <v>306010101</v>
          </cell>
          <cell r="E438">
            <v>5</v>
          </cell>
          <cell r="F438" t="str">
            <v>D</v>
          </cell>
          <cell r="G438" t="str">
            <v>P</v>
          </cell>
          <cell r="H438">
            <v>611</v>
          </cell>
        </row>
        <row r="439">
          <cell r="A439">
            <v>306010101002</v>
          </cell>
          <cell r="B439">
            <v>164</v>
          </cell>
          <cell r="C439" t="str">
            <v>(-) Perdidas Acumulada de Periodos anteriores</v>
          </cell>
          <cell r="D439">
            <v>306010101</v>
          </cell>
          <cell r="E439">
            <v>5</v>
          </cell>
          <cell r="F439" t="str">
            <v>D</v>
          </cell>
          <cell r="G439" t="str">
            <v>P</v>
          </cell>
          <cell r="H439">
            <v>612</v>
          </cell>
        </row>
        <row r="440">
          <cell r="A440">
            <v>306010101003</v>
          </cell>
          <cell r="B440">
            <v>475</v>
          </cell>
          <cell r="C440" t="str">
            <v>Correccion de Resultados años anteriores</v>
          </cell>
          <cell r="D440">
            <v>306010101</v>
          </cell>
          <cell r="E440">
            <v>5</v>
          </cell>
          <cell r="F440" t="str">
            <v>D</v>
          </cell>
          <cell r="G440" t="str">
            <v>P</v>
          </cell>
          <cell r="H440">
            <v>623</v>
          </cell>
        </row>
        <row r="441">
          <cell r="A441">
            <v>30602</v>
          </cell>
          <cell r="B441">
            <v>0</v>
          </cell>
          <cell r="C441" t="str">
            <v>RESULTADOS ACUMULADOS PROVENIENTES DE LA ADOPCIÓN POR PRIMERA VEZ DE LAS NIIF</v>
          </cell>
          <cell r="D441">
            <v>306</v>
          </cell>
          <cell r="E441">
            <v>2</v>
          </cell>
          <cell r="F441" t="str">
            <v>G</v>
          </cell>
          <cell r="G441" t="str">
            <v>P</v>
          </cell>
        </row>
        <row r="442">
          <cell r="A442">
            <v>3060201</v>
          </cell>
          <cell r="B442">
            <v>0</v>
          </cell>
          <cell r="C442" t="str">
            <v>RESULTADOS ACUMULADOS PROVENIENTES DE LA ADOPCIÓN POR PRIMERA VEZ DE LAS NIIF</v>
          </cell>
          <cell r="D442">
            <v>30602</v>
          </cell>
          <cell r="E442">
            <v>3</v>
          </cell>
          <cell r="F442" t="str">
            <v>G</v>
          </cell>
          <cell r="G442" t="str">
            <v>P</v>
          </cell>
        </row>
        <row r="443">
          <cell r="A443">
            <v>306020101</v>
          </cell>
          <cell r="B443">
            <v>0</v>
          </cell>
          <cell r="C443" t="str">
            <v>RESULTADOS ACUMULADOS PROVENIENTES DE LA ADOPCIÓN POR PRIMERA VEZ DE LAS NIIF</v>
          </cell>
          <cell r="D443">
            <v>3060201</v>
          </cell>
          <cell r="E443">
            <v>4</v>
          </cell>
          <cell r="F443" t="str">
            <v>G</v>
          </cell>
          <cell r="G443" t="str">
            <v>P</v>
          </cell>
        </row>
        <row r="444">
          <cell r="A444">
            <v>306020101001</v>
          </cell>
          <cell r="B444">
            <v>165</v>
          </cell>
          <cell r="C444" t="str">
            <v>Resultados Acumulados Provenientes de la Adopción por Primera Vez de la NIIF</v>
          </cell>
          <cell r="D444">
            <v>306020101</v>
          </cell>
          <cell r="E444">
            <v>5</v>
          </cell>
          <cell r="F444" t="str">
            <v>D</v>
          </cell>
          <cell r="G444" t="str">
            <v>P</v>
          </cell>
          <cell r="H444">
            <v>613</v>
          </cell>
        </row>
        <row r="445">
          <cell r="A445">
            <v>307</v>
          </cell>
          <cell r="B445">
            <v>0</v>
          </cell>
          <cell r="C445" t="str">
            <v>RESULTADO DEL EJERCICIO</v>
          </cell>
          <cell r="D445">
            <v>3</v>
          </cell>
          <cell r="E445">
            <v>1</v>
          </cell>
          <cell r="F445" t="str">
            <v>G</v>
          </cell>
          <cell r="G445" t="str">
            <v>P</v>
          </cell>
        </row>
        <row r="446">
          <cell r="A446">
            <v>30701</v>
          </cell>
          <cell r="B446">
            <v>0</v>
          </cell>
          <cell r="C446" t="str">
            <v>RESULTADO DEL EJERCICIO</v>
          </cell>
          <cell r="D446">
            <v>307</v>
          </cell>
          <cell r="E446">
            <v>2</v>
          </cell>
          <cell r="F446" t="str">
            <v>G</v>
          </cell>
          <cell r="G446" t="str">
            <v>P</v>
          </cell>
        </row>
        <row r="447">
          <cell r="A447">
            <v>3070101</v>
          </cell>
          <cell r="B447">
            <v>0</v>
          </cell>
          <cell r="C447" t="str">
            <v>RESULTADO DEL EJERCICIO</v>
          </cell>
          <cell r="D447">
            <v>30701</v>
          </cell>
          <cell r="E447">
            <v>3</v>
          </cell>
          <cell r="F447" t="str">
            <v>G</v>
          </cell>
          <cell r="G447" t="str">
            <v>P</v>
          </cell>
        </row>
        <row r="448">
          <cell r="A448">
            <v>307010101</v>
          </cell>
          <cell r="B448">
            <v>0</v>
          </cell>
          <cell r="C448" t="str">
            <v>UTILIDADES Y/O PERDIDAS DE EJERCICIOS ANTERIORES</v>
          </cell>
          <cell r="D448">
            <v>3070101</v>
          </cell>
          <cell r="E448">
            <v>4</v>
          </cell>
          <cell r="F448" t="str">
            <v>G</v>
          </cell>
          <cell r="G448" t="str">
            <v>P</v>
          </cell>
        </row>
        <row r="449">
          <cell r="A449">
            <v>307010101001</v>
          </cell>
          <cell r="B449">
            <v>166</v>
          </cell>
          <cell r="C449" t="str">
            <v>Utilidad del Ejercicio Economico Actual</v>
          </cell>
          <cell r="D449">
            <v>307010101</v>
          </cell>
          <cell r="E449">
            <v>5</v>
          </cell>
          <cell r="F449" t="str">
            <v>D</v>
          </cell>
          <cell r="G449" t="str">
            <v>P</v>
          </cell>
          <cell r="H449">
            <v>614</v>
          </cell>
        </row>
        <row r="450">
          <cell r="A450">
            <v>307010101002</v>
          </cell>
          <cell r="B450">
            <v>167</v>
          </cell>
          <cell r="C450" t="str">
            <v>(-) Perdida Neta del Periodo</v>
          </cell>
          <cell r="D450">
            <v>307010101</v>
          </cell>
          <cell r="E450">
            <v>5</v>
          </cell>
          <cell r="F450" t="str">
            <v>D</v>
          </cell>
          <cell r="G450" t="str">
            <v>P</v>
          </cell>
          <cell r="H450">
            <v>615</v>
          </cell>
        </row>
        <row r="451">
          <cell r="A451">
            <v>4</v>
          </cell>
          <cell r="B451">
            <v>0</v>
          </cell>
          <cell r="C451" t="str">
            <v>INGRESOS</v>
          </cell>
          <cell r="D451">
            <v>0</v>
          </cell>
          <cell r="E451">
            <v>0</v>
          </cell>
          <cell r="F451" t="str">
            <v>G</v>
          </cell>
          <cell r="G451" t="str">
            <v>I</v>
          </cell>
        </row>
        <row r="452">
          <cell r="A452">
            <v>41</v>
          </cell>
          <cell r="B452">
            <v>0</v>
          </cell>
          <cell r="C452" t="str">
            <v>INGRESOS OPERACIONALES</v>
          </cell>
          <cell r="D452">
            <v>4</v>
          </cell>
          <cell r="E452">
            <v>1</v>
          </cell>
          <cell r="F452" t="str">
            <v>G</v>
          </cell>
          <cell r="G452" t="str">
            <v>I</v>
          </cell>
        </row>
        <row r="453">
          <cell r="A453">
            <v>4101</v>
          </cell>
          <cell r="B453">
            <v>0</v>
          </cell>
          <cell r="C453" t="str">
            <v>INGRESO POR VENTAS DE BIENES Y SERVICIOS</v>
          </cell>
          <cell r="D453">
            <v>41</v>
          </cell>
          <cell r="E453">
            <v>2</v>
          </cell>
          <cell r="F453" t="str">
            <v>G</v>
          </cell>
          <cell r="G453" t="str">
            <v>I</v>
          </cell>
        </row>
        <row r="454">
          <cell r="A454">
            <v>410101</v>
          </cell>
          <cell r="B454">
            <v>0</v>
          </cell>
          <cell r="C454" t="str">
            <v>VENTAS DE BIENES</v>
          </cell>
          <cell r="D454">
            <v>4101</v>
          </cell>
          <cell r="E454">
            <v>3</v>
          </cell>
          <cell r="F454" t="str">
            <v>G</v>
          </cell>
          <cell r="G454" t="str">
            <v>I</v>
          </cell>
        </row>
        <row r="455">
          <cell r="A455">
            <v>41010101</v>
          </cell>
          <cell r="B455">
            <v>0</v>
          </cell>
          <cell r="C455" t="str">
            <v>VENTA DE BIENES LOCALES</v>
          </cell>
          <cell r="D455">
            <v>410101</v>
          </cell>
          <cell r="E455">
            <v>4</v>
          </cell>
          <cell r="F455" t="str">
            <v>G</v>
          </cell>
          <cell r="G455" t="str">
            <v>I</v>
          </cell>
        </row>
        <row r="456">
          <cell r="A456">
            <v>410101010001</v>
          </cell>
          <cell r="B456">
            <v>168</v>
          </cell>
          <cell r="C456" t="str">
            <v>Venta Etiquetas</v>
          </cell>
          <cell r="D456">
            <v>41010101</v>
          </cell>
          <cell r="E456">
            <v>5</v>
          </cell>
          <cell r="F456" t="str">
            <v>D</v>
          </cell>
          <cell r="G456" t="str">
            <v>I</v>
          </cell>
          <cell r="H456">
            <v>6003</v>
          </cell>
          <cell r="I456">
            <v>6001</v>
          </cell>
        </row>
        <row r="457">
          <cell r="A457">
            <v>410101010002</v>
          </cell>
          <cell r="B457">
            <v>169</v>
          </cell>
          <cell r="C457" t="str">
            <v>Venta Cajas</v>
          </cell>
          <cell r="D457">
            <v>41010101</v>
          </cell>
          <cell r="E457">
            <v>5</v>
          </cell>
          <cell r="F457" t="str">
            <v>D</v>
          </cell>
          <cell r="G457" t="str">
            <v>I</v>
          </cell>
          <cell r="H457">
            <v>6003</v>
          </cell>
          <cell r="I457">
            <v>6001</v>
          </cell>
        </row>
        <row r="458">
          <cell r="A458">
            <v>410101010003</v>
          </cell>
          <cell r="B458">
            <v>170</v>
          </cell>
          <cell r="C458" t="str">
            <v>Venta Material POP</v>
          </cell>
          <cell r="D458">
            <v>41010101</v>
          </cell>
          <cell r="E458">
            <v>5</v>
          </cell>
          <cell r="F458" t="str">
            <v>D</v>
          </cell>
          <cell r="G458" t="str">
            <v>I</v>
          </cell>
          <cell r="H458">
            <v>6003</v>
          </cell>
          <cell r="I458">
            <v>6001</v>
          </cell>
        </row>
        <row r="459">
          <cell r="A459">
            <v>410101010004</v>
          </cell>
          <cell r="B459">
            <v>171</v>
          </cell>
          <cell r="C459" t="str">
            <v>Venta Papeleria</v>
          </cell>
          <cell r="D459">
            <v>41010101</v>
          </cell>
          <cell r="E459">
            <v>5</v>
          </cell>
          <cell r="F459" t="str">
            <v>D</v>
          </cell>
          <cell r="G459" t="str">
            <v>I</v>
          </cell>
          <cell r="H459">
            <v>6003</v>
          </cell>
          <cell r="I459">
            <v>6001</v>
          </cell>
        </row>
        <row r="460">
          <cell r="A460">
            <v>410101010005</v>
          </cell>
          <cell r="B460">
            <v>172</v>
          </cell>
          <cell r="C460" t="str">
            <v>Venta Folletos</v>
          </cell>
          <cell r="D460">
            <v>41010101</v>
          </cell>
          <cell r="E460">
            <v>5</v>
          </cell>
          <cell r="F460" t="str">
            <v>D</v>
          </cell>
          <cell r="G460" t="str">
            <v>I</v>
          </cell>
          <cell r="H460">
            <v>6003</v>
          </cell>
          <cell r="I460">
            <v>6001</v>
          </cell>
        </row>
        <row r="461">
          <cell r="A461">
            <v>410101010006</v>
          </cell>
          <cell r="B461">
            <v>173</v>
          </cell>
          <cell r="C461" t="str">
            <v>Venta Revistas</v>
          </cell>
          <cell r="D461">
            <v>41010101</v>
          </cell>
          <cell r="E461">
            <v>5</v>
          </cell>
          <cell r="F461" t="str">
            <v>D</v>
          </cell>
          <cell r="G461" t="str">
            <v>I</v>
          </cell>
          <cell r="H461">
            <v>6003</v>
          </cell>
          <cell r="I461">
            <v>6001</v>
          </cell>
        </row>
        <row r="462">
          <cell r="A462">
            <v>410101010007</v>
          </cell>
          <cell r="B462">
            <v>174</v>
          </cell>
          <cell r="C462" t="str">
            <v>Venta Libros</v>
          </cell>
          <cell r="D462">
            <v>41010101</v>
          </cell>
          <cell r="E462">
            <v>5</v>
          </cell>
          <cell r="F462" t="str">
            <v>D</v>
          </cell>
          <cell r="G462" t="str">
            <v>I</v>
          </cell>
          <cell r="H462">
            <v>6003</v>
          </cell>
          <cell r="I462">
            <v>6001</v>
          </cell>
        </row>
        <row r="463">
          <cell r="A463">
            <v>410101010008</v>
          </cell>
          <cell r="B463">
            <v>175</v>
          </cell>
          <cell r="C463" t="str">
            <v>Venta Agendas</v>
          </cell>
          <cell r="D463">
            <v>41010101</v>
          </cell>
          <cell r="E463">
            <v>5</v>
          </cell>
          <cell r="F463" t="str">
            <v>D</v>
          </cell>
          <cell r="G463" t="str">
            <v>I</v>
          </cell>
          <cell r="H463">
            <v>6003</v>
          </cell>
          <cell r="I463">
            <v>6001</v>
          </cell>
        </row>
        <row r="464">
          <cell r="A464">
            <v>410101010009</v>
          </cell>
          <cell r="B464">
            <v>176</v>
          </cell>
          <cell r="C464" t="str">
            <v>Venta Cajas Camaron</v>
          </cell>
          <cell r="D464">
            <v>41010101</v>
          </cell>
          <cell r="E464">
            <v>5</v>
          </cell>
          <cell r="F464" t="str">
            <v>D</v>
          </cell>
          <cell r="G464" t="str">
            <v>I</v>
          </cell>
          <cell r="H464">
            <v>6003</v>
          </cell>
          <cell r="I464">
            <v>6001</v>
          </cell>
        </row>
        <row r="465">
          <cell r="A465">
            <v>410101010011</v>
          </cell>
          <cell r="B465">
            <v>178</v>
          </cell>
          <cell r="C465" t="str">
            <v>Venta Productos Reciclaje</v>
          </cell>
          <cell r="D465">
            <v>41010101</v>
          </cell>
          <cell r="E465">
            <v>5</v>
          </cell>
          <cell r="F465" t="str">
            <v>D</v>
          </cell>
          <cell r="G465" t="str">
            <v>I</v>
          </cell>
          <cell r="H465">
            <v>6003</v>
          </cell>
          <cell r="I465">
            <v>6001</v>
          </cell>
        </row>
        <row r="466">
          <cell r="A466">
            <v>410101010012</v>
          </cell>
          <cell r="B466">
            <v>179</v>
          </cell>
          <cell r="C466" t="str">
            <v>Ventas Corrugado</v>
          </cell>
          <cell r="D466">
            <v>41010101</v>
          </cell>
          <cell r="E466">
            <v>5</v>
          </cell>
          <cell r="F466" t="str">
            <v>D</v>
          </cell>
          <cell r="G466" t="str">
            <v>I</v>
          </cell>
          <cell r="H466">
            <v>6003</v>
          </cell>
          <cell r="I466">
            <v>6001</v>
          </cell>
        </row>
        <row r="467">
          <cell r="A467">
            <v>410101010013</v>
          </cell>
          <cell r="B467">
            <v>180</v>
          </cell>
          <cell r="C467" t="str">
            <v>Venta Mat. Prima, Empaq, Suministros</v>
          </cell>
          <cell r="D467">
            <v>41010101</v>
          </cell>
          <cell r="E467">
            <v>5</v>
          </cell>
          <cell r="F467" t="str">
            <v>D</v>
          </cell>
          <cell r="G467" t="str">
            <v>I</v>
          </cell>
          <cell r="H467">
            <v>6003</v>
          </cell>
          <cell r="I467">
            <v>6001</v>
          </cell>
        </row>
        <row r="468">
          <cell r="A468">
            <v>410101010014</v>
          </cell>
          <cell r="B468">
            <v>631</v>
          </cell>
          <cell r="C468" t="str">
            <v>Venta Cajas de Segunda</v>
          </cell>
          <cell r="D468">
            <v>41010101</v>
          </cell>
          <cell r="E468">
            <v>5</v>
          </cell>
          <cell r="F468" t="str">
            <v>D</v>
          </cell>
          <cell r="G468" t="str">
            <v>I</v>
          </cell>
          <cell r="H468">
            <v>6003</v>
          </cell>
          <cell r="I468">
            <v>6001</v>
          </cell>
        </row>
        <row r="469">
          <cell r="A469">
            <v>410101010030</v>
          </cell>
          <cell r="B469">
            <v>460</v>
          </cell>
          <cell r="C469" t="str">
            <v>Venta Productos de Terceros</v>
          </cell>
          <cell r="D469">
            <v>41010101</v>
          </cell>
          <cell r="E469">
            <v>5</v>
          </cell>
          <cell r="F469" t="str">
            <v>D</v>
          </cell>
          <cell r="G469" t="str">
            <v>I</v>
          </cell>
          <cell r="H469">
            <v>6003</v>
          </cell>
          <cell r="I469">
            <v>6001</v>
          </cell>
        </row>
        <row r="470">
          <cell r="A470">
            <v>41010102</v>
          </cell>
          <cell r="B470">
            <v>0</v>
          </cell>
          <cell r="C470" t="str">
            <v>DESCUENTOS  VENTAS LOCALES</v>
          </cell>
          <cell r="D470">
            <v>410101</v>
          </cell>
          <cell r="E470">
            <v>4</v>
          </cell>
          <cell r="F470" t="str">
            <v>G</v>
          </cell>
          <cell r="G470" t="str">
            <v>I</v>
          </cell>
        </row>
        <row r="471">
          <cell r="A471">
            <v>410101020001</v>
          </cell>
          <cell r="B471">
            <v>508</v>
          </cell>
          <cell r="C471" t="str">
            <v>Descuentos en Ventas Locales</v>
          </cell>
          <cell r="D471">
            <v>41010102</v>
          </cell>
          <cell r="E471">
            <v>5</v>
          </cell>
          <cell r="F471" t="str">
            <v>D</v>
          </cell>
          <cell r="G471" t="str">
            <v>I</v>
          </cell>
          <cell r="H471">
            <v>6003</v>
          </cell>
          <cell r="I471">
            <v>6001</v>
          </cell>
        </row>
        <row r="472">
          <cell r="A472">
            <v>41010103</v>
          </cell>
          <cell r="B472">
            <v>0</v>
          </cell>
          <cell r="C472" t="str">
            <v>EXPORTACIONES</v>
          </cell>
          <cell r="D472">
            <v>410101</v>
          </cell>
          <cell r="E472">
            <v>4</v>
          </cell>
          <cell r="F472" t="str">
            <v>G</v>
          </cell>
          <cell r="G472" t="str">
            <v>I</v>
          </cell>
        </row>
        <row r="473">
          <cell r="A473">
            <v>410101030010</v>
          </cell>
          <cell r="B473">
            <v>184</v>
          </cell>
          <cell r="C473" t="str">
            <v>Venta Caja de Camaron Exportacion</v>
          </cell>
          <cell r="D473">
            <v>41010103</v>
          </cell>
          <cell r="E473">
            <v>5</v>
          </cell>
          <cell r="F473" t="str">
            <v>D</v>
          </cell>
          <cell r="G473" t="str">
            <v>I</v>
          </cell>
          <cell r="H473">
            <v>6009</v>
          </cell>
        </row>
        <row r="474">
          <cell r="A474">
            <v>410101030031</v>
          </cell>
          <cell r="B474">
            <v>462</v>
          </cell>
          <cell r="C474" t="str">
            <v>Venta Prod. de Terceros Exportación</v>
          </cell>
          <cell r="D474">
            <v>41010103</v>
          </cell>
          <cell r="E474">
            <v>5</v>
          </cell>
          <cell r="F474" t="str">
            <v>D</v>
          </cell>
          <cell r="G474" t="str">
            <v>I</v>
          </cell>
          <cell r="H474">
            <v>6009</v>
          </cell>
        </row>
        <row r="475">
          <cell r="A475">
            <v>410101030032</v>
          </cell>
          <cell r="B475">
            <v>494</v>
          </cell>
          <cell r="C475" t="str">
            <v>Venta Fletes y Otros Servicios de Exportacion</v>
          </cell>
          <cell r="D475">
            <v>41010103</v>
          </cell>
          <cell r="E475">
            <v>5</v>
          </cell>
          <cell r="F475" t="str">
            <v>D</v>
          </cell>
          <cell r="G475" t="str">
            <v>I</v>
          </cell>
          <cell r="H475">
            <v>6011</v>
          </cell>
        </row>
        <row r="476">
          <cell r="A476">
            <v>410101030033</v>
          </cell>
          <cell r="B476">
            <v>540</v>
          </cell>
          <cell r="C476" t="str">
            <v>Venta Export de Productos Reciclaje</v>
          </cell>
          <cell r="D476">
            <v>41010103</v>
          </cell>
          <cell r="E476">
            <v>5</v>
          </cell>
          <cell r="F476" t="str">
            <v>D</v>
          </cell>
          <cell r="G476" t="str">
            <v>I</v>
          </cell>
          <cell r="H476">
            <v>6009</v>
          </cell>
        </row>
        <row r="477">
          <cell r="A477">
            <v>41010104</v>
          </cell>
          <cell r="B477">
            <v>0</v>
          </cell>
          <cell r="C477" t="str">
            <v>DESCUENTOS EN VENTAS AL EXTERIOR</v>
          </cell>
          <cell r="D477">
            <v>410101</v>
          </cell>
          <cell r="E477">
            <v>4</v>
          </cell>
          <cell r="F477" t="str">
            <v>G</v>
          </cell>
          <cell r="G477" t="str">
            <v>I</v>
          </cell>
        </row>
        <row r="478">
          <cell r="A478">
            <v>410101040001</v>
          </cell>
          <cell r="B478">
            <v>509</v>
          </cell>
          <cell r="C478" t="str">
            <v>Descuentos en Ventas al Exterior</v>
          </cell>
          <cell r="D478">
            <v>41010104</v>
          </cell>
          <cell r="E478">
            <v>5</v>
          </cell>
          <cell r="F478" t="str">
            <v>D</v>
          </cell>
          <cell r="G478" t="str">
            <v>I</v>
          </cell>
          <cell r="H478">
            <v>6009</v>
          </cell>
        </row>
        <row r="479">
          <cell r="A479">
            <v>41010105</v>
          </cell>
          <cell r="B479">
            <v>0</v>
          </cell>
          <cell r="C479" t="str">
            <v>VENTA DE ACTIVO FIJO</v>
          </cell>
          <cell r="D479">
            <v>410101</v>
          </cell>
          <cell r="E479">
            <v>4</v>
          </cell>
          <cell r="F479" t="str">
            <v>G</v>
          </cell>
          <cell r="G479" t="str">
            <v>I</v>
          </cell>
        </row>
        <row r="480">
          <cell r="A480">
            <v>410101050001</v>
          </cell>
          <cell r="B480">
            <v>582</v>
          </cell>
          <cell r="C480" t="str">
            <v>Ventas de activos fijos</v>
          </cell>
          <cell r="D480">
            <v>41010105</v>
          </cell>
          <cell r="E480">
            <v>5</v>
          </cell>
          <cell r="F480" t="str">
            <v>D</v>
          </cell>
          <cell r="G480" t="str">
            <v>I</v>
          </cell>
          <cell r="H480">
            <v>6035</v>
          </cell>
        </row>
        <row r="481">
          <cell r="A481">
            <v>410102</v>
          </cell>
          <cell r="B481">
            <v>0</v>
          </cell>
          <cell r="C481" t="str">
            <v>VENTAS DE SERVICIO</v>
          </cell>
          <cell r="D481">
            <v>4101</v>
          </cell>
          <cell r="E481">
            <v>3</v>
          </cell>
          <cell r="F481" t="str">
            <v>G</v>
          </cell>
          <cell r="G481" t="str">
            <v>I</v>
          </cell>
        </row>
        <row r="482">
          <cell r="A482">
            <v>41010201</v>
          </cell>
          <cell r="B482">
            <v>0</v>
          </cell>
          <cell r="C482" t="str">
            <v>VENTAS DE SERVICIOS</v>
          </cell>
          <cell r="D482">
            <v>410102</v>
          </cell>
          <cell r="E482">
            <v>4</v>
          </cell>
          <cell r="F482" t="str">
            <v>G</v>
          </cell>
          <cell r="G482" t="str">
            <v>I</v>
          </cell>
        </row>
        <row r="483">
          <cell r="A483">
            <v>410102010001</v>
          </cell>
          <cell r="B483">
            <v>185</v>
          </cell>
          <cell r="C483" t="str">
            <v>Venta Fletes locales y otros servicios</v>
          </cell>
          <cell r="D483">
            <v>41010201</v>
          </cell>
          <cell r="E483">
            <v>5</v>
          </cell>
          <cell r="F483" t="str">
            <v>D</v>
          </cell>
          <cell r="G483" t="str">
            <v>I</v>
          </cell>
          <cell r="H483">
            <v>6007</v>
          </cell>
          <cell r="I483">
            <v>6005</v>
          </cell>
        </row>
        <row r="484">
          <cell r="A484">
            <v>410102010002</v>
          </cell>
          <cell r="B484">
            <v>533</v>
          </cell>
          <cell r="C484" t="str">
            <v>Arrendamiento Bien Inmueble</v>
          </cell>
          <cell r="D484">
            <v>41010201</v>
          </cell>
          <cell r="E484">
            <v>5</v>
          </cell>
          <cell r="F484" t="str">
            <v>D</v>
          </cell>
          <cell r="G484" t="str">
            <v>I</v>
          </cell>
          <cell r="H484">
            <v>6007</v>
          </cell>
        </row>
        <row r="485">
          <cell r="A485">
            <v>5</v>
          </cell>
          <cell r="B485">
            <v>0</v>
          </cell>
          <cell r="C485" t="str">
            <v>COSTOS Y GASTOS</v>
          </cell>
          <cell r="D485">
            <v>0</v>
          </cell>
          <cell r="E485">
            <v>0</v>
          </cell>
          <cell r="F485" t="str">
            <v>G</v>
          </cell>
          <cell r="G485" t="str">
            <v>E</v>
          </cell>
        </row>
        <row r="486">
          <cell r="A486">
            <v>51</v>
          </cell>
          <cell r="B486">
            <v>0</v>
          </cell>
          <cell r="C486" t="str">
            <v>COSTOS DE VENTA Y PRODUCCIÓN</v>
          </cell>
          <cell r="D486">
            <v>5</v>
          </cell>
          <cell r="E486">
            <v>1</v>
          </cell>
          <cell r="F486" t="str">
            <v>G</v>
          </cell>
          <cell r="G486" t="str">
            <v>E</v>
          </cell>
        </row>
        <row r="487">
          <cell r="A487">
            <v>5101</v>
          </cell>
          <cell r="B487">
            <v>0</v>
          </cell>
          <cell r="C487" t="str">
            <v>COSTO DE VENTA</v>
          </cell>
          <cell r="D487">
            <v>51</v>
          </cell>
          <cell r="E487">
            <v>2</v>
          </cell>
          <cell r="F487" t="str">
            <v>G</v>
          </cell>
          <cell r="G487" t="str">
            <v>E</v>
          </cell>
        </row>
        <row r="488">
          <cell r="A488">
            <v>510101</v>
          </cell>
          <cell r="B488">
            <v>0</v>
          </cell>
          <cell r="C488" t="str">
            <v>COSTO DE VENTA DE PRODUCTOS VENDIDOS</v>
          </cell>
          <cell r="D488">
            <v>5101</v>
          </cell>
          <cell r="E488">
            <v>3</v>
          </cell>
          <cell r="F488" t="str">
            <v>G</v>
          </cell>
          <cell r="G488" t="str">
            <v>E</v>
          </cell>
        </row>
        <row r="489">
          <cell r="A489">
            <v>51010101</v>
          </cell>
          <cell r="B489">
            <v>0</v>
          </cell>
          <cell r="C489" t="str">
            <v>COSTO DE VENTA DE PRODUCTOS TERMINADOS</v>
          </cell>
          <cell r="D489">
            <v>510101</v>
          </cell>
          <cell r="E489">
            <v>4</v>
          </cell>
          <cell r="F489" t="str">
            <v>G</v>
          </cell>
          <cell r="G489" t="str">
            <v>E</v>
          </cell>
        </row>
        <row r="490">
          <cell r="A490">
            <v>510101010001</v>
          </cell>
          <cell r="B490">
            <v>189</v>
          </cell>
          <cell r="C490" t="str">
            <v>Costo de Venta Etiquetas</v>
          </cell>
          <cell r="D490">
            <v>51010101</v>
          </cell>
          <cell r="E490">
            <v>5</v>
          </cell>
          <cell r="F490" t="str">
            <v>D</v>
          </cell>
          <cell r="G490" t="str">
            <v>E</v>
          </cell>
          <cell r="H490" t="str">
            <v>X</v>
          </cell>
        </row>
        <row r="491">
          <cell r="A491">
            <v>510101010002</v>
          </cell>
          <cell r="B491">
            <v>190</v>
          </cell>
          <cell r="C491" t="str">
            <v>Costo de Venta Cajas</v>
          </cell>
          <cell r="D491">
            <v>51010101</v>
          </cell>
          <cell r="E491">
            <v>5</v>
          </cell>
          <cell r="F491" t="str">
            <v>D</v>
          </cell>
          <cell r="G491" t="str">
            <v>E</v>
          </cell>
          <cell r="H491" t="str">
            <v>X</v>
          </cell>
        </row>
        <row r="492">
          <cell r="A492">
            <v>510101010003</v>
          </cell>
          <cell r="B492">
            <v>191</v>
          </cell>
          <cell r="C492" t="str">
            <v>Costo de Venta Material POP</v>
          </cell>
          <cell r="D492">
            <v>51010101</v>
          </cell>
          <cell r="E492">
            <v>5</v>
          </cell>
          <cell r="F492" t="str">
            <v>D</v>
          </cell>
          <cell r="G492" t="str">
            <v>E</v>
          </cell>
          <cell r="H492" t="str">
            <v>X</v>
          </cell>
        </row>
        <row r="493">
          <cell r="A493">
            <v>510101010004</v>
          </cell>
          <cell r="B493">
            <v>192</v>
          </cell>
          <cell r="C493" t="str">
            <v>Costo Venta Papeleria</v>
          </cell>
          <cell r="D493">
            <v>51010101</v>
          </cell>
          <cell r="E493">
            <v>5</v>
          </cell>
          <cell r="F493" t="str">
            <v>D</v>
          </cell>
          <cell r="G493" t="str">
            <v>E</v>
          </cell>
          <cell r="H493" t="str">
            <v>X</v>
          </cell>
        </row>
        <row r="494">
          <cell r="A494">
            <v>510101010005</v>
          </cell>
          <cell r="B494">
            <v>193</v>
          </cell>
          <cell r="C494" t="str">
            <v>Costo Venta Folletos</v>
          </cell>
          <cell r="D494">
            <v>51010101</v>
          </cell>
          <cell r="E494">
            <v>5</v>
          </cell>
          <cell r="F494" t="str">
            <v>D</v>
          </cell>
          <cell r="G494" t="str">
            <v>E</v>
          </cell>
          <cell r="H494" t="str">
            <v>X</v>
          </cell>
        </row>
        <row r="495">
          <cell r="A495">
            <v>510101010006</v>
          </cell>
          <cell r="B495">
            <v>194</v>
          </cell>
          <cell r="C495" t="str">
            <v>Costo Venta Revistas</v>
          </cell>
          <cell r="D495">
            <v>51010101</v>
          </cell>
          <cell r="E495">
            <v>5</v>
          </cell>
          <cell r="F495" t="str">
            <v>D</v>
          </cell>
          <cell r="G495" t="str">
            <v>E</v>
          </cell>
          <cell r="H495" t="str">
            <v>X</v>
          </cell>
        </row>
        <row r="496">
          <cell r="A496">
            <v>510101010007</v>
          </cell>
          <cell r="B496">
            <v>195</v>
          </cell>
          <cell r="C496" t="str">
            <v>Costo Venta Libros</v>
          </cell>
          <cell r="D496">
            <v>51010101</v>
          </cell>
          <cell r="E496">
            <v>5</v>
          </cell>
          <cell r="F496" t="str">
            <v>D</v>
          </cell>
          <cell r="G496" t="str">
            <v>E</v>
          </cell>
          <cell r="H496" t="str">
            <v>X</v>
          </cell>
        </row>
        <row r="497">
          <cell r="A497">
            <v>510101010008</v>
          </cell>
          <cell r="B497">
            <v>196</v>
          </cell>
          <cell r="C497" t="str">
            <v>Costo Venta Agendas</v>
          </cell>
          <cell r="D497">
            <v>51010101</v>
          </cell>
          <cell r="E497">
            <v>5</v>
          </cell>
          <cell r="F497" t="str">
            <v>D</v>
          </cell>
          <cell r="G497" t="str">
            <v>E</v>
          </cell>
          <cell r="H497" t="str">
            <v>X</v>
          </cell>
        </row>
        <row r="498">
          <cell r="A498">
            <v>510101010009</v>
          </cell>
          <cell r="B498">
            <v>197</v>
          </cell>
          <cell r="C498" t="str">
            <v>Costo Venta Cajas Camarón</v>
          </cell>
          <cell r="D498">
            <v>51010101</v>
          </cell>
          <cell r="E498">
            <v>5</v>
          </cell>
          <cell r="F498" t="str">
            <v>D</v>
          </cell>
          <cell r="G498" t="str">
            <v>E</v>
          </cell>
          <cell r="H498" t="str">
            <v>X</v>
          </cell>
        </row>
        <row r="499">
          <cell r="A499">
            <v>510101010010</v>
          </cell>
          <cell r="B499">
            <v>198</v>
          </cell>
          <cell r="C499" t="str">
            <v>Costo Venta Cajas Camaron Exportación</v>
          </cell>
          <cell r="D499">
            <v>51010101</v>
          </cell>
          <cell r="E499">
            <v>5</v>
          </cell>
          <cell r="F499" t="str">
            <v>D</v>
          </cell>
          <cell r="G499" t="str">
            <v>E</v>
          </cell>
          <cell r="H499" t="str">
            <v>X</v>
          </cell>
        </row>
        <row r="500">
          <cell r="A500">
            <v>510101010011</v>
          </cell>
          <cell r="B500">
            <v>199</v>
          </cell>
          <cell r="C500" t="str">
            <v>Costo Venta Prod. Reciclaje</v>
          </cell>
          <cell r="D500">
            <v>51010101</v>
          </cell>
          <cell r="E500">
            <v>5</v>
          </cell>
          <cell r="F500" t="str">
            <v>D</v>
          </cell>
          <cell r="G500" t="str">
            <v>E</v>
          </cell>
          <cell r="H500" t="str">
            <v>X</v>
          </cell>
        </row>
        <row r="501">
          <cell r="A501">
            <v>510101010012</v>
          </cell>
          <cell r="B501">
            <v>200</v>
          </cell>
          <cell r="C501" t="str">
            <v>Costo Venta Corrugados</v>
          </cell>
          <cell r="D501">
            <v>51010101</v>
          </cell>
          <cell r="E501">
            <v>5</v>
          </cell>
          <cell r="F501" t="str">
            <v>D</v>
          </cell>
          <cell r="G501" t="str">
            <v>E</v>
          </cell>
          <cell r="H501" t="str">
            <v>X</v>
          </cell>
        </row>
        <row r="502">
          <cell r="A502">
            <v>510101010013</v>
          </cell>
          <cell r="B502">
            <v>201</v>
          </cell>
          <cell r="C502" t="str">
            <v>Costo de Venta Mat. Prima, Empaq, Suministros</v>
          </cell>
          <cell r="D502">
            <v>51010101</v>
          </cell>
          <cell r="E502">
            <v>5</v>
          </cell>
          <cell r="F502" t="str">
            <v>D</v>
          </cell>
          <cell r="G502" t="str">
            <v>E</v>
          </cell>
          <cell r="H502" t="str">
            <v>X</v>
          </cell>
        </row>
        <row r="503">
          <cell r="A503">
            <v>510101010030</v>
          </cell>
          <cell r="B503">
            <v>461</v>
          </cell>
          <cell r="C503" t="str">
            <v>Costo de venta  Prod. de Terceros</v>
          </cell>
          <cell r="D503">
            <v>51010101</v>
          </cell>
          <cell r="E503">
            <v>5</v>
          </cell>
          <cell r="F503" t="str">
            <v>D</v>
          </cell>
          <cell r="G503" t="str">
            <v>E</v>
          </cell>
          <cell r="H503" t="str">
            <v>X</v>
          </cell>
        </row>
        <row r="504">
          <cell r="A504">
            <v>510101010031</v>
          </cell>
          <cell r="B504">
            <v>463</v>
          </cell>
          <cell r="C504" t="str">
            <v>Costo de Venta Prod y serv. Terceros  al Exterior</v>
          </cell>
          <cell r="D504">
            <v>51010101</v>
          </cell>
          <cell r="E504">
            <v>5</v>
          </cell>
          <cell r="F504" t="str">
            <v>D</v>
          </cell>
          <cell r="G504" t="str">
            <v>E</v>
          </cell>
          <cell r="H504" t="str">
            <v>X</v>
          </cell>
        </row>
        <row r="505">
          <cell r="A505">
            <v>5102</v>
          </cell>
          <cell r="B505">
            <v>0</v>
          </cell>
          <cell r="C505" t="str">
            <v>COSTO DE FABRICACION</v>
          </cell>
          <cell r="D505">
            <v>51</v>
          </cell>
          <cell r="E505">
            <v>2</v>
          </cell>
          <cell r="F505" t="str">
            <v>G</v>
          </cell>
          <cell r="G505" t="str">
            <v>E</v>
          </cell>
        </row>
        <row r="506">
          <cell r="A506">
            <v>510201</v>
          </cell>
          <cell r="B506">
            <v>0</v>
          </cell>
          <cell r="C506" t="str">
            <v>COSTOS DIRECTOS DE FABRICACION</v>
          </cell>
          <cell r="D506">
            <v>5102</v>
          </cell>
          <cell r="E506">
            <v>3</v>
          </cell>
          <cell r="F506" t="str">
            <v>G</v>
          </cell>
          <cell r="G506" t="str">
            <v>E</v>
          </cell>
        </row>
        <row r="507">
          <cell r="A507">
            <v>51020101</v>
          </cell>
          <cell r="B507">
            <v>0</v>
          </cell>
          <cell r="C507" t="str">
            <v>MANO DE OBRA</v>
          </cell>
          <cell r="D507">
            <v>510201</v>
          </cell>
          <cell r="E507">
            <v>4</v>
          </cell>
          <cell r="F507" t="str">
            <v>G</v>
          </cell>
          <cell r="G507" t="str">
            <v>E</v>
          </cell>
        </row>
        <row r="508">
          <cell r="A508">
            <v>510201010001</v>
          </cell>
          <cell r="B508">
            <v>202</v>
          </cell>
          <cell r="C508" t="str">
            <v>Sueldos</v>
          </cell>
          <cell r="D508">
            <v>51020101</v>
          </cell>
          <cell r="E508">
            <v>5</v>
          </cell>
          <cell r="F508" t="str">
            <v>D</v>
          </cell>
          <cell r="G508" t="str">
            <v>E</v>
          </cell>
          <cell r="H508">
            <v>7040</v>
          </cell>
        </row>
        <row r="509">
          <cell r="A509">
            <v>510201010002</v>
          </cell>
          <cell r="B509">
            <v>203</v>
          </cell>
          <cell r="C509" t="str">
            <v>Sobretiempo</v>
          </cell>
          <cell r="D509">
            <v>51020101</v>
          </cell>
          <cell r="E509">
            <v>5</v>
          </cell>
          <cell r="F509" t="str">
            <v>D</v>
          </cell>
          <cell r="G509" t="str">
            <v>E</v>
          </cell>
          <cell r="H509">
            <v>7040</v>
          </cell>
        </row>
        <row r="510">
          <cell r="A510">
            <v>510201010003</v>
          </cell>
          <cell r="B510">
            <v>204</v>
          </cell>
          <cell r="C510" t="str">
            <v>Aporte Patronal 12.15%</v>
          </cell>
          <cell r="D510">
            <v>51020101</v>
          </cell>
          <cell r="E510">
            <v>5</v>
          </cell>
          <cell r="F510" t="str">
            <v>D</v>
          </cell>
          <cell r="G510" t="str">
            <v>E</v>
          </cell>
          <cell r="H510">
            <v>7046</v>
          </cell>
        </row>
        <row r="511">
          <cell r="A511">
            <v>510201010004</v>
          </cell>
          <cell r="B511">
            <v>205</v>
          </cell>
          <cell r="C511" t="str">
            <v>Iece y Secap</v>
          </cell>
          <cell r="D511">
            <v>51020101</v>
          </cell>
          <cell r="E511">
            <v>5</v>
          </cell>
          <cell r="F511" t="str">
            <v>D</v>
          </cell>
          <cell r="G511" t="str">
            <v>E</v>
          </cell>
          <cell r="H511">
            <v>7046</v>
          </cell>
        </row>
        <row r="512">
          <cell r="A512">
            <v>510201010005</v>
          </cell>
          <cell r="B512">
            <v>206</v>
          </cell>
          <cell r="C512" t="str">
            <v>Fondo de Reserva</v>
          </cell>
          <cell r="D512">
            <v>51020101</v>
          </cell>
          <cell r="E512">
            <v>5</v>
          </cell>
          <cell r="F512" t="str">
            <v>D</v>
          </cell>
          <cell r="G512" t="str">
            <v>E</v>
          </cell>
          <cell r="H512">
            <v>7046</v>
          </cell>
        </row>
        <row r="513">
          <cell r="A513">
            <v>510201010006</v>
          </cell>
          <cell r="B513">
            <v>207</v>
          </cell>
          <cell r="C513" t="str">
            <v>Decimo Tercer Sueldo</v>
          </cell>
          <cell r="D513">
            <v>51020101</v>
          </cell>
          <cell r="E513">
            <v>5</v>
          </cell>
          <cell r="F513" t="str">
            <v>D</v>
          </cell>
          <cell r="G513" t="str">
            <v>E</v>
          </cell>
          <cell r="H513">
            <v>7043</v>
          </cell>
        </row>
        <row r="514">
          <cell r="A514">
            <v>510201010007</v>
          </cell>
          <cell r="B514">
            <v>208</v>
          </cell>
          <cell r="C514" t="str">
            <v>Decimo Cuarto Sueldo</v>
          </cell>
          <cell r="D514">
            <v>51020101</v>
          </cell>
          <cell r="E514">
            <v>5</v>
          </cell>
          <cell r="F514" t="str">
            <v>D</v>
          </cell>
          <cell r="G514" t="str">
            <v>E</v>
          </cell>
          <cell r="H514">
            <v>7043</v>
          </cell>
        </row>
        <row r="515">
          <cell r="A515">
            <v>510201010008</v>
          </cell>
          <cell r="B515">
            <v>209</v>
          </cell>
          <cell r="C515" t="str">
            <v>Vacaciones</v>
          </cell>
          <cell r="D515">
            <v>51020101</v>
          </cell>
          <cell r="E515">
            <v>5</v>
          </cell>
          <cell r="F515" t="str">
            <v>D</v>
          </cell>
          <cell r="G515" t="str">
            <v>E</v>
          </cell>
          <cell r="H515">
            <v>7043</v>
          </cell>
        </row>
        <row r="516">
          <cell r="A516">
            <v>510201010009</v>
          </cell>
          <cell r="B516">
            <v>210</v>
          </cell>
          <cell r="C516" t="str">
            <v>Desahucio Planta Directos</v>
          </cell>
          <cell r="D516">
            <v>51020101</v>
          </cell>
          <cell r="E516">
            <v>5</v>
          </cell>
          <cell r="F516" t="str">
            <v>D</v>
          </cell>
          <cell r="G516" t="str">
            <v>E</v>
          </cell>
          <cell r="H516">
            <v>7058</v>
          </cell>
        </row>
        <row r="517">
          <cell r="A517">
            <v>510201010010</v>
          </cell>
          <cell r="B517">
            <v>211</v>
          </cell>
          <cell r="C517" t="str">
            <v>Indemnización Planta Directos</v>
          </cell>
          <cell r="D517">
            <v>51020101</v>
          </cell>
          <cell r="E517">
            <v>5</v>
          </cell>
          <cell r="F517" t="str">
            <v>D</v>
          </cell>
          <cell r="G517" t="str">
            <v>E</v>
          </cell>
          <cell r="H517">
            <v>7043</v>
          </cell>
        </row>
        <row r="518">
          <cell r="A518">
            <v>510201010011</v>
          </cell>
          <cell r="B518">
            <v>212</v>
          </cell>
          <cell r="C518" t="str">
            <v>Jubilación Patronal Planta Directos</v>
          </cell>
          <cell r="D518">
            <v>51020101</v>
          </cell>
          <cell r="E518">
            <v>5</v>
          </cell>
          <cell r="F518" t="str">
            <v>D</v>
          </cell>
          <cell r="G518" t="str">
            <v>E</v>
          </cell>
          <cell r="H518">
            <v>7055</v>
          </cell>
        </row>
        <row r="519">
          <cell r="A519">
            <v>510201010012</v>
          </cell>
          <cell r="B519">
            <v>213</v>
          </cell>
          <cell r="C519" t="str">
            <v>Bonificaciones Voluntarias Planta Directos</v>
          </cell>
          <cell r="D519">
            <v>51020101</v>
          </cell>
          <cell r="E519">
            <v>5</v>
          </cell>
          <cell r="F519" t="str">
            <v>D</v>
          </cell>
          <cell r="G519" t="str">
            <v>E</v>
          </cell>
          <cell r="H519">
            <v>7040</v>
          </cell>
        </row>
        <row r="520">
          <cell r="A520">
            <v>510201010013</v>
          </cell>
          <cell r="B520">
            <v>552</v>
          </cell>
          <cell r="C520" t="str">
            <v>Salario Digno</v>
          </cell>
          <cell r="D520">
            <v>51020101</v>
          </cell>
          <cell r="E520">
            <v>5</v>
          </cell>
          <cell r="F520" t="str">
            <v>D</v>
          </cell>
          <cell r="G520" t="str">
            <v>E</v>
          </cell>
          <cell r="H520">
            <v>7043</v>
          </cell>
        </row>
        <row r="521">
          <cell r="A521">
            <v>51020103</v>
          </cell>
          <cell r="B521">
            <v>0</v>
          </cell>
          <cell r="C521" t="str">
            <v>DEPRECIACIONES DE PLANTAS Y EQUIPOS</v>
          </cell>
          <cell r="D521">
            <v>510201</v>
          </cell>
          <cell r="E521">
            <v>4</v>
          </cell>
          <cell r="F521" t="str">
            <v>G</v>
          </cell>
          <cell r="G521" t="str">
            <v>E</v>
          </cell>
        </row>
        <row r="522">
          <cell r="A522">
            <v>510201030001</v>
          </cell>
          <cell r="B522">
            <v>214</v>
          </cell>
          <cell r="C522" t="str">
            <v>Costo de Depreciación Maquinarias y Equipos</v>
          </cell>
          <cell r="D522">
            <v>51020103</v>
          </cell>
          <cell r="E522">
            <v>5</v>
          </cell>
          <cell r="F522" t="str">
            <v>D</v>
          </cell>
          <cell r="G522" t="str">
            <v>E</v>
          </cell>
          <cell r="H522">
            <v>7067</v>
          </cell>
        </row>
        <row r="523">
          <cell r="A523">
            <v>510201030002</v>
          </cell>
          <cell r="B523">
            <v>640</v>
          </cell>
          <cell r="C523" t="str">
            <v>Costo de Depreciación Muebles y Enseres</v>
          </cell>
          <cell r="D523">
            <v>51020103</v>
          </cell>
          <cell r="E523">
            <v>5</v>
          </cell>
          <cell r="F523" t="str">
            <v>D</v>
          </cell>
          <cell r="G523" t="str">
            <v>E</v>
          </cell>
          <cell r="H523">
            <v>7067</v>
          </cell>
        </row>
        <row r="524">
          <cell r="A524">
            <v>51020104</v>
          </cell>
          <cell r="B524">
            <v>0</v>
          </cell>
          <cell r="C524" t="str">
            <v>DETERIORO DE PLANTA Y EQUIPO</v>
          </cell>
          <cell r="D524">
            <v>510201</v>
          </cell>
          <cell r="E524">
            <v>4</v>
          </cell>
          <cell r="F524" t="str">
            <v>G</v>
          </cell>
          <cell r="G524" t="str">
            <v>E</v>
          </cell>
        </row>
        <row r="525">
          <cell r="A525">
            <v>510201040001</v>
          </cell>
          <cell r="B525">
            <v>215</v>
          </cell>
          <cell r="C525" t="str">
            <v>Costo de Deterioro Maquinarias y Equipos</v>
          </cell>
          <cell r="D525">
            <v>51020104</v>
          </cell>
          <cell r="E525">
            <v>5</v>
          </cell>
          <cell r="F525" t="str">
            <v>D</v>
          </cell>
          <cell r="G525" t="str">
            <v>E</v>
          </cell>
          <cell r="H525">
            <v>7067</v>
          </cell>
        </row>
        <row r="526">
          <cell r="A526">
            <v>51020105</v>
          </cell>
          <cell r="B526">
            <v>0</v>
          </cell>
          <cell r="C526" t="str">
            <v>OTROS COSTOS DIRECTOS DE FABRICACION</v>
          </cell>
          <cell r="D526">
            <v>510201</v>
          </cell>
          <cell r="E526">
            <v>4</v>
          </cell>
          <cell r="F526" t="str">
            <v>G</v>
          </cell>
          <cell r="G526" t="str">
            <v>E</v>
          </cell>
        </row>
        <row r="527">
          <cell r="A527">
            <v>510201050001</v>
          </cell>
          <cell r="B527">
            <v>216</v>
          </cell>
          <cell r="C527" t="str">
            <v>Mantenimiento de Maq y Equipos Directos</v>
          </cell>
          <cell r="D527">
            <v>51020105</v>
          </cell>
          <cell r="E527">
            <v>5</v>
          </cell>
          <cell r="F527" t="str">
            <v>D</v>
          </cell>
          <cell r="G527" t="str">
            <v>E</v>
          </cell>
          <cell r="H527">
            <v>7196</v>
          </cell>
        </row>
        <row r="528">
          <cell r="A528">
            <v>510201050002</v>
          </cell>
          <cell r="B528">
            <v>217</v>
          </cell>
          <cell r="C528" t="str">
            <v>Suministros, Materiales y Repuestos Directos</v>
          </cell>
          <cell r="D528">
            <v>51020105</v>
          </cell>
          <cell r="E528">
            <v>5</v>
          </cell>
          <cell r="F528" t="str">
            <v>D</v>
          </cell>
          <cell r="G528" t="str">
            <v>E</v>
          </cell>
          <cell r="H528">
            <v>7190</v>
          </cell>
        </row>
        <row r="529">
          <cell r="A529">
            <v>510201050003</v>
          </cell>
          <cell r="B529">
            <v>218</v>
          </cell>
          <cell r="C529" t="str">
            <v>Troqueles</v>
          </cell>
          <cell r="D529">
            <v>51020105</v>
          </cell>
          <cell r="E529">
            <v>5</v>
          </cell>
          <cell r="F529" t="str">
            <v>D</v>
          </cell>
          <cell r="G529" t="str">
            <v>E</v>
          </cell>
          <cell r="H529">
            <v>7190</v>
          </cell>
        </row>
        <row r="530">
          <cell r="A530">
            <v>510201050004</v>
          </cell>
          <cell r="B530">
            <v>219</v>
          </cell>
          <cell r="C530" t="str">
            <v>Servicio de Manufactura Directos</v>
          </cell>
          <cell r="D530">
            <v>51020105</v>
          </cell>
          <cell r="E530">
            <v>5</v>
          </cell>
          <cell r="F530" t="str">
            <v>D</v>
          </cell>
          <cell r="G530" t="str">
            <v>E</v>
          </cell>
          <cell r="H530">
            <v>7247</v>
          </cell>
        </row>
        <row r="531">
          <cell r="A531">
            <v>510201050005</v>
          </cell>
          <cell r="B531">
            <v>603</v>
          </cell>
          <cell r="C531" t="str">
            <v>Servicio de conversion</v>
          </cell>
          <cell r="D531">
            <v>51020105</v>
          </cell>
          <cell r="E531">
            <v>5</v>
          </cell>
          <cell r="F531" t="str">
            <v>D</v>
          </cell>
          <cell r="G531" t="str">
            <v>E</v>
          </cell>
          <cell r="H531">
            <v>7247</v>
          </cell>
        </row>
        <row r="532">
          <cell r="A532">
            <v>51020109</v>
          </cell>
          <cell r="B532">
            <v>0</v>
          </cell>
          <cell r="C532" t="str">
            <v>TRANSFERENCIA DE GASTOS DIRECTOS A COSTO PRODUCCION</v>
          </cell>
          <cell r="D532">
            <v>510201</v>
          </cell>
          <cell r="E532">
            <v>4</v>
          </cell>
          <cell r="F532" t="str">
            <v>G</v>
          </cell>
          <cell r="G532" t="str">
            <v>E</v>
          </cell>
        </row>
        <row r="533">
          <cell r="A533">
            <v>510201090001</v>
          </cell>
          <cell r="B533">
            <v>411</v>
          </cell>
          <cell r="C533" t="str">
            <v>Transferencia Costos Directos a Costo Producción</v>
          </cell>
          <cell r="D533">
            <v>51020109</v>
          </cell>
          <cell r="E533">
            <v>5</v>
          </cell>
          <cell r="F533" t="str">
            <v>D</v>
          </cell>
          <cell r="G533" t="str">
            <v>E</v>
          </cell>
          <cell r="H533" t="str">
            <v>X</v>
          </cell>
        </row>
        <row r="534">
          <cell r="A534">
            <v>510202</v>
          </cell>
          <cell r="B534">
            <v>0</v>
          </cell>
          <cell r="C534" t="str">
            <v>COSTOS INDIRECTOS DE FABRICACION</v>
          </cell>
          <cell r="D534">
            <v>5102</v>
          </cell>
          <cell r="E534">
            <v>3</v>
          </cell>
          <cell r="F534" t="str">
            <v>G</v>
          </cell>
          <cell r="G534" t="str">
            <v>E</v>
          </cell>
        </row>
        <row r="535">
          <cell r="A535">
            <v>51020201</v>
          </cell>
          <cell r="B535">
            <v>0</v>
          </cell>
          <cell r="C535" t="str">
            <v>MANO DE OBRA</v>
          </cell>
          <cell r="D535">
            <v>510202</v>
          </cell>
          <cell r="E535">
            <v>4</v>
          </cell>
          <cell r="F535" t="str">
            <v>G</v>
          </cell>
          <cell r="G535" t="str">
            <v>E</v>
          </cell>
        </row>
        <row r="536">
          <cell r="A536">
            <v>510202010001</v>
          </cell>
          <cell r="B536">
            <v>220</v>
          </cell>
          <cell r="C536" t="str">
            <v>Sueldos</v>
          </cell>
          <cell r="D536">
            <v>51020201</v>
          </cell>
          <cell r="E536">
            <v>5</v>
          </cell>
          <cell r="F536" t="str">
            <v>D</v>
          </cell>
          <cell r="G536" t="str">
            <v>E</v>
          </cell>
          <cell r="H536">
            <v>7040</v>
          </cell>
        </row>
        <row r="537">
          <cell r="A537">
            <v>510202010002</v>
          </cell>
          <cell r="B537">
            <v>221</v>
          </cell>
          <cell r="C537" t="str">
            <v>Sobretiempo</v>
          </cell>
          <cell r="D537">
            <v>51020201</v>
          </cell>
          <cell r="E537">
            <v>5</v>
          </cell>
          <cell r="F537" t="str">
            <v>D</v>
          </cell>
          <cell r="G537" t="str">
            <v>E</v>
          </cell>
          <cell r="H537">
            <v>7040</v>
          </cell>
        </row>
        <row r="538">
          <cell r="A538">
            <v>510202010003</v>
          </cell>
          <cell r="B538">
            <v>222</v>
          </cell>
          <cell r="C538" t="str">
            <v>Aporte Patronal 12.15%</v>
          </cell>
          <cell r="D538">
            <v>51020201</v>
          </cell>
          <cell r="E538">
            <v>5</v>
          </cell>
          <cell r="F538" t="str">
            <v>D</v>
          </cell>
          <cell r="G538" t="str">
            <v>E</v>
          </cell>
          <cell r="H538">
            <v>7046</v>
          </cell>
        </row>
        <row r="539">
          <cell r="A539">
            <v>510202010004</v>
          </cell>
          <cell r="B539">
            <v>223</v>
          </cell>
          <cell r="C539" t="str">
            <v>Iece y Secap</v>
          </cell>
          <cell r="D539">
            <v>51020201</v>
          </cell>
          <cell r="E539">
            <v>5</v>
          </cell>
          <cell r="F539" t="str">
            <v>D</v>
          </cell>
          <cell r="G539" t="str">
            <v>E</v>
          </cell>
          <cell r="H539">
            <v>7046</v>
          </cell>
        </row>
        <row r="540">
          <cell r="A540">
            <v>510202010005</v>
          </cell>
          <cell r="B540">
            <v>224</v>
          </cell>
          <cell r="C540" t="str">
            <v>Fondo de Reserva</v>
          </cell>
          <cell r="D540">
            <v>51020201</v>
          </cell>
          <cell r="E540">
            <v>5</v>
          </cell>
          <cell r="F540" t="str">
            <v>D</v>
          </cell>
          <cell r="G540" t="str">
            <v>E</v>
          </cell>
          <cell r="H540">
            <v>7046</v>
          </cell>
        </row>
        <row r="541">
          <cell r="A541">
            <v>510202010006</v>
          </cell>
          <cell r="B541">
            <v>225</v>
          </cell>
          <cell r="C541" t="str">
            <v>Decimo Tercer Sueldo</v>
          </cell>
          <cell r="D541">
            <v>51020201</v>
          </cell>
          <cell r="E541">
            <v>5</v>
          </cell>
          <cell r="F541" t="str">
            <v>D</v>
          </cell>
          <cell r="G541" t="str">
            <v>E</v>
          </cell>
          <cell r="H541">
            <v>7043</v>
          </cell>
        </row>
        <row r="542">
          <cell r="A542">
            <v>510202010007</v>
          </cell>
          <cell r="B542">
            <v>226</v>
          </cell>
          <cell r="C542" t="str">
            <v>Decimo Cuarto Sueldo</v>
          </cell>
          <cell r="D542">
            <v>51020201</v>
          </cell>
          <cell r="E542">
            <v>5</v>
          </cell>
          <cell r="F542" t="str">
            <v>D</v>
          </cell>
          <cell r="G542" t="str">
            <v>E</v>
          </cell>
          <cell r="H542">
            <v>7043</v>
          </cell>
        </row>
        <row r="543">
          <cell r="A543">
            <v>510202010008</v>
          </cell>
          <cell r="B543">
            <v>227</v>
          </cell>
          <cell r="C543" t="str">
            <v>Vacaciones</v>
          </cell>
          <cell r="D543">
            <v>51020201</v>
          </cell>
          <cell r="E543">
            <v>5</v>
          </cell>
          <cell r="F543" t="str">
            <v>D</v>
          </cell>
          <cell r="G543" t="str">
            <v>E</v>
          </cell>
          <cell r="H543">
            <v>7043</v>
          </cell>
        </row>
        <row r="544">
          <cell r="A544">
            <v>510202010009</v>
          </cell>
          <cell r="B544">
            <v>228</v>
          </cell>
          <cell r="C544" t="str">
            <v>Desahucio Planta Indirectos</v>
          </cell>
          <cell r="D544">
            <v>51020201</v>
          </cell>
          <cell r="E544">
            <v>5</v>
          </cell>
          <cell r="F544" t="str">
            <v>D</v>
          </cell>
          <cell r="G544" t="str">
            <v>E</v>
          </cell>
          <cell r="H544">
            <v>7058</v>
          </cell>
        </row>
        <row r="545">
          <cell r="A545">
            <v>510202010010</v>
          </cell>
          <cell r="B545">
            <v>229</v>
          </cell>
          <cell r="C545" t="str">
            <v>Indemnización Planta Indirectos</v>
          </cell>
          <cell r="D545">
            <v>51020201</v>
          </cell>
          <cell r="E545">
            <v>5</v>
          </cell>
          <cell r="F545" t="str">
            <v>D</v>
          </cell>
          <cell r="G545" t="str">
            <v>E</v>
          </cell>
          <cell r="H545">
            <v>7043</v>
          </cell>
        </row>
        <row r="546">
          <cell r="A546">
            <v>510202010011</v>
          </cell>
          <cell r="B546">
            <v>230</v>
          </cell>
          <cell r="C546" t="str">
            <v>Jubilación Patronal Planta Indirectos</v>
          </cell>
          <cell r="D546">
            <v>51020201</v>
          </cell>
          <cell r="E546">
            <v>5</v>
          </cell>
          <cell r="F546" t="str">
            <v>D</v>
          </cell>
          <cell r="G546" t="str">
            <v>E</v>
          </cell>
          <cell r="H546">
            <v>7055</v>
          </cell>
        </row>
        <row r="547">
          <cell r="A547">
            <v>510202010012</v>
          </cell>
          <cell r="B547">
            <v>231</v>
          </cell>
          <cell r="C547" t="str">
            <v>Bonificaciones Voluntarias Planta Indirectos</v>
          </cell>
          <cell r="D547">
            <v>51020201</v>
          </cell>
          <cell r="E547">
            <v>5</v>
          </cell>
          <cell r="F547" t="str">
            <v>D</v>
          </cell>
          <cell r="G547" t="str">
            <v>E</v>
          </cell>
          <cell r="H547">
            <v>7040</v>
          </cell>
        </row>
        <row r="548">
          <cell r="A548">
            <v>510202010013</v>
          </cell>
          <cell r="B548">
            <v>555</v>
          </cell>
          <cell r="C548" t="str">
            <v>Salario Digno</v>
          </cell>
          <cell r="D548">
            <v>51020201</v>
          </cell>
          <cell r="E548">
            <v>5</v>
          </cell>
          <cell r="F548" t="str">
            <v>D</v>
          </cell>
          <cell r="G548" t="str">
            <v>E</v>
          </cell>
          <cell r="H548">
            <v>7043</v>
          </cell>
        </row>
        <row r="549">
          <cell r="A549">
            <v>51020202</v>
          </cell>
          <cell r="B549">
            <v>0</v>
          </cell>
          <cell r="C549" t="str">
            <v>OTROS BENEFICIOS DEL PERSONAL</v>
          </cell>
          <cell r="D549">
            <v>510202</v>
          </cell>
          <cell r="E549">
            <v>4</v>
          </cell>
          <cell r="F549" t="str">
            <v>G</v>
          </cell>
          <cell r="G549" t="str">
            <v>E</v>
          </cell>
        </row>
        <row r="550">
          <cell r="A550">
            <v>510202020001</v>
          </cell>
          <cell r="B550">
            <v>232</v>
          </cell>
          <cell r="C550" t="str">
            <v>Agasajo al Personal Planta</v>
          </cell>
          <cell r="D550">
            <v>51020202</v>
          </cell>
          <cell r="E550">
            <v>5</v>
          </cell>
          <cell r="F550" t="str">
            <v>D</v>
          </cell>
          <cell r="G550" t="str">
            <v>E</v>
          </cell>
          <cell r="H550">
            <v>7247</v>
          </cell>
        </row>
        <row r="551">
          <cell r="A551">
            <v>510202020003</v>
          </cell>
          <cell r="B551">
            <v>234</v>
          </cell>
          <cell r="C551" t="str">
            <v>Alimentación Planta</v>
          </cell>
          <cell r="D551">
            <v>51020202</v>
          </cell>
          <cell r="E551">
            <v>5</v>
          </cell>
          <cell r="F551" t="str">
            <v>D</v>
          </cell>
          <cell r="G551" t="str">
            <v>E</v>
          </cell>
          <cell r="H551">
            <v>7247</v>
          </cell>
        </row>
        <row r="552">
          <cell r="A552">
            <v>510202020004</v>
          </cell>
          <cell r="B552">
            <v>235</v>
          </cell>
          <cell r="C552" t="str">
            <v>Movilización planta</v>
          </cell>
          <cell r="D552">
            <v>51020202</v>
          </cell>
          <cell r="E552">
            <v>5</v>
          </cell>
          <cell r="F552" t="str">
            <v>D</v>
          </cell>
          <cell r="G552" t="str">
            <v>E</v>
          </cell>
          <cell r="H552">
            <v>7247</v>
          </cell>
        </row>
        <row r="553">
          <cell r="A553">
            <v>510202020005</v>
          </cell>
          <cell r="B553">
            <v>236</v>
          </cell>
          <cell r="C553" t="str">
            <v>Gastos Médicos Planta</v>
          </cell>
          <cell r="D553">
            <v>51020202</v>
          </cell>
          <cell r="E553">
            <v>5</v>
          </cell>
          <cell r="F553" t="str">
            <v>D</v>
          </cell>
          <cell r="G553" t="str">
            <v>E</v>
          </cell>
          <cell r="H553">
            <v>7247</v>
          </cell>
        </row>
        <row r="554">
          <cell r="A554">
            <v>510202020006</v>
          </cell>
          <cell r="B554">
            <v>237</v>
          </cell>
          <cell r="C554" t="str">
            <v>Uniformes personal planta</v>
          </cell>
          <cell r="D554">
            <v>51020202</v>
          </cell>
          <cell r="E554">
            <v>5</v>
          </cell>
          <cell r="F554" t="str">
            <v>D</v>
          </cell>
          <cell r="G554" t="str">
            <v>E</v>
          </cell>
          <cell r="H554">
            <v>7247</v>
          </cell>
        </row>
        <row r="555">
          <cell r="A555">
            <v>510202020007</v>
          </cell>
          <cell r="B555">
            <v>238</v>
          </cell>
          <cell r="C555" t="str">
            <v>Capacitación y Seminarios Planta</v>
          </cell>
          <cell r="D555">
            <v>51020202</v>
          </cell>
          <cell r="E555">
            <v>5</v>
          </cell>
          <cell r="F555" t="str">
            <v>D</v>
          </cell>
          <cell r="G555" t="str">
            <v>E</v>
          </cell>
          <cell r="H555">
            <v>7247</v>
          </cell>
        </row>
        <row r="556">
          <cell r="A556">
            <v>510202020008</v>
          </cell>
          <cell r="B556">
            <v>239</v>
          </cell>
          <cell r="C556" t="str">
            <v>Otros gastos del personal Planta</v>
          </cell>
          <cell r="D556">
            <v>51020202</v>
          </cell>
          <cell r="E556">
            <v>5</v>
          </cell>
          <cell r="F556" t="str">
            <v>D</v>
          </cell>
          <cell r="G556" t="str">
            <v>E</v>
          </cell>
          <cell r="H556">
            <v>7247</v>
          </cell>
        </row>
        <row r="557">
          <cell r="A557">
            <v>510202020009</v>
          </cell>
          <cell r="B557">
            <v>527</v>
          </cell>
          <cell r="C557" t="str">
            <v>Utiles de limpieza, cafeteria y varios planta</v>
          </cell>
          <cell r="D557">
            <v>51020202</v>
          </cell>
          <cell r="E557">
            <v>5</v>
          </cell>
          <cell r="F557" t="str">
            <v>D</v>
          </cell>
          <cell r="G557" t="str">
            <v>E</v>
          </cell>
          <cell r="H557">
            <v>7247</v>
          </cell>
        </row>
        <row r="558">
          <cell r="A558">
            <v>51020203</v>
          </cell>
          <cell r="B558">
            <v>0</v>
          </cell>
          <cell r="C558" t="str">
            <v>DEPRECIACIONES DE PLANTAS Y EQUIPOS</v>
          </cell>
          <cell r="D558">
            <v>510202</v>
          </cell>
          <cell r="E558">
            <v>4</v>
          </cell>
          <cell r="F558" t="str">
            <v>G</v>
          </cell>
          <cell r="G558" t="str">
            <v>E</v>
          </cell>
        </row>
        <row r="559">
          <cell r="A559">
            <v>510202030001</v>
          </cell>
          <cell r="B559">
            <v>240</v>
          </cell>
          <cell r="C559" t="str">
            <v>Costo de Depreciación Edificio</v>
          </cell>
          <cell r="D559">
            <v>51020203</v>
          </cell>
          <cell r="E559">
            <v>5</v>
          </cell>
          <cell r="F559" t="str">
            <v>D</v>
          </cell>
          <cell r="G559" t="str">
            <v>E</v>
          </cell>
          <cell r="H559">
            <v>7067</v>
          </cell>
        </row>
        <row r="560">
          <cell r="A560">
            <v>510202030002</v>
          </cell>
          <cell r="B560">
            <v>241</v>
          </cell>
          <cell r="C560" t="str">
            <v>Costo de Depreciacion Maquinarias y Equipos</v>
          </cell>
          <cell r="D560">
            <v>51020203</v>
          </cell>
          <cell r="E560">
            <v>5</v>
          </cell>
          <cell r="F560" t="str">
            <v>D</v>
          </cell>
          <cell r="G560" t="str">
            <v>E</v>
          </cell>
          <cell r="H560">
            <v>7067</v>
          </cell>
        </row>
        <row r="561">
          <cell r="A561">
            <v>510202030003</v>
          </cell>
          <cell r="B561">
            <v>242</v>
          </cell>
          <cell r="C561" t="str">
            <v>Costo de Depreciación Muebles y Enseres</v>
          </cell>
          <cell r="D561">
            <v>51020203</v>
          </cell>
          <cell r="E561">
            <v>5</v>
          </cell>
          <cell r="F561" t="str">
            <v>D</v>
          </cell>
          <cell r="G561" t="str">
            <v>E</v>
          </cell>
          <cell r="H561">
            <v>7067</v>
          </cell>
        </row>
        <row r="562">
          <cell r="A562">
            <v>510202030004</v>
          </cell>
          <cell r="B562">
            <v>243</v>
          </cell>
          <cell r="C562" t="str">
            <v>Costo de Depreciación Equipos de Computación</v>
          </cell>
          <cell r="D562">
            <v>51020203</v>
          </cell>
          <cell r="E562">
            <v>5</v>
          </cell>
          <cell r="F562" t="str">
            <v>D</v>
          </cell>
          <cell r="G562" t="str">
            <v>E</v>
          </cell>
          <cell r="H562">
            <v>7067</v>
          </cell>
        </row>
        <row r="563">
          <cell r="A563">
            <v>510202030005</v>
          </cell>
          <cell r="B563">
            <v>244</v>
          </cell>
          <cell r="C563" t="str">
            <v>Costo de Depreciación de Vehículos</v>
          </cell>
          <cell r="D563">
            <v>51020203</v>
          </cell>
          <cell r="E563">
            <v>5</v>
          </cell>
          <cell r="F563" t="str">
            <v>D</v>
          </cell>
          <cell r="G563" t="str">
            <v>E</v>
          </cell>
          <cell r="H563">
            <v>7067</v>
          </cell>
        </row>
        <row r="564">
          <cell r="A564">
            <v>510202030006</v>
          </cell>
          <cell r="B564">
            <v>245</v>
          </cell>
          <cell r="C564" t="str">
            <v>Costo de Depreciación Equipos de Herramientas</v>
          </cell>
          <cell r="D564">
            <v>51020203</v>
          </cell>
          <cell r="E564">
            <v>5</v>
          </cell>
          <cell r="F564" t="str">
            <v>D</v>
          </cell>
          <cell r="G564" t="str">
            <v>E</v>
          </cell>
          <cell r="H564">
            <v>7067</v>
          </cell>
        </row>
        <row r="565">
          <cell r="A565">
            <v>510202030007</v>
          </cell>
          <cell r="B565">
            <v>246</v>
          </cell>
          <cell r="C565" t="str">
            <v>Costo de Depreciación de Otras Plantas y Equipos</v>
          </cell>
          <cell r="D565">
            <v>51020203</v>
          </cell>
          <cell r="E565">
            <v>5</v>
          </cell>
          <cell r="F565" t="str">
            <v>D</v>
          </cell>
          <cell r="G565" t="str">
            <v>E</v>
          </cell>
          <cell r="H565">
            <v>7067</v>
          </cell>
        </row>
        <row r="566">
          <cell r="A566">
            <v>510202030008</v>
          </cell>
          <cell r="B566">
            <v>531</v>
          </cell>
          <cell r="C566" t="str">
            <v>Costo de Depreciación Equipos de seguridad</v>
          </cell>
          <cell r="D566">
            <v>51020203</v>
          </cell>
          <cell r="E566">
            <v>5</v>
          </cell>
          <cell r="F566" t="str">
            <v>D</v>
          </cell>
          <cell r="G566" t="str">
            <v>E</v>
          </cell>
          <cell r="H566">
            <v>7067</v>
          </cell>
        </row>
        <row r="567">
          <cell r="A567">
            <v>510202030009</v>
          </cell>
          <cell r="B567">
            <v>563</v>
          </cell>
          <cell r="C567" t="str">
            <v>Costo de Depreciación instalaciones en locales arrendados</v>
          </cell>
          <cell r="D567">
            <v>51020203</v>
          </cell>
          <cell r="E567">
            <v>5</v>
          </cell>
          <cell r="F567" t="str">
            <v>D</v>
          </cell>
          <cell r="G567" t="str">
            <v>E</v>
          </cell>
          <cell r="H567">
            <v>7067</v>
          </cell>
        </row>
        <row r="568">
          <cell r="A568">
            <v>51020204</v>
          </cell>
          <cell r="B568">
            <v>0</v>
          </cell>
          <cell r="C568" t="str">
            <v>DETERIORO DE PROPIEDAD PLANTA Y EQUIPO</v>
          </cell>
          <cell r="D568">
            <v>510202</v>
          </cell>
          <cell r="E568">
            <v>4</v>
          </cell>
          <cell r="F568" t="str">
            <v>G</v>
          </cell>
          <cell r="G568" t="str">
            <v>E</v>
          </cell>
        </row>
        <row r="569">
          <cell r="A569">
            <v>510202040001</v>
          </cell>
          <cell r="B569">
            <v>247</v>
          </cell>
          <cell r="C569" t="str">
            <v>Costo de Deterioro de Edificio</v>
          </cell>
          <cell r="D569">
            <v>51020204</v>
          </cell>
          <cell r="E569">
            <v>5</v>
          </cell>
          <cell r="F569" t="str">
            <v>D</v>
          </cell>
          <cell r="G569" t="str">
            <v>E</v>
          </cell>
          <cell r="H569">
            <v>7124</v>
          </cell>
        </row>
        <row r="570">
          <cell r="A570">
            <v>510202040002</v>
          </cell>
          <cell r="B570">
            <v>248</v>
          </cell>
          <cell r="C570" t="str">
            <v>Costo de Deterioro Instalaciones</v>
          </cell>
          <cell r="D570">
            <v>51020204</v>
          </cell>
          <cell r="E570">
            <v>5</v>
          </cell>
          <cell r="F570" t="str">
            <v>D</v>
          </cell>
          <cell r="G570" t="str">
            <v>E</v>
          </cell>
          <cell r="H570">
            <v>7124</v>
          </cell>
        </row>
        <row r="571">
          <cell r="A571">
            <v>510202040003</v>
          </cell>
          <cell r="B571">
            <v>249</v>
          </cell>
          <cell r="C571" t="str">
            <v>Costo de Deterioro Muebles y Enseres</v>
          </cell>
          <cell r="D571">
            <v>51020204</v>
          </cell>
          <cell r="E571">
            <v>5</v>
          </cell>
          <cell r="F571" t="str">
            <v>D</v>
          </cell>
          <cell r="G571" t="str">
            <v>E</v>
          </cell>
          <cell r="H571">
            <v>7124</v>
          </cell>
        </row>
        <row r="572">
          <cell r="A572">
            <v>510202040004</v>
          </cell>
          <cell r="B572">
            <v>250</v>
          </cell>
          <cell r="C572" t="str">
            <v>Costo de Deterioro Equipos de Computación</v>
          </cell>
          <cell r="D572">
            <v>51020204</v>
          </cell>
          <cell r="E572">
            <v>5</v>
          </cell>
          <cell r="F572" t="str">
            <v>D</v>
          </cell>
          <cell r="G572" t="str">
            <v>E</v>
          </cell>
          <cell r="H572">
            <v>7124</v>
          </cell>
        </row>
        <row r="573">
          <cell r="A573">
            <v>510202040005</v>
          </cell>
          <cell r="B573">
            <v>251</v>
          </cell>
          <cell r="C573" t="str">
            <v>Costo de Deterioro Equipos de Vehículos</v>
          </cell>
          <cell r="D573">
            <v>51020204</v>
          </cell>
          <cell r="E573">
            <v>5</v>
          </cell>
          <cell r="F573" t="str">
            <v>D</v>
          </cell>
          <cell r="G573" t="str">
            <v>E</v>
          </cell>
          <cell r="H573">
            <v>7124</v>
          </cell>
        </row>
        <row r="574">
          <cell r="A574">
            <v>510202040006</v>
          </cell>
          <cell r="B574">
            <v>252</v>
          </cell>
          <cell r="C574" t="str">
            <v>Costo de Deterioro Equipos de Herramientas</v>
          </cell>
          <cell r="D574">
            <v>51020204</v>
          </cell>
          <cell r="E574">
            <v>5</v>
          </cell>
          <cell r="F574" t="str">
            <v>D</v>
          </cell>
          <cell r="G574" t="str">
            <v>E</v>
          </cell>
          <cell r="H574">
            <v>7124</v>
          </cell>
        </row>
        <row r="575">
          <cell r="A575">
            <v>510202040007</v>
          </cell>
          <cell r="B575">
            <v>253</v>
          </cell>
          <cell r="C575" t="str">
            <v>Costo de Deterioro de Otras Plantas y Equipos</v>
          </cell>
          <cell r="D575">
            <v>51020204</v>
          </cell>
          <cell r="E575">
            <v>5</v>
          </cell>
          <cell r="F575" t="str">
            <v>D</v>
          </cell>
          <cell r="G575" t="str">
            <v>E</v>
          </cell>
          <cell r="H575">
            <v>7124</v>
          </cell>
        </row>
        <row r="576">
          <cell r="A576">
            <v>51020205</v>
          </cell>
          <cell r="B576">
            <v>0</v>
          </cell>
          <cell r="C576" t="str">
            <v>OTROS COSTOS INDIRECTOS DE FABRICACION</v>
          </cell>
          <cell r="D576">
            <v>510202</v>
          </cell>
          <cell r="E576">
            <v>4</v>
          </cell>
          <cell r="F576" t="str">
            <v>G</v>
          </cell>
          <cell r="G576" t="str">
            <v>E</v>
          </cell>
        </row>
        <row r="577">
          <cell r="A577">
            <v>510202050001</v>
          </cell>
          <cell r="B577">
            <v>254</v>
          </cell>
          <cell r="C577" t="str">
            <v>Mantenimiento de Maq y Equipos Indirectos</v>
          </cell>
          <cell r="D577">
            <v>51020205</v>
          </cell>
          <cell r="E577">
            <v>5</v>
          </cell>
          <cell r="F577" t="str">
            <v>D</v>
          </cell>
          <cell r="G577" t="str">
            <v>E</v>
          </cell>
          <cell r="H577">
            <v>7196</v>
          </cell>
        </row>
        <row r="578">
          <cell r="A578">
            <v>510202050002</v>
          </cell>
          <cell r="B578">
            <v>255</v>
          </cell>
          <cell r="C578" t="str">
            <v>Mantenimiento de Edificio Planta</v>
          </cell>
          <cell r="D578">
            <v>51020205</v>
          </cell>
          <cell r="E578">
            <v>5</v>
          </cell>
          <cell r="F578" t="str">
            <v>D</v>
          </cell>
          <cell r="G578" t="str">
            <v>E</v>
          </cell>
          <cell r="H578">
            <v>7196</v>
          </cell>
        </row>
        <row r="579">
          <cell r="A579">
            <v>510202050003</v>
          </cell>
          <cell r="B579">
            <v>256</v>
          </cell>
          <cell r="C579" t="str">
            <v>Mantenimiento de Muebles y Equipo Planta</v>
          </cell>
          <cell r="D579">
            <v>51020205</v>
          </cell>
          <cell r="E579">
            <v>5</v>
          </cell>
          <cell r="F579" t="str">
            <v>D</v>
          </cell>
          <cell r="G579" t="str">
            <v>E</v>
          </cell>
          <cell r="H579">
            <v>7196</v>
          </cell>
        </row>
        <row r="580">
          <cell r="A580">
            <v>510202050004</v>
          </cell>
          <cell r="B580">
            <v>257</v>
          </cell>
          <cell r="C580" t="str">
            <v>Combustibles Bodega</v>
          </cell>
          <cell r="D580">
            <v>51020205</v>
          </cell>
          <cell r="E580">
            <v>5</v>
          </cell>
          <cell r="F580" t="str">
            <v>D</v>
          </cell>
          <cell r="G580" t="str">
            <v>E</v>
          </cell>
          <cell r="H580">
            <v>7179</v>
          </cell>
        </row>
        <row r="581">
          <cell r="A581">
            <v>510202050005</v>
          </cell>
          <cell r="B581">
            <v>258</v>
          </cell>
          <cell r="C581" t="str">
            <v>Artículos de Seguridad</v>
          </cell>
          <cell r="D581">
            <v>51020205</v>
          </cell>
          <cell r="E581">
            <v>5</v>
          </cell>
          <cell r="F581" t="str">
            <v>D</v>
          </cell>
          <cell r="G581" t="str">
            <v>E</v>
          </cell>
          <cell r="H581">
            <v>7247</v>
          </cell>
        </row>
        <row r="582">
          <cell r="A582">
            <v>510202050006</v>
          </cell>
          <cell r="B582">
            <v>259</v>
          </cell>
          <cell r="C582" t="str">
            <v>Agua Planta</v>
          </cell>
          <cell r="D582">
            <v>51020205</v>
          </cell>
          <cell r="E582">
            <v>5</v>
          </cell>
          <cell r="F582" t="str">
            <v>D</v>
          </cell>
          <cell r="G582" t="str">
            <v>E</v>
          </cell>
          <cell r="H582">
            <v>7241</v>
          </cell>
        </row>
        <row r="583">
          <cell r="A583">
            <v>510202050007</v>
          </cell>
          <cell r="B583">
            <v>260</v>
          </cell>
          <cell r="C583" t="str">
            <v>Energía Eléctrica Planta</v>
          </cell>
          <cell r="D583">
            <v>51020205</v>
          </cell>
          <cell r="E583">
            <v>5</v>
          </cell>
          <cell r="F583" t="str">
            <v>D</v>
          </cell>
          <cell r="G583" t="str">
            <v>E</v>
          </cell>
          <cell r="H583">
            <v>7241</v>
          </cell>
        </row>
        <row r="584">
          <cell r="A584">
            <v>510202050009</v>
          </cell>
          <cell r="B584">
            <v>262</v>
          </cell>
          <cell r="C584" t="str">
            <v>Gastos Menores de activos Planta</v>
          </cell>
          <cell r="D584">
            <v>51020205</v>
          </cell>
          <cell r="E584">
            <v>5</v>
          </cell>
          <cell r="F584" t="str">
            <v>D</v>
          </cell>
          <cell r="G584" t="str">
            <v>E</v>
          </cell>
          <cell r="H584">
            <v>7247</v>
          </cell>
        </row>
        <row r="585">
          <cell r="A585">
            <v>510202050010</v>
          </cell>
          <cell r="B585">
            <v>263</v>
          </cell>
          <cell r="C585" t="str">
            <v>Fletes</v>
          </cell>
          <cell r="D585">
            <v>51020205</v>
          </cell>
          <cell r="E585">
            <v>5</v>
          </cell>
          <cell r="F585" t="str">
            <v>D</v>
          </cell>
          <cell r="G585" t="str">
            <v>E</v>
          </cell>
          <cell r="H585">
            <v>7176</v>
          </cell>
        </row>
        <row r="586">
          <cell r="A586">
            <v>510202050011</v>
          </cell>
          <cell r="B586">
            <v>264</v>
          </cell>
          <cell r="C586" t="str">
            <v>Otros Costo de Producción</v>
          </cell>
          <cell r="D586">
            <v>51020205</v>
          </cell>
          <cell r="E586">
            <v>5</v>
          </cell>
          <cell r="F586" t="str">
            <v>D</v>
          </cell>
          <cell r="G586" t="str">
            <v>E</v>
          </cell>
          <cell r="H586">
            <v>7247</v>
          </cell>
        </row>
        <row r="587">
          <cell r="A587">
            <v>510202050012</v>
          </cell>
          <cell r="B587">
            <v>265</v>
          </cell>
          <cell r="C587" t="str">
            <v>Servicio de Corte</v>
          </cell>
          <cell r="D587">
            <v>51020205</v>
          </cell>
          <cell r="E587">
            <v>5</v>
          </cell>
          <cell r="F587" t="str">
            <v>D</v>
          </cell>
          <cell r="G587" t="str">
            <v>E</v>
          </cell>
          <cell r="H587">
            <v>7247</v>
          </cell>
        </row>
        <row r="588">
          <cell r="A588">
            <v>510202050013</v>
          </cell>
          <cell r="B588">
            <v>266</v>
          </cell>
          <cell r="C588" t="str">
            <v>Servicio de Manufactura Indirectos</v>
          </cell>
          <cell r="D588">
            <v>51020205</v>
          </cell>
          <cell r="E588">
            <v>5</v>
          </cell>
          <cell r="F588" t="str">
            <v>D</v>
          </cell>
          <cell r="G588" t="str">
            <v>E</v>
          </cell>
          <cell r="H588">
            <v>7247</v>
          </cell>
        </row>
        <row r="589">
          <cell r="A589">
            <v>510202050014</v>
          </cell>
          <cell r="B589">
            <v>482</v>
          </cell>
          <cell r="C589" t="str">
            <v>Gastos de control de calidad</v>
          </cell>
          <cell r="D589">
            <v>51020205</v>
          </cell>
          <cell r="E589">
            <v>5</v>
          </cell>
          <cell r="F589" t="str">
            <v>D</v>
          </cell>
          <cell r="G589" t="str">
            <v>E</v>
          </cell>
          <cell r="H589">
            <v>7247</v>
          </cell>
        </row>
        <row r="590">
          <cell r="A590">
            <v>510202050015</v>
          </cell>
          <cell r="B590">
            <v>382</v>
          </cell>
          <cell r="C590" t="str">
            <v>Mant.  Vehiculos Bodega</v>
          </cell>
          <cell r="D590">
            <v>51020205</v>
          </cell>
          <cell r="E590">
            <v>5</v>
          </cell>
          <cell r="F590" t="str">
            <v>D</v>
          </cell>
          <cell r="G590" t="str">
            <v>E</v>
          </cell>
          <cell r="H590">
            <v>7196</v>
          </cell>
        </row>
        <row r="591">
          <cell r="A591">
            <v>510202050016</v>
          </cell>
          <cell r="B591">
            <v>395</v>
          </cell>
          <cell r="C591" t="str">
            <v>Suministros, Materiales y Repuestos Indirectos</v>
          </cell>
          <cell r="D591">
            <v>51020205</v>
          </cell>
          <cell r="E591">
            <v>5</v>
          </cell>
          <cell r="F591" t="str">
            <v>D</v>
          </cell>
          <cell r="G591" t="str">
            <v>E</v>
          </cell>
          <cell r="H591">
            <v>7190</v>
          </cell>
        </row>
        <row r="592">
          <cell r="A592">
            <v>510202050017</v>
          </cell>
          <cell r="B592">
            <v>396</v>
          </cell>
          <cell r="C592" t="str">
            <v>Servicio de Afilada de Cuchillas</v>
          </cell>
          <cell r="D592">
            <v>51020205</v>
          </cell>
          <cell r="E592">
            <v>5</v>
          </cell>
          <cell r="F592" t="str">
            <v>D</v>
          </cell>
          <cell r="G592" t="str">
            <v>E</v>
          </cell>
          <cell r="H592">
            <v>7247</v>
          </cell>
        </row>
        <row r="593">
          <cell r="A593">
            <v>510202050018</v>
          </cell>
          <cell r="B593">
            <v>467</v>
          </cell>
          <cell r="C593" t="str">
            <v>Seguro Responsabilidad Civil</v>
          </cell>
          <cell r="D593">
            <v>51020205</v>
          </cell>
          <cell r="E593">
            <v>5</v>
          </cell>
          <cell r="F593" t="str">
            <v>D</v>
          </cell>
          <cell r="G593" t="str">
            <v>E</v>
          </cell>
          <cell r="H593">
            <v>7202</v>
          </cell>
        </row>
        <row r="594">
          <cell r="A594">
            <v>510202050019</v>
          </cell>
          <cell r="B594">
            <v>468</v>
          </cell>
          <cell r="C594" t="str">
            <v>Seguro de Vida</v>
          </cell>
          <cell r="D594">
            <v>51020205</v>
          </cell>
          <cell r="E594">
            <v>5</v>
          </cell>
          <cell r="F594" t="str">
            <v>D</v>
          </cell>
          <cell r="G594" t="str">
            <v>E</v>
          </cell>
          <cell r="H594">
            <v>7202</v>
          </cell>
        </row>
        <row r="595">
          <cell r="A595">
            <v>510202050020</v>
          </cell>
          <cell r="B595">
            <v>469</v>
          </cell>
          <cell r="C595" t="str">
            <v>Seguro contra incendios</v>
          </cell>
          <cell r="D595">
            <v>51020205</v>
          </cell>
          <cell r="E595">
            <v>5</v>
          </cell>
          <cell r="F595" t="str">
            <v>D</v>
          </cell>
          <cell r="G595" t="str">
            <v>E</v>
          </cell>
          <cell r="H595">
            <v>7202</v>
          </cell>
        </row>
        <row r="596">
          <cell r="A596">
            <v>510202050021</v>
          </cell>
          <cell r="B596">
            <v>470</v>
          </cell>
          <cell r="C596" t="str">
            <v>Seguro contra Asalto y Robos</v>
          </cell>
          <cell r="D596">
            <v>51020205</v>
          </cell>
          <cell r="E596">
            <v>5</v>
          </cell>
          <cell r="F596" t="str">
            <v>D</v>
          </cell>
          <cell r="G596" t="str">
            <v>E</v>
          </cell>
          <cell r="H596">
            <v>7202</v>
          </cell>
        </row>
        <row r="597">
          <cell r="A597">
            <v>510202050022</v>
          </cell>
          <cell r="B597">
            <v>471</v>
          </cell>
          <cell r="C597" t="str">
            <v>Seguro de Vehiculos</v>
          </cell>
          <cell r="D597">
            <v>51020205</v>
          </cell>
          <cell r="E597">
            <v>5</v>
          </cell>
          <cell r="F597" t="str">
            <v>D</v>
          </cell>
          <cell r="G597" t="str">
            <v>E</v>
          </cell>
          <cell r="H597">
            <v>7202</v>
          </cell>
        </row>
        <row r="598">
          <cell r="A598">
            <v>510202050023</v>
          </cell>
          <cell r="B598">
            <v>472</v>
          </cell>
          <cell r="C598" t="str">
            <v>Seguro SENAE</v>
          </cell>
          <cell r="D598">
            <v>51020205</v>
          </cell>
          <cell r="E598">
            <v>5</v>
          </cell>
          <cell r="F598" t="str">
            <v>D</v>
          </cell>
          <cell r="G598" t="str">
            <v>E</v>
          </cell>
          <cell r="H598">
            <v>7202</v>
          </cell>
        </row>
        <row r="599">
          <cell r="A599">
            <v>510202050024</v>
          </cell>
          <cell r="B599">
            <v>509</v>
          </cell>
          <cell r="C599" t="str">
            <v>Gastos viaticos planta</v>
          </cell>
          <cell r="D599">
            <v>51020205</v>
          </cell>
          <cell r="E599">
            <v>5</v>
          </cell>
          <cell r="F599" t="str">
            <v>D</v>
          </cell>
          <cell r="G599" t="str">
            <v>E</v>
          </cell>
          <cell r="H599">
            <v>7182</v>
          </cell>
        </row>
        <row r="600">
          <cell r="A600">
            <v>510202050025</v>
          </cell>
          <cell r="B600">
            <v>496</v>
          </cell>
          <cell r="C600" t="str">
            <v>Asesorías</v>
          </cell>
          <cell r="D600">
            <v>51020205</v>
          </cell>
          <cell r="E600">
            <v>5</v>
          </cell>
          <cell r="F600" t="str">
            <v>D</v>
          </cell>
          <cell r="G600" t="str">
            <v>E</v>
          </cell>
          <cell r="H600">
            <v>7229</v>
          </cell>
        </row>
        <row r="601">
          <cell r="A601">
            <v>510202050026</v>
          </cell>
          <cell r="B601">
            <v>511</v>
          </cell>
          <cell r="C601" t="str">
            <v>Sistema de seguridad Planta-Produccion</v>
          </cell>
          <cell r="D601">
            <v>51020205</v>
          </cell>
          <cell r="E601">
            <v>5</v>
          </cell>
          <cell r="F601" t="str">
            <v>D</v>
          </cell>
          <cell r="G601" t="str">
            <v>E</v>
          </cell>
          <cell r="H601">
            <v>7247</v>
          </cell>
        </row>
        <row r="602">
          <cell r="A602">
            <v>510202050027</v>
          </cell>
          <cell r="B602">
            <v>517</v>
          </cell>
          <cell r="C602" t="str">
            <v>Suministros de seguridad industrial (EPP Y OTROS )</v>
          </cell>
          <cell r="D602">
            <v>51020205</v>
          </cell>
          <cell r="E602">
            <v>5</v>
          </cell>
          <cell r="F602" t="str">
            <v>D</v>
          </cell>
          <cell r="G602" t="str">
            <v>E</v>
          </cell>
          <cell r="H602">
            <v>7190</v>
          </cell>
        </row>
        <row r="603">
          <cell r="A603">
            <v>510202050028</v>
          </cell>
          <cell r="B603">
            <v>536</v>
          </cell>
          <cell r="C603" t="str">
            <v>Gastos movilizacion planta</v>
          </cell>
          <cell r="D603">
            <v>51020205</v>
          </cell>
          <cell r="E603">
            <v>5</v>
          </cell>
          <cell r="F603" t="str">
            <v>D</v>
          </cell>
          <cell r="G603" t="str">
            <v>E</v>
          </cell>
          <cell r="H603">
            <v>7247</v>
          </cell>
        </row>
        <row r="604">
          <cell r="A604">
            <v>510202050029</v>
          </cell>
          <cell r="B604">
            <v>543</v>
          </cell>
          <cell r="C604" t="str">
            <v>Honorarios profesionales planta</v>
          </cell>
          <cell r="D604">
            <v>51020205</v>
          </cell>
          <cell r="E604">
            <v>5</v>
          </cell>
          <cell r="F604" t="str">
            <v>D</v>
          </cell>
          <cell r="G604" t="str">
            <v>E</v>
          </cell>
          <cell r="H604">
            <v>7049</v>
          </cell>
        </row>
        <row r="605">
          <cell r="A605">
            <v>510202050030</v>
          </cell>
          <cell r="B605">
            <v>556</v>
          </cell>
          <cell r="C605" t="str">
            <v>Mantenimiento de instalaciones planta</v>
          </cell>
          <cell r="D605">
            <v>51020205</v>
          </cell>
          <cell r="E605">
            <v>5</v>
          </cell>
          <cell r="F605" t="str">
            <v>D</v>
          </cell>
          <cell r="G605" t="str">
            <v>E</v>
          </cell>
          <cell r="H605">
            <v>7196</v>
          </cell>
        </row>
        <row r="606">
          <cell r="A606">
            <v>510202050031</v>
          </cell>
          <cell r="B606">
            <v>561</v>
          </cell>
          <cell r="C606" t="str">
            <v>Gasto  Depreciacion instalaciones en locales arrendados</v>
          </cell>
          <cell r="D606">
            <v>51020205</v>
          </cell>
          <cell r="E606">
            <v>5</v>
          </cell>
          <cell r="F606" t="str">
            <v>D</v>
          </cell>
          <cell r="G606" t="str">
            <v>E</v>
          </cell>
          <cell r="H606">
            <v>7068</v>
          </cell>
        </row>
        <row r="607">
          <cell r="A607">
            <v>510202050032</v>
          </cell>
          <cell r="B607">
            <v>562</v>
          </cell>
          <cell r="C607" t="str">
            <v>Alquiler maquinarias y otros</v>
          </cell>
          <cell r="D607">
            <v>51020205</v>
          </cell>
          <cell r="E607">
            <v>5</v>
          </cell>
          <cell r="F607" t="str">
            <v>D</v>
          </cell>
          <cell r="G607" t="str">
            <v>E</v>
          </cell>
          <cell r="H607">
            <v>7247</v>
          </cell>
        </row>
        <row r="608">
          <cell r="A608">
            <v>510202050033</v>
          </cell>
          <cell r="B608">
            <v>566</v>
          </cell>
          <cell r="C608" t="str">
            <v>Destrucción desechos - medio ambiente</v>
          </cell>
          <cell r="D608">
            <v>51020205</v>
          </cell>
          <cell r="E608">
            <v>5</v>
          </cell>
          <cell r="F608" t="str">
            <v>D</v>
          </cell>
          <cell r="G608" t="str">
            <v>E</v>
          </cell>
          <cell r="H608">
            <v>7247</v>
          </cell>
        </row>
        <row r="609">
          <cell r="A609">
            <v>510202050034</v>
          </cell>
          <cell r="B609">
            <v>567</v>
          </cell>
          <cell r="C609" t="str">
            <v>Iva costo</v>
          </cell>
          <cell r="D609">
            <v>51020205</v>
          </cell>
          <cell r="E609">
            <v>5</v>
          </cell>
          <cell r="F609" t="str">
            <v>D</v>
          </cell>
          <cell r="G609" t="str">
            <v>E</v>
          </cell>
          <cell r="H609">
            <v>7238</v>
          </cell>
        </row>
        <row r="610">
          <cell r="A610">
            <v>510202050035</v>
          </cell>
          <cell r="B610">
            <v>568</v>
          </cell>
          <cell r="C610" t="str">
            <v>Matrícula e impuestos Vehicular bodega</v>
          </cell>
          <cell r="D610">
            <v>51020205</v>
          </cell>
          <cell r="E610">
            <v>5</v>
          </cell>
          <cell r="F610" t="str">
            <v>D</v>
          </cell>
          <cell r="G610" t="str">
            <v>E</v>
          </cell>
          <cell r="H610">
            <v>7208</v>
          </cell>
        </row>
        <row r="611">
          <cell r="A611">
            <v>510202050036</v>
          </cell>
          <cell r="B611">
            <v>572</v>
          </cell>
          <cell r="C611" t="str">
            <v>Otros pagos bienes y servicios planta</v>
          </cell>
          <cell r="D611">
            <v>51020205</v>
          </cell>
          <cell r="E611">
            <v>5</v>
          </cell>
          <cell r="F611" t="str">
            <v>D</v>
          </cell>
          <cell r="G611" t="str">
            <v>E</v>
          </cell>
          <cell r="H611">
            <v>7247</v>
          </cell>
        </row>
        <row r="612">
          <cell r="A612">
            <v>510202050037</v>
          </cell>
          <cell r="B612">
            <v>580</v>
          </cell>
          <cell r="C612" t="str">
            <v>Tasa de recolección de basura</v>
          </cell>
          <cell r="D612">
            <v>51020205</v>
          </cell>
          <cell r="E612">
            <v>5</v>
          </cell>
          <cell r="F612" t="str">
            <v>D</v>
          </cell>
          <cell r="G612" t="str">
            <v>E</v>
          </cell>
          <cell r="H612">
            <v>7241</v>
          </cell>
        </row>
        <row r="613">
          <cell r="A613">
            <v>510202050038</v>
          </cell>
          <cell r="B613">
            <v>583</v>
          </cell>
          <cell r="C613" t="str">
            <v>Muestras recibidas</v>
          </cell>
          <cell r="D613">
            <v>51020205</v>
          </cell>
          <cell r="E613">
            <v>5</v>
          </cell>
          <cell r="F613" t="str">
            <v>D</v>
          </cell>
          <cell r="G613" t="str">
            <v>E</v>
          </cell>
          <cell r="H613">
            <v>7247</v>
          </cell>
        </row>
        <row r="614">
          <cell r="A614">
            <v>510202050039</v>
          </cell>
          <cell r="B614">
            <v>584</v>
          </cell>
          <cell r="C614" t="str">
            <v>Accesorios y herramientas</v>
          </cell>
          <cell r="D614">
            <v>51020205</v>
          </cell>
          <cell r="E614">
            <v>5</v>
          </cell>
          <cell r="F614" t="str">
            <v>D</v>
          </cell>
          <cell r="G614" t="str">
            <v>E</v>
          </cell>
          <cell r="H614">
            <v>7190</v>
          </cell>
        </row>
        <row r="615">
          <cell r="A615">
            <v>510202050040</v>
          </cell>
          <cell r="B615">
            <v>586</v>
          </cell>
          <cell r="C615" t="str">
            <v>Gastos de licencias - software y mant  ERP</v>
          </cell>
          <cell r="D615">
            <v>51020205</v>
          </cell>
          <cell r="E615">
            <v>5</v>
          </cell>
          <cell r="F615" t="str">
            <v>D</v>
          </cell>
          <cell r="G615" t="str">
            <v>E</v>
          </cell>
          <cell r="H615">
            <v>7247</v>
          </cell>
        </row>
        <row r="616">
          <cell r="A616">
            <v>510202050041</v>
          </cell>
          <cell r="B616">
            <v>605</v>
          </cell>
          <cell r="C616" t="str">
            <v>Servicios de fumigación y control de plagas</v>
          </cell>
          <cell r="D616">
            <v>51020205</v>
          </cell>
          <cell r="E616">
            <v>5</v>
          </cell>
          <cell r="F616" t="str">
            <v>D</v>
          </cell>
          <cell r="G616" t="str">
            <v>E</v>
          </cell>
          <cell r="H616">
            <v>7247</v>
          </cell>
        </row>
        <row r="617">
          <cell r="A617">
            <v>510202050042</v>
          </cell>
          <cell r="B617">
            <v>596</v>
          </cell>
          <cell r="C617" t="str">
            <v>Mant equipos de computo</v>
          </cell>
          <cell r="D617">
            <v>51020205</v>
          </cell>
          <cell r="E617">
            <v>5</v>
          </cell>
          <cell r="F617" t="str">
            <v>D</v>
          </cell>
          <cell r="G617" t="str">
            <v>E</v>
          </cell>
          <cell r="H617">
            <v>7196</v>
          </cell>
        </row>
        <row r="618">
          <cell r="A618">
            <v>510202050043</v>
          </cell>
          <cell r="B618">
            <v>601</v>
          </cell>
          <cell r="C618" t="str">
            <v>suministros y otros  (autoconsumo)</v>
          </cell>
          <cell r="D618">
            <v>51020205</v>
          </cell>
          <cell r="E618">
            <v>5</v>
          </cell>
          <cell r="F618" t="str">
            <v>D</v>
          </cell>
          <cell r="G618" t="str">
            <v>E</v>
          </cell>
          <cell r="H618">
            <v>7190</v>
          </cell>
        </row>
        <row r="619">
          <cell r="A619">
            <v>510202050044</v>
          </cell>
          <cell r="B619">
            <v>606</v>
          </cell>
          <cell r="C619" t="str">
            <v>Suministros deoficina y computación planta</v>
          </cell>
          <cell r="D619">
            <v>51020205</v>
          </cell>
          <cell r="E619">
            <v>5</v>
          </cell>
          <cell r="F619" t="str">
            <v>D</v>
          </cell>
          <cell r="G619" t="str">
            <v>E</v>
          </cell>
          <cell r="H619">
            <v>7190</v>
          </cell>
        </row>
        <row r="620">
          <cell r="A620">
            <v>510202050045</v>
          </cell>
          <cell r="B620">
            <v>609</v>
          </cell>
          <cell r="C620" t="str">
            <v>Arriendo Bodegas</v>
          </cell>
          <cell r="D620">
            <v>51020205</v>
          </cell>
          <cell r="E620">
            <v>5</v>
          </cell>
          <cell r="F620" t="str">
            <v>D</v>
          </cell>
          <cell r="G620" t="str">
            <v>E</v>
          </cell>
          <cell r="H620">
            <v>7247</v>
          </cell>
        </row>
        <row r="621">
          <cell r="A621">
            <v>510202050046</v>
          </cell>
          <cell r="B621">
            <v>610</v>
          </cell>
          <cell r="C621" t="str">
            <v>Seguro ambiental</v>
          </cell>
          <cell r="D621">
            <v>51020205</v>
          </cell>
          <cell r="E621">
            <v>5</v>
          </cell>
          <cell r="F621" t="str">
            <v>D</v>
          </cell>
          <cell r="G621" t="str">
            <v>E</v>
          </cell>
          <cell r="H621">
            <v>7202</v>
          </cell>
        </row>
        <row r="622">
          <cell r="A622">
            <v>510202050047</v>
          </cell>
          <cell r="B622">
            <v>630</v>
          </cell>
          <cell r="C622" t="str">
            <v>Analisis y Costo de Gestion Ambiental</v>
          </cell>
          <cell r="D622">
            <v>51020205</v>
          </cell>
          <cell r="E622">
            <v>5</v>
          </cell>
          <cell r="F622" t="str">
            <v>D</v>
          </cell>
          <cell r="G622" t="str">
            <v>E</v>
          </cell>
          <cell r="H622">
            <v>7247</v>
          </cell>
        </row>
        <row r="623">
          <cell r="A623">
            <v>510202050048</v>
          </cell>
          <cell r="B623">
            <v>634</v>
          </cell>
          <cell r="C623" t="str">
            <v>Seguro Rotura Maquinaria</v>
          </cell>
          <cell r="D623">
            <v>51020205</v>
          </cell>
          <cell r="E623">
            <v>5</v>
          </cell>
          <cell r="F623" t="str">
            <v>D</v>
          </cell>
          <cell r="G623" t="str">
            <v>E</v>
          </cell>
          <cell r="H623">
            <v>7202</v>
          </cell>
        </row>
        <row r="624">
          <cell r="A624">
            <v>510202050049</v>
          </cell>
          <cell r="B624">
            <v>642</v>
          </cell>
          <cell r="C624" t="str">
            <v>Telefonia Celular</v>
          </cell>
          <cell r="D624">
            <v>51020205</v>
          </cell>
          <cell r="E624">
            <v>5</v>
          </cell>
          <cell r="F624" t="str">
            <v>D</v>
          </cell>
          <cell r="G624" t="str">
            <v>E</v>
          </cell>
          <cell r="H624">
            <v>7241</v>
          </cell>
        </row>
        <row r="625">
          <cell r="A625">
            <v>510202050050</v>
          </cell>
          <cell r="B625">
            <v>643</v>
          </cell>
          <cell r="C625" t="str">
            <v>Rastreo Satelital</v>
          </cell>
          <cell r="D625">
            <v>51020205</v>
          </cell>
          <cell r="E625">
            <v>5</v>
          </cell>
          <cell r="F625" t="str">
            <v>D</v>
          </cell>
          <cell r="G625" t="str">
            <v>E</v>
          </cell>
          <cell r="H625">
            <v>7247</v>
          </cell>
        </row>
        <row r="626">
          <cell r="A626">
            <v>51020206</v>
          </cell>
          <cell r="B626">
            <v>0</v>
          </cell>
          <cell r="C626" t="str">
            <v>EFECTO NETO DE REALIZACION DE INVENTARIOS</v>
          </cell>
          <cell r="D626">
            <v>510202</v>
          </cell>
          <cell r="E626">
            <v>4</v>
          </cell>
          <cell r="F626" t="str">
            <v>G</v>
          </cell>
          <cell r="G626" t="str">
            <v>E</v>
          </cell>
        </row>
        <row r="627">
          <cell r="A627">
            <v>510202060001</v>
          </cell>
          <cell r="B627">
            <v>267</v>
          </cell>
          <cell r="C627" t="str">
            <v>Efecto Neto de Realización de Inventarios</v>
          </cell>
          <cell r="D627">
            <v>51020206</v>
          </cell>
          <cell r="E627">
            <v>5</v>
          </cell>
          <cell r="F627" t="str">
            <v>D</v>
          </cell>
          <cell r="G627" t="str">
            <v>E</v>
          </cell>
          <cell r="H627">
            <v>7247</v>
          </cell>
        </row>
        <row r="628">
          <cell r="A628">
            <v>51020209</v>
          </cell>
          <cell r="B628">
            <v>0</v>
          </cell>
          <cell r="C628" t="str">
            <v>TRANSFERENCIA COSTOS INDIRECTOS A COSTO PROD.</v>
          </cell>
          <cell r="D628">
            <v>510202</v>
          </cell>
          <cell r="E628">
            <v>4</v>
          </cell>
          <cell r="F628" t="str">
            <v>G</v>
          </cell>
          <cell r="G628" t="str">
            <v>E</v>
          </cell>
        </row>
        <row r="629">
          <cell r="A629">
            <v>510202090001</v>
          </cell>
          <cell r="B629">
            <v>412</v>
          </cell>
          <cell r="C629" t="str">
            <v>Transferencia Costos Indirectos a Costo Producción</v>
          </cell>
          <cell r="D629">
            <v>51020209</v>
          </cell>
          <cell r="E629">
            <v>5</v>
          </cell>
          <cell r="F629" t="str">
            <v>D</v>
          </cell>
          <cell r="G629" t="str">
            <v>E</v>
          </cell>
        </row>
        <row r="630">
          <cell r="A630">
            <v>5103</v>
          </cell>
          <cell r="B630">
            <v>0</v>
          </cell>
          <cell r="C630" t="str">
            <v>COSTO DE PRODUCCION</v>
          </cell>
          <cell r="D630">
            <v>51</v>
          </cell>
          <cell r="E630">
            <v>2</v>
          </cell>
          <cell r="F630" t="str">
            <v>G</v>
          </cell>
          <cell r="G630" t="str">
            <v>E</v>
          </cell>
        </row>
        <row r="631">
          <cell r="A631">
            <v>510301</v>
          </cell>
          <cell r="B631">
            <v>0</v>
          </cell>
          <cell r="C631" t="str">
            <v>COSTO DE PRODUCCION PROD TERMINADO</v>
          </cell>
          <cell r="D631">
            <v>5103</v>
          </cell>
          <cell r="E631">
            <v>3</v>
          </cell>
          <cell r="F631" t="str">
            <v>G</v>
          </cell>
          <cell r="G631" t="str">
            <v>E</v>
          </cell>
        </row>
        <row r="632">
          <cell r="A632">
            <v>51030101</v>
          </cell>
          <cell r="B632">
            <v>0</v>
          </cell>
          <cell r="C632" t="str">
            <v>COSTO DE PRODUCCION PROD TERMINADO</v>
          </cell>
          <cell r="D632">
            <v>5103</v>
          </cell>
          <cell r="E632">
            <v>4</v>
          </cell>
          <cell r="F632" t="str">
            <v>G</v>
          </cell>
          <cell r="G632" t="str">
            <v>E</v>
          </cell>
        </row>
        <row r="633">
          <cell r="A633">
            <v>510301010001</v>
          </cell>
          <cell r="B633">
            <v>398</v>
          </cell>
          <cell r="C633" t="str">
            <v>Consumo STD de mat primas y empaques</v>
          </cell>
          <cell r="D633">
            <v>5103</v>
          </cell>
          <cell r="E633">
            <v>5</v>
          </cell>
          <cell r="F633" t="str">
            <v>D</v>
          </cell>
          <cell r="G633" t="str">
            <v>E</v>
          </cell>
        </row>
        <row r="634">
          <cell r="A634">
            <v>510301010002</v>
          </cell>
          <cell r="B634">
            <v>399</v>
          </cell>
          <cell r="C634" t="str">
            <v>Costo de Producción Prod. Terminado</v>
          </cell>
          <cell r="D634">
            <v>5103</v>
          </cell>
          <cell r="E634">
            <v>5</v>
          </cell>
          <cell r="F634" t="str">
            <v>D</v>
          </cell>
          <cell r="G634" t="str">
            <v>E</v>
          </cell>
        </row>
        <row r="635">
          <cell r="A635">
            <v>510301010003</v>
          </cell>
          <cell r="B635">
            <v>400</v>
          </cell>
          <cell r="C635" t="str">
            <v>Costo STD de gastos directos e indirectos prod</v>
          </cell>
          <cell r="D635">
            <v>5103</v>
          </cell>
          <cell r="E635">
            <v>5</v>
          </cell>
          <cell r="F635" t="str">
            <v>D</v>
          </cell>
          <cell r="G635" t="str">
            <v>E</v>
          </cell>
        </row>
        <row r="636">
          <cell r="A636">
            <v>510301010004</v>
          </cell>
          <cell r="B636">
            <v>401</v>
          </cell>
          <cell r="C636" t="str">
            <v>Costo real gastos directos e indirectos produccion</v>
          </cell>
          <cell r="D636">
            <v>5103</v>
          </cell>
          <cell r="E636">
            <v>5</v>
          </cell>
          <cell r="F636" t="str">
            <v>D</v>
          </cell>
          <cell r="G636" t="str">
            <v>E</v>
          </cell>
        </row>
        <row r="637">
          <cell r="A637">
            <v>510301010006</v>
          </cell>
          <cell r="B637">
            <v>413</v>
          </cell>
          <cell r="C637" t="str">
            <v>Costo de Produccion Mat Prima para Venta</v>
          </cell>
          <cell r="D637">
            <v>5103</v>
          </cell>
          <cell r="E637">
            <v>3</v>
          </cell>
          <cell r="F637" t="str">
            <v>D</v>
          </cell>
          <cell r="G637" t="str">
            <v>E</v>
          </cell>
        </row>
        <row r="638">
          <cell r="A638">
            <v>510301010007</v>
          </cell>
          <cell r="B638">
            <v>410</v>
          </cell>
          <cell r="C638" t="str">
            <v>Costo Producto en Proceso mes anterior</v>
          </cell>
          <cell r="D638">
            <v>5103</v>
          </cell>
          <cell r="E638">
            <v>5</v>
          </cell>
          <cell r="F638" t="str">
            <v>D</v>
          </cell>
          <cell r="G638" t="str">
            <v>E</v>
          </cell>
        </row>
        <row r="639">
          <cell r="A639">
            <v>510302</v>
          </cell>
          <cell r="B639">
            <v>0</v>
          </cell>
          <cell r="C639" t="str">
            <v>COSTO DE PRODUCCION CONVERSION</v>
          </cell>
          <cell r="D639">
            <v>5103</v>
          </cell>
          <cell r="E639">
            <v>4</v>
          </cell>
          <cell r="F639" t="str">
            <v>G</v>
          </cell>
          <cell r="G639" t="str">
            <v>E</v>
          </cell>
        </row>
        <row r="640">
          <cell r="A640">
            <v>51030201</v>
          </cell>
          <cell r="B640">
            <v>0</v>
          </cell>
          <cell r="C640" t="str">
            <v>COSTO DE PRODUCCION CONVERSION</v>
          </cell>
          <cell r="D640">
            <v>5103</v>
          </cell>
          <cell r="E640">
            <v>4</v>
          </cell>
          <cell r="F640" t="str">
            <v>G</v>
          </cell>
          <cell r="G640" t="str">
            <v>E</v>
          </cell>
        </row>
        <row r="641">
          <cell r="A641">
            <v>510302010001</v>
          </cell>
          <cell r="B641">
            <v>402</v>
          </cell>
          <cell r="C641" t="str">
            <v>Costo STD de materia prima</v>
          </cell>
          <cell r="D641">
            <v>5103</v>
          </cell>
          <cell r="E641">
            <v>5</v>
          </cell>
          <cell r="F641" t="str">
            <v>D</v>
          </cell>
          <cell r="G641" t="str">
            <v>E</v>
          </cell>
        </row>
        <row r="642">
          <cell r="A642">
            <v>510302010002</v>
          </cell>
          <cell r="B642">
            <v>403</v>
          </cell>
          <cell r="C642" t="str">
            <v>Consumo de MP bobinas para conversion</v>
          </cell>
          <cell r="D642">
            <v>5103</v>
          </cell>
          <cell r="E642">
            <v>5</v>
          </cell>
          <cell r="F642" t="str">
            <v>D</v>
          </cell>
          <cell r="G642" t="str">
            <v>E</v>
          </cell>
        </row>
        <row r="643">
          <cell r="A643">
            <v>510302010003</v>
          </cell>
          <cell r="B643">
            <v>404</v>
          </cell>
          <cell r="C643" t="str">
            <v>Costo STD gastos directos e indirectos prod</v>
          </cell>
          <cell r="D643">
            <v>5103</v>
          </cell>
          <cell r="E643">
            <v>5</v>
          </cell>
          <cell r="F643" t="str">
            <v>D</v>
          </cell>
          <cell r="G643" t="str">
            <v>E</v>
          </cell>
        </row>
        <row r="644">
          <cell r="A644">
            <v>510302010004</v>
          </cell>
          <cell r="B644">
            <v>405</v>
          </cell>
          <cell r="C644" t="str">
            <v>Costo real gastos directos e indirectos prod</v>
          </cell>
          <cell r="D644">
            <v>5103</v>
          </cell>
          <cell r="E644">
            <v>5</v>
          </cell>
          <cell r="F644" t="str">
            <v>D</v>
          </cell>
          <cell r="G644" t="str">
            <v>E</v>
          </cell>
        </row>
        <row r="645">
          <cell r="A645">
            <v>510302010099</v>
          </cell>
          <cell r="B645">
            <v>645</v>
          </cell>
          <cell r="C645" t="str">
            <v>TRANSFERENCIA COSTO PRODUCCION MATERIA PRIMA</v>
          </cell>
          <cell r="D645">
            <v>51030201</v>
          </cell>
          <cell r="E645">
            <v>5</v>
          </cell>
          <cell r="F645" t="str">
            <v>D</v>
          </cell>
          <cell r="G645" t="str">
            <v>E</v>
          </cell>
        </row>
        <row r="646">
          <cell r="A646">
            <v>510304</v>
          </cell>
          <cell r="B646">
            <v>0</v>
          </cell>
          <cell r="C646" t="str">
            <v>TRANSFERENCIA COSTO A INVENTARIO</v>
          </cell>
          <cell r="D646">
            <v>5103</v>
          </cell>
          <cell r="E646">
            <v>3</v>
          </cell>
          <cell r="F646" t="str">
            <v>G</v>
          </cell>
          <cell r="G646" t="str">
            <v>E</v>
          </cell>
        </row>
        <row r="647">
          <cell r="A647">
            <v>51030401</v>
          </cell>
          <cell r="B647">
            <v>0</v>
          </cell>
          <cell r="C647" t="str">
            <v>TRANSFERENCIA COSTO A INVENTARIO</v>
          </cell>
          <cell r="D647">
            <v>5103</v>
          </cell>
          <cell r="E647">
            <v>3</v>
          </cell>
          <cell r="F647" t="str">
            <v>G</v>
          </cell>
          <cell r="G647" t="str">
            <v>E</v>
          </cell>
        </row>
        <row r="648">
          <cell r="A648">
            <v>510304010001</v>
          </cell>
          <cell r="B648">
            <v>408</v>
          </cell>
          <cell r="C648" t="str">
            <v>Transferencia costo STD Producto Terminado</v>
          </cell>
          <cell r="D648">
            <v>5103</v>
          </cell>
          <cell r="E648">
            <v>5</v>
          </cell>
          <cell r="F648" t="str">
            <v>D</v>
          </cell>
          <cell r="G648" t="str">
            <v>E</v>
          </cell>
        </row>
        <row r="649">
          <cell r="A649">
            <v>510304010002</v>
          </cell>
          <cell r="B649">
            <v>409</v>
          </cell>
          <cell r="C649" t="str">
            <v>Transferencia costo STD Producto en Proceso</v>
          </cell>
          <cell r="D649">
            <v>5103</v>
          </cell>
          <cell r="E649">
            <v>3</v>
          </cell>
          <cell r="F649" t="str">
            <v>D</v>
          </cell>
          <cell r="G649" t="str">
            <v>E</v>
          </cell>
        </row>
        <row r="650">
          <cell r="A650">
            <v>510306</v>
          </cell>
          <cell r="B650">
            <v>0</v>
          </cell>
          <cell r="C650" t="str">
            <v>TRANSFERENCIA A MAT. PRIMA PLIEGOS</v>
          </cell>
          <cell r="D650">
            <v>5103</v>
          </cell>
          <cell r="E650">
            <v>3</v>
          </cell>
          <cell r="F650" t="str">
            <v>G</v>
          </cell>
          <cell r="G650" t="str">
            <v>E</v>
          </cell>
        </row>
        <row r="651">
          <cell r="A651">
            <v>51030601</v>
          </cell>
          <cell r="B651">
            <v>0</v>
          </cell>
          <cell r="C651" t="str">
            <v>TRANSFERENCIA A MAT. PRIMA PLIEGOS</v>
          </cell>
          <cell r="D651">
            <v>5103</v>
          </cell>
          <cell r="E651">
            <v>4</v>
          </cell>
          <cell r="F651" t="str">
            <v>G</v>
          </cell>
          <cell r="G651" t="str">
            <v>E</v>
          </cell>
        </row>
        <row r="652">
          <cell r="A652">
            <v>510306010001</v>
          </cell>
          <cell r="B652">
            <v>407</v>
          </cell>
          <cell r="C652" t="str">
            <v>Transferencia costo estandard pliegos</v>
          </cell>
          <cell r="D652">
            <v>5103</v>
          </cell>
          <cell r="E652">
            <v>5</v>
          </cell>
          <cell r="F652" t="str">
            <v>D</v>
          </cell>
          <cell r="G652" t="str">
            <v>E</v>
          </cell>
        </row>
        <row r="653">
          <cell r="A653">
            <v>52</v>
          </cell>
          <cell r="B653">
            <v>0</v>
          </cell>
          <cell r="C653" t="str">
            <v>GASTOS DE ADMINISTRACION &amp; VENTAS</v>
          </cell>
          <cell r="D653">
            <v>5</v>
          </cell>
          <cell r="E653">
            <v>1</v>
          </cell>
          <cell r="F653" t="str">
            <v>G</v>
          </cell>
          <cell r="G653" t="str">
            <v>E</v>
          </cell>
        </row>
        <row r="654">
          <cell r="A654">
            <v>5201</v>
          </cell>
          <cell r="B654">
            <v>0</v>
          </cell>
          <cell r="C654" t="str">
            <v>GASTOS DE VENTA</v>
          </cell>
          <cell r="D654">
            <v>52</v>
          </cell>
          <cell r="E654">
            <v>2</v>
          </cell>
          <cell r="F654" t="str">
            <v>G</v>
          </cell>
          <cell r="G654" t="str">
            <v>E</v>
          </cell>
        </row>
        <row r="655">
          <cell r="A655">
            <v>520101</v>
          </cell>
          <cell r="B655">
            <v>0</v>
          </cell>
          <cell r="C655" t="str">
            <v>SUELDOS, SALARIOS Y DEMÁS REMUNERACIONES</v>
          </cell>
          <cell r="D655">
            <v>5201</v>
          </cell>
          <cell r="E655">
            <v>3</v>
          </cell>
          <cell r="F655" t="str">
            <v>G</v>
          </cell>
          <cell r="G655" t="str">
            <v>E</v>
          </cell>
        </row>
        <row r="656">
          <cell r="A656">
            <v>52010101</v>
          </cell>
          <cell r="B656">
            <v>0</v>
          </cell>
          <cell r="C656" t="str">
            <v>GASTOS DE NOMINA DE VENTAS</v>
          </cell>
          <cell r="D656">
            <v>520101</v>
          </cell>
          <cell r="E656">
            <v>4</v>
          </cell>
          <cell r="F656" t="str">
            <v>G</v>
          </cell>
          <cell r="G656" t="str">
            <v>E</v>
          </cell>
        </row>
        <row r="657">
          <cell r="A657">
            <v>520101010001</v>
          </cell>
          <cell r="B657">
            <v>268</v>
          </cell>
          <cell r="C657" t="str">
            <v>Sueldos</v>
          </cell>
          <cell r="D657">
            <v>52010101</v>
          </cell>
          <cell r="E657">
            <v>5</v>
          </cell>
          <cell r="F657" t="str">
            <v>D</v>
          </cell>
          <cell r="G657" t="str">
            <v>E</v>
          </cell>
          <cell r="H657">
            <v>7041</v>
          </cell>
        </row>
        <row r="658">
          <cell r="A658">
            <v>520101010002</v>
          </cell>
          <cell r="B658">
            <v>269</v>
          </cell>
          <cell r="C658" t="str">
            <v>Sobretiempos</v>
          </cell>
          <cell r="D658">
            <v>52010101</v>
          </cell>
          <cell r="E658">
            <v>5</v>
          </cell>
          <cell r="F658" t="str">
            <v>D</v>
          </cell>
          <cell r="G658" t="str">
            <v>E</v>
          </cell>
          <cell r="H658">
            <v>7041</v>
          </cell>
        </row>
        <row r="659">
          <cell r="A659">
            <v>520101010003</v>
          </cell>
          <cell r="B659">
            <v>270</v>
          </cell>
          <cell r="C659" t="str">
            <v>Comisiones</v>
          </cell>
          <cell r="D659">
            <v>52010101</v>
          </cell>
          <cell r="E659">
            <v>5</v>
          </cell>
          <cell r="F659" t="str">
            <v>D</v>
          </cell>
          <cell r="G659" t="str">
            <v>E</v>
          </cell>
          <cell r="H659">
            <v>7041</v>
          </cell>
        </row>
        <row r="660">
          <cell r="A660">
            <v>520101010004</v>
          </cell>
          <cell r="B660">
            <v>271</v>
          </cell>
          <cell r="C660" t="str">
            <v>Aporte Patronal 12.15%</v>
          </cell>
          <cell r="D660">
            <v>52010101</v>
          </cell>
          <cell r="E660">
            <v>5</v>
          </cell>
          <cell r="F660" t="str">
            <v>D</v>
          </cell>
          <cell r="G660" t="str">
            <v>E</v>
          </cell>
          <cell r="H660">
            <v>7047</v>
          </cell>
        </row>
        <row r="661">
          <cell r="A661">
            <v>520101010005</v>
          </cell>
          <cell r="B661">
            <v>272</v>
          </cell>
          <cell r="C661" t="str">
            <v>Fondo de Reserva</v>
          </cell>
          <cell r="D661">
            <v>52010101</v>
          </cell>
          <cell r="E661">
            <v>5</v>
          </cell>
          <cell r="F661" t="str">
            <v>D</v>
          </cell>
          <cell r="G661" t="str">
            <v>E</v>
          </cell>
          <cell r="H661">
            <v>7047</v>
          </cell>
        </row>
        <row r="662">
          <cell r="A662">
            <v>520101010006</v>
          </cell>
          <cell r="B662">
            <v>273</v>
          </cell>
          <cell r="C662" t="str">
            <v>Decimo Tercer Sueldo</v>
          </cell>
          <cell r="D662">
            <v>52010101</v>
          </cell>
          <cell r="E662">
            <v>5</v>
          </cell>
          <cell r="F662" t="str">
            <v>D</v>
          </cell>
          <cell r="G662" t="str">
            <v>E</v>
          </cell>
          <cell r="H662">
            <v>7044</v>
          </cell>
        </row>
        <row r="663">
          <cell r="A663">
            <v>520101010007</v>
          </cell>
          <cell r="B663">
            <v>274</v>
          </cell>
          <cell r="C663" t="str">
            <v>Decimo Cuarto Sueldo</v>
          </cell>
          <cell r="D663">
            <v>52010101</v>
          </cell>
          <cell r="E663">
            <v>5</v>
          </cell>
          <cell r="F663" t="str">
            <v>D</v>
          </cell>
          <cell r="G663" t="str">
            <v>E</v>
          </cell>
          <cell r="H663">
            <v>7044</v>
          </cell>
        </row>
        <row r="664">
          <cell r="A664">
            <v>520101010008</v>
          </cell>
          <cell r="B664">
            <v>275</v>
          </cell>
          <cell r="C664" t="str">
            <v>Vacaciones</v>
          </cell>
          <cell r="D664">
            <v>52010101</v>
          </cell>
          <cell r="E664">
            <v>5</v>
          </cell>
          <cell r="F664" t="str">
            <v>D</v>
          </cell>
          <cell r="G664" t="str">
            <v>E</v>
          </cell>
          <cell r="H664">
            <v>7044</v>
          </cell>
        </row>
        <row r="665">
          <cell r="A665">
            <v>520101010009</v>
          </cell>
          <cell r="B665">
            <v>276</v>
          </cell>
          <cell r="C665" t="str">
            <v>Desahucio Ventas</v>
          </cell>
          <cell r="D665">
            <v>52010101</v>
          </cell>
          <cell r="E665">
            <v>5</v>
          </cell>
          <cell r="F665" t="str">
            <v>D</v>
          </cell>
          <cell r="G665" t="str">
            <v>E</v>
          </cell>
          <cell r="H665">
            <v>7059</v>
          </cell>
        </row>
        <row r="666">
          <cell r="A666">
            <v>520101010010</v>
          </cell>
          <cell r="B666">
            <v>277</v>
          </cell>
          <cell r="C666" t="str">
            <v>Indemnización Ventas</v>
          </cell>
          <cell r="D666">
            <v>52010101</v>
          </cell>
          <cell r="E666">
            <v>5</v>
          </cell>
          <cell r="F666" t="str">
            <v>D</v>
          </cell>
          <cell r="G666" t="str">
            <v>E</v>
          </cell>
          <cell r="H666">
            <v>7044</v>
          </cell>
        </row>
        <row r="667">
          <cell r="A667">
            <v>520101010011</v>
          </cell>
          <cell r="B667">
            <v>278</v>
          </cell>
          <cell r="C667" t="str">
            <v>Bonificaciones Voluntarias Ventas</v>
          </cell>
          <cell r="D667">
            <v>52010101</v>
          </cell>
          <cell r="E667">
            <v>5</v>
          </cell>
          <cell r="F667" t="str">
            <v>D</v>
          </cell>
          <cell r="G667" t="str">
            <v>E</v>
          </cell>
          <cell r="H667">
            <v>7041</v>
          </cell>
        </row>
        <row r="668">
          <cell r="A668">
            <v>520101010012</v>
          </cell>
          <cell r="B668">
            <v>473</v>
          </cell>
          <cell r="C668" t="str">
            <v>Jubilación Patronal Ventas</v>
          </cell>
          <cell r="D668">
            <v>52010101</v>
          </cell>
          <cell r="E668">
            <v>5</v>
          </cell>
          <cell r="F668" t="str">
            <v>D</v>
          </cell>
          <cell r="G668" t="str">
            <v>E</v>
          </cell>
          <cell r="H668">
            <v>7056</v>
          </cell>
        </row>
        <row r="669">
          <cell r="A669">
            <v>520101010013</v>
          </cell>
          <cell r="B669">
            <v>553</v>
          </cell>
          <cell r="C669" t="str">
            <v>Salario Digno</v>
          </cell>
          <cell r="D669">
            <v>52010101</v>
          </cell>
          <cell r="E669">
            <v>5</v>
          </cell>
          <cell r="F669" t="str">
            <v>D</v>
          </cell>
          <cell r="G669" t="str">
            <v>E</v>
          </cell>
          <cell r="H669">
            <v>7044</v>
          </cell>
        </row>
        <row r="670">
          <cell r="A670">
            <v>52010102</v>
          </cell>
          <cell r="B670">
            <v>0</v>
          </cell>
          <cell r="C670" t="str">
            <v>OTRAS GASTOS DE PERSONAL</v>
          </cell>
          <cell r="D670">
            <v>520101</v>
          </cell>
          <cell r="E670">
            <v>4</v>
          </cell>
          <cell r="F670" t="str">
            <v>G</v>
          </cell>
          <cell r="G670" t="str">
            <v>E</v>
          </cell>
        </row>
        <row r="671">
          <cell r="A671">
            <v>520101020002</v>
          </cell>
          <cell r="B671">
            <v>280</v>
          </cell>
          <cell r="C671" t="str">
            <v>Alimentacion Ventas</v>
          </cell>
          <cell r="D671">
            <v>52010102</v>
          </cell>
          <cell r="E671">
            <v>5</v>
          </cell>
          <cell r="F671" t="str">
            <v>D</v>
          </cell>
          <cell r="G671" t="str">
            <v>E</v>
          </cell>
          <cell r="H671">
            <v>7248</v>
          </cell>
        </row>
        <row r="672">
          <cell r="A672">
            <v>520101020003</v>
          </cell>
          <cell r="B672">
            <v>281</v>
          </cell>
          <cell r="C672" t="str">
            <v>Movilizacion/Transp de Personal Ventas</v>
          </cell>
          <cell r="D672">
            <v>52010102</v>
          </cell>
          <cell r="E672">
            <v>5</v>
          </cell>
          <cell r="F672" t="str">
            <v>D</v>
          </cell>
          <cell r="G672" t="str">
            <v>E</v>
          </cell>
          <cell r="H672">
            <v>7248</v>
          </cell>
        </row>
        <row r="673">
          <cell r="A673">
            <v>520101020006</v>
          </cell>
          <cell r="B673">
            <v>284</v>
          </cell>
          <cell r="C673" t="str">
            <v>Capacitación y Seminarios Ventas</v>
          </cell>
          <cell r="D673">
            <v>52010102</v>
          </cell>
          <cell r="E673">
            <v>5</v>
          </cell>
          <cell r="F673" t="str">
            <v>D</v>
          </cell>
          <cell r="G673" t="str">
            <v>E</v>
          </cell>
          <cell r="H673">
            <v>7248</v>
          </cell>
        </row>
        <row r="674">
          <cell r="A674">
            <v>520101020007</v>
          </cell>
          <cell r="B674">
            <v>285</v>
          </cell>
          <cell r="C674" t="str">
            <v>Agasajo al Personal Ventas</v>
          </cell>
          <cell r="D674">
            <v>52010102</v>
          </cell>
          <cell r="E674">
            <v>5</v>
          </cell>
          <cell r="F674" t="str">
            <v>D</v>
          </cell>
          <cell r="G674" t="str">
            <v>E</v>
          </cell>
          <cell r="H674">
            <v>7248</v>
          </cell>
        </row>
        <row r="675">
          <cell r="A675">
            <v>520101020008</v>
          </cell>
          <cell r="B675">
            <v>286</v>
          </cell>
          <cell r="C675" t="str">
            <v>Otros gastos de personal Ventas</v>
          </cell>
          <cell r="D675">
            <v>52010102</v>
          </cell>
          <cell r="E675">
            <v>5</v>
          </cell>
          <cell r="F675" t="str">
            <v>D</v>
          </cell>
          <cell r="G675" t="str">
            <v>E</v>
          </cell>
          <cell r="H675">
            <v>7248</v>
          </cell>
        </row>
        <row r="676">
          <cell r="A676">
            <v>520101020009</v>
          </cell>
          <cell r="B676">
            <v>602</v>
          </cell>
          <cell r="C676" t="str">
            <v>Multas e Intereses ventas</v>
          </cell>
          <cell r="D676">
            <v>52010102</v>
          </cell>
          <cell r="E676">
            <v>5</v>
          </cell>
          <cell r="F676" t="str">
            <v>D</v>
          </cell>
          <cell r="G676" t="str">
            <v>E</v>
          </cell>
          <cell r="H676">
            <v>7293</v>
          </cell>
        </row>
        <row r="677">
          <cell r="A677">
            <v>52010103</v>
          </cell>
          <cell r="B677">
            <v>0</v>
          </cell>
          <cell r="C677" t="str">
            <v>GASTOS  GENERALES  DE VENTA</v>
          </cell>
          <cell r="D677">
            <v>520101</v>
          </cell>
          <cell r="E677">
            <v>4</v>
          </cell>
          <cell r="F677" t="str">
            <v>G</v>
          </cell>
          <cell r="G677" t="str">
            <v>E</v>
          </cell>
        </row>
        <row r="678">
          <cell r="A678">
            <v>520101030001</v>
          </cell>
          <cell r="B678">
            <v>287</v>
          </cell>
          <cell r="C678" t="str">
            <v>Comisiones a Terceros</v>
          </cell>
          <cell r="D678">
            <v>52010103</v>
          </cell>
          <cell r="E678">
            <v>5</v>
          </cell>
          <cell r="F678" t="str">
            <v>D</v>
          </cell>
          <cell r="G678" t="str">
            <v>E</v>
          </cell>
          <cell r="H678">
            <v>7218</v>
          </cell>
        </row>
        <row r="679">
          <cell r="A679">
            <v>520101030002</v>
          </cell>
          <cell r="B679">
            <v>288</v>
          </cell>
          <cell r="C679" t="str">
            <v>Promoción y Publicidad</v>
          </cell>
          <cell r="D679">
            <v>52010103</v>
          </cell>
          <cell r="E679">
            <v>5</v>
          </cell>
          <cell r="F679" t="str">
            <v>D</v>
          </cell>
          <cell r="G679" t="str">
            <v>E</v>
          </cell>
          <cell r="H679">
            <v>7173</v>
          </cell>
        </row>
        <row r="680">
          <cell r="A680">
            <v>520101030003</v>
          </cell>
          <cell r="B680">
            <v>289</v>
          </cell>
          <cell r="C680" t="str">
            <v>Gastos de Viaje Ventas</v>
          </cell>
          <cell r="D680">
            <v>52010103</v>
          </cell>
          <cell r="E680">
            <v>5</v>
          </cell>
          <cell r="F680" t="str">
            <v>D</v>
          </cell>
          <cell r="G680" t="str">
            <v>E</v>
          </cell>
          <cell r="H680">
            <v>7182</v>
          </cell>
        </row>
        <row r="681">
          <cell r="A681">
            <v>520101030004</v>
          </cell>
          <cell r="B681">
            <v>290</v>
          </cell>
          <cell r="C681" t="str">
            <v>Mant. Vehiculos Ventas</v>
          </cell>
          <cell r="D681">
            <v>52010103</v>
          </cell>
          <cell r="E681">
            <v>5</v>
          </cell>
          <cell r="F681" t="str">
            <v>D</v>
          </cell>
          <cell r="G681" t="str">
            <v>E</v>
          </cell>
          <cell r="H681">
            <v>7197</v>
          </cell>
        </row>
        <row r="682">
          <cell r="A682">
            <v>520101030005</v>
          </cell>
          <cell r="B682">
            <v>291</v>
          </cell>
          <cell r="C682" t="str">
            <v>Combustibles Ventas</v>
          </cell>
          <cell r="D682">
            <v>52010103</v>
          </cell>
          <cell r="E682">
            <v>5</v>
          </cell>
          <cell r="F682" t="str">
            <v>D</v>
          </cell>
          <cell r="G682" t="str">
            <v>E</v>
          </cell>
          <cell r="H682">
            <v>7179</v>
          </cell>
        </row>
        <row r="683">
          <cell r="A683">
            <v>520101030006</v>
          </cell>
          <cell r="B683">
            <v>389</v>
          </cell>
          <cell r="C683" t="str">
            <v>Gastos de Exportación</v>
          </cell>
          <cell r="D683">
            <v>52010103</v>
          </cell>
          <cell r="E683">
            <v>5</v>
          </cell>
          <cell r="F683" t="str">
            <v>D</v>
          </cell>
          <cell r="G683" t="str">
            <v>E</v>
          </cell>
          <cell r="H683">
            <v>7248</v>
          </cell>
        </row>
        <row r="684">
          <cell r="A684">
            <v>520101030007</v>
          </cell>
          <cell r="B684">
            <v>390</v>
          </cell>
          <cell r="C684" t="str">
            <v>Atención a clientes</v>
          </cell>
          <cell r="D684">
            <v>52010103</v>
          </cell>
          <cell r="E684">
            <v>5</v>
          </cell>
          <cell r="F684" t="str">
            <v>D</v>
          </cell>
          <cell r="G684" t="str">
            <v>E</v>
          </cell>
          <cell r="H684">
            <v>7173</v>
          </cell>
        </row>
        <row r="685">
          <cell r="A685">
            <v>520101030008</v>
          </cell>
          <cell r="B685">
            <v>416</v>
          </cell>
          <cell r="C685" t="str">
            <v>Gastos Viaticos</v>
          </cell>
          <cell r="D685">
            <v>52010103</v>
          </cell>
          <cell r="E685">
            <v>5</v>
          </cell>
          <cell r="F685" t="str">
            <v>D</v>
          </cell>
          <cell r="G685" t="str">
            <v>E</v>
          </cell>
          <cell r="H685">
            <v>7182</v>
          </cell>
        </row>
        <row r="686">
          <cell r="A686">
            <v>520101030009</v>
          </cell>
          <cell r="B686">
            <v>507</v>
          </cell>
          <cell r="C686" t="str">
            <v>Telefonía celular ventas</v>
          </cell>
          <cell r="D686">
            <v>52010103</v>
          </cell>
          <cell r="E686">
            <v>5</v>
          </cell>
          <cell r="F686" t="str">
            <v>D</v>
          </cell>
          <cell r="G686" t="str">
            <v>E</v>
          </cell>
          <cell r="H686">
            <v>7242</v>
          </cell>
        </row>
        <row r="687">
          <cell r="A687">
            <v>520101030010</v>
          </cell>
          <cell r="B687">
            <v>526</v>
          </cell>
          <cell r="C687" t="str">
            <v>Suministros, materiales y repuestos Ventas</v>
          </cell>
          <cell r="D687">
            <v>52010103</v>
          </cell>
          <cell r="E687">
            <v>5</v>
          </cell>
          <cell r="F687" t="str">
            <v>D</v>
          </cell>
          <cell r="G687" t="str">
            <v>E</v>
          </cell>
          <cell r="H687">
            <v>7191</v>
          </cell>
        </row>
        <row r="688">
          <cell r="A688">
            <v>520101030011</v>
          </cell>
          <cell r="B688">
            <v>532</v>
          </cell>
          <cell r="C688" t="str">
            <v>Suministros de oficina y comput ventas y diseño</v>
          </cell>
          <cell r="D688">
            <v>52010103</v>
          </cell>
          <cell r="E688">
            <v>5</v>
          </cell>
          <cell r="F688" t="str">
            <v>D</v>
          </cell>
          <cell r="G688" t="str">
            <v>E</v>
          </cell>
          <cell r="H688">
            <v>7191</v>
          </cell>
        </row>
        <row r="689">
          <cell r="A689">
            <v>520101030012</v>
          </cell>
          <cell r="B689">
            <v>534</v>
          </cell>
          <cell r="C689" t="str">
            <v>Movilizacion Ventas</v>
          </cell>
          <cell r="D689">
            <v>52010103</v>
          </cell>
          <cell r="E689">
            <v>5</v>
          </cell>
          <cell r="F689" t="str">
            <v>D</v>
          </cell>
          <cell r="G689" t="str">
            <v>E</v>
          </cell>
          <cell r="H689">
            <v>7248</v>
          </cell>
        </row>
        <row r="690">
          <cell r="A690">
            <v>520101030013</v>
          </cell>
          <cell r="B690">
            <v>599</v>
          </cell>
          <cell r="C690" t="str">
            <v>Obsequios y muestras a clientes (autoconsumo)</v>
          </cell>
          <cell r="D690">
            <v>52010103</v>
          </cell>
          <cell r="E690">
            <v>5</v>
          </cell>
          <cell r="F690" t="str">
            <v>D</v>
          </cell>
          <cell r="G690" t="str">
            <v>E</v>
          </cell>
          <cell r="H690">
            <v>7173</v>
          </cell>
        </row>
        <row r="691">
          <cell r="A691">
            <v>520101030014</v>
          </cell>
          <cell r="B691">
            <v>600</v>
          </cell>
          <cell r="C691" t="str">
            <v>Gastos de depreciación de equipos de computación</v>
          </cell>
          <cell r="D691">
            <v>52010103</v>
          </cell>
          <cell r="E691">
            <v>5</v>
          </cell>
          <cell r="F691" t="str">
            <v>D</v>
          </cell>
          <cell r="G691" t="str">
            <v>E</v>
          </cell>
          <cell r="H691">
            <v>7068</v>
          </cell>
        </row>
        <row r="692">
          <cell r="A692">
            <v>520101030015</v>
          </cell>
          <cell r="B692">
            <v>611</v>
          </cell>
          <cell r="C692" t="str">
            <v>Seguros vehículos ventas</v>
          </cell>
          <cell r="D692">
            <v>52010103</v>
          </cell>
          <cell r="E692">
            <v>5</v>
          </cell>
          <cell r="F692" t="str">
            <v>D</v>
          </cell>
          <cell r="G692" t="str">
            <v>E</v>
          </cell>
          <cell r="H692">
            <v>7203</v>
          </cell>
        </row>
        <row r="693">
          <cell r="A693">
            <v>520101030016</v>
          </cell>
          <cell r="B693">
            <v>620</v>
          </cell>
          <cell r="C693" t="str">
            <v>Mantenimiento  Instalaciones</v>
          </cell>
          <cell r="D693">
            <v>52010103</v>
          </cell>
          <cell r="E693">
            <v>5</v>
          </cell>
          <cell r="F693" t="str">
            <v>D</v>
          </cell>
          <cell r="G693" t="str">
            <v>E</v>
          </cell>
          <cell r="H693">
            <v>7197</v>
          </cell>
        </row>
        <row r="694">
          <cell r="A694">
            <v>520101030017</v>
          </cell>
          <cell r="B694">
            <v>621</v>
          </cell>
          <cell r="C694" t="str">
            <v>Mantenimiento Muebles y equipos</v>
          </cell>
          <cell r="D694">
            <v>52010103</v>
          </cell>
          <cell r="E694">
            <v>5</v>
          </cell>
          <cell r="F694" t="str">
            <v>D</v>
          </cell>
          <cell r="G694" t="str">
            <v>E</v>
          </cell>
          <cell r="H694">
            <v>7197</v>
          </cell>
        </row>
        <row r="695">
          <cell r="A695">
            <v>520101030018</v>
          </cell>
          <cell r="B695">
            <v>622</v>
          </cell>
          <cell r="C695" t="str">
            <v>Gasto de Depreciacion Muebles y Enseres</v>
          </cell>
          <cell r="D695">
            <v>52010103</v>
          </cell>
          <cell r="E695">
            <v>5</v>
          </cell>
          <cell r="F695" t="str">
            <v>D</v>
          </cell>
          <cell r="G695" t="str">
            <v>E</v>
          </cell>
          <cell r="H695">
            <v>7068</v>
          </cell>
        </row>
        <row r="696">
          <cell r="A696">
            <v>520101030019</v>
          </cell>
          <cell r="B696">
            <v>623</v>
          </cell>
          <cell r="C696" t="str">
            <v>Gasto de Depreciacion de Vehiculos</v>
          </cell>
          <cell r="D696">
            <v>52010103</v>
          </cell>
          <cell r="E696">
            <v>5</v>
          </cell>
          <cell r="F696" t="str">
            <v>D</v>
          </cell>
          <cell r="G696" t="str">
            <v>E</v>
          </cell>
          <cell r="H696">
            <v>7068</v>
          </cell>
        </row>
        <row r="697">
          <cell r="A697">
            <v>520101030020</v>
          </cell>
          <cell r="B697">
            <v>627</v>
          </cell>
          <cell r="C697" t="str">
            <v>Otros pagos bienes y servicios ventas</v>
          </cell>
          <cell r="D697">
            <v>52010103</v>
          </cell>
          <cell r="E697">
            <v>5</v>
          </cell>
          <cell r="F697" t="str">
            <v>D</v>
          </cell>
          <cell r="G697" t="str">
            <v>E</v>
          </cell>
          <cell r="H697">
            <v>7248</v>
          </cell>
        </row>
        <row r="698">
          <cell r="A698">
            <v>520101030021</v>
          </cell>
          <cell r="B698">
            <v>629</v>
          </cell>
          <cell r="C698" t="str">
            <v>Mant equipos de computo</v>
          </cell>
          <cell r="D698">
            <v>52010103</v>
          </cell>
          <cell r="E698">
            <v>5</v>
          </cell>
          <cell r="F698" t="str">
            <v>D</v>
          </cell>
          <cell r="G698" t="str">
            <v>E</v>
          </cell>
          <cell r="H698">
            <v>7197</v>
          </cell>
        </row>
        <row r="699">
          <cell r="A699">
            <v>520101030022</v>
          </cell>
          <cell r="B699">
            <v>632</v>
          </cell>
          <cell r="C699" t="str">
            <v>Correo y Courrier</v>
          </cell>
          <cell r="D699">
            <v>52010103</v>
          </cell>
          <cell r="E699">
            <v>5</v>
          </cell>
          <cell r="F699" t="str">
            <v>D</v>
          </cell>
          <cell r="G699" t="str">
            <v>E</v>
          </cell>
          <cell r="H699">
            <v>7248</v>
          </cell>
        </row>
        <row r="700">
          <cell r="A700">
            <v>520101030023</v>
          </cell>
          <cell r="B700">
            <v>644</v>
          </cell>
          <cell r="C700" t="str">
            <v>Iva No aplicado ( Gasto)</v>
          </cell>
          <cell r="D700">
            <v>52010103</v>
          </cell>
          <cell r="E700">
            <v>5</v>
          </cell>
          <cell r="F700" t="str">
            <v>D</v>
          </cell>
          <cell r="G700" t="str">
            <v>E</v>
          </cell>
          <cell r="H700">
            <v>7239</v>
          </cell>
        </row>
        <row r="701">
          <cell r="A701">
            <v>520101030024</v>
          </cell>
          <cell r="B701">
            <v>646</v>
          </cell>
          <cell r="C701" t="str">
            <v>Seguros de Exportación</v>
          </cell>
          <cell r="D701">
            <v>52010103</v>
          </cell>
          <cell r="E701">
            <v>5</v>
          </cell>
          <cell r="F701" t="str">
            <v>D</v>
          </cell>
          <cell r="G701" t="str">
            <v>E</v>
          </cell>
          <cell r="H701">
            <v>7203</v>
          </cell>
        </row>
        <row r="702">
          <cell r="A702">
            <v>5202</v>
          </cell>
          <cell r="B702">
            <v>0</v>
          </cell>
          <cell r="C702" t="str">
            <v>GASTOS DE ADMINISTRATIVOS</v>
          </cell>
          <cell r="D702">
            <v>52</v>
          </cell>
          <cell r="E702">
            <v>2</v>
          </cell>
          <cell r="F702" t="str">
            <v>G</v>
          </cell>
          <cell r="G702" t="str">
            <v>E</v>
          </cell>
        </row>
        <row r="703">
          <cell r="A703">
            <v>520201</v>
          </cell>
          <cell r="B703">
            <v>0</v>
          </cell>
          <cell r="C703" t="str">
            <v>SUELDOS, SALARIOS Y DEMÁS REMUNERACIONES</v>
          </cell>
          <cell r="D703">
            <v>5202</v>
          </cell>
          <cell r="E703">
            <v>3</v>
          </cell>
          <cell r="F703" t="str">
            <v>G</v>
          </cell>
          <cell r="G703" t="str">
            <v>E</v>
          </cell>
        </row>
        <row r="704">
          <cell r="A704">
            <v>52020101</v>
          </cell>
          <cell r="B704">
            <v>0</v>
          </cell>
          <cell r="C704" t="str">
            <v>GASTOS DE NOMINA DE ADMINISTRACION</v>
          </cell>
          <cell r="D704">
            <v>520201</v>
          </cell>
          <cell r="E704">
            <v>4</v>
          </cell>
          <cell r="F704" t="str">
            <v>G</v>
          </cell>
          <cell r="G704" t="str">
            <v>E</v>
          </cell>
        </row>
        <row r="705">
          <cell r="A705">
            <v>520201010001</v>
          </cell>
          <cell r="B705">
            <v>292</v>
          </cell>
          <cell r="C705" t="str">
            <v>Sueldos</v>
          </cell>
          <cell r="D705">
            <v>52020101</v>
          </cell>
          <cell r="E705">
            <v>5</v>
          </cell>
          <cell r="F705" t="str">
            <v>D</v>
          </cell>
          <cell r="G705" t="str">
            <v>E</v>
          </cell>
          <cell r="H705">
            <v>7041</v>
          </cell>
        </row>
        <row r="706">
          <cell r="A706">
            <v>520201010002</v>
          </cell>
          <cell r="B706">
            <v>293</v>
          </cell>
          <cell r="C706" t="str">
            <v>Sobretiempos</v>
          </cell>
          <cell r="D706">
            <v>52020101</v>
          </cell>
          <cell r="E706">
            <v>5</v>
          </cell>
          <cell r="F706" t="str">
            <v>D</v>
          </cell>
          <cell r="G706" t="str">
            <v>E</v>
          </cell>
          <cell r="H706">
            <v>7041</v>
          </cell>
        </row>
        <row r="707">
          <cell r="A707">
            <v>520201010003</v>
          </cell>
          <cell r="B707">
            <v>294</v>
          </cell>
          <cell r="C707" t="str">
            <v>Aporte Patronal 12.15%</v>
          </cell>
          <cell r="D707">
            <v>52020101</v>
          </cell>
          <cell r="E707">
            <v>5</v>
          </cell>
          <cell r="F707" t="str">
            <v>D</v>
          </cell>
          <cell r="G707" t="str">
            <v>E</v>
          </cell>
          <cell r="H707">
            <v>7047</v>
          </cell>
        </row>
        <row r="708">
          <cell r="A708">
            <v>520201010004</v>
          </cell>
          <cell r="B708">
            <v>295</v>
          </cell>
          <cell r="C708" t="str">
            <v>Fondo de Reserva</v>
          </cell>
          <cell r="D708">
            <v>52020101</v>
          </cell>
          <cell r="E708">
            <v>5</v>
          </cell>
          <cell r="F708" t="str">
            <v>D</v>
          </cell>
          <cell r="G708" t="str">
            <v>E</v>
          </cell>
          <cell r="H708">
            <v>7047</v>
          </cell>
        </row>
        <row r="709">
          <cell r="A709">
            <v>520201010005</v>
          </cell>
          <cell r="B709">
            <v>296</v>
          </cell>
          <cell r="C709" t="str">
            <v>Decimo Tercer Sueldo</v>
          </cell>
          <cell r="D709">
            <v>52020101</v>
          </cell>
          <cell r="E709">
            <v>5</v>
          </cell>
          <cell r="F709" t="str">
            <v>D</v>
          </cell>
          <cell r="G709" t="str">
            <v>E</v>
          </cell>
          <cell r="H709">
            <v>7044</v>
          </cell>
        </row>
        <row r="710">
          <cell r="A710">
            <v>520201010006</v>
          </cell>
          <cell r="B710">
            <v>297</v>
          </cell>
          <cell r="C710" t="str">
            <v>Decimo Cuarto Sueldo</v>
          </cell>
          <cell r="D710">
            <v>52020101</v>
          </cell>
          <cell r="E710">
            <v>5</v>
          </cell>
          <cell r="F710" t="str">
            <v>D</v>
          </cell>
          <cell r="G710" t="str">
            <v>E</v>
          </cell>
          <cell r="H710">
            <v>7044</v>
          </cell>
        </row>
        <row r="711">
          <cell r="A711">
            <v>520201010007</v>
          </cell>
          <cell r="B711">
            <v>298</v>
          </cell>
          <cell r="C711" t="str">
            <v>Vacaciones</v>
          </cell>
          <cell r="D711">
            <v>52020101</v>
          </cell>
          <cell r="E711">
            <v>5</v>
          </cell>
          <cell r="F711" t="str">
            <v>D</v>
          </cell>
          <cell r="G711" t="str">
            <v>E</v>
          </cell>
          <cell r="H711">
            <v>7044</v>
          </cell>
        </row>
        <row r="712">
          <cell r="A712">
            <v>520201010008</v>
          </cell>
          <cell r="B712">
            <v>299</v>
          </cell>
          <cell r="C712" t="str">
            <v>Desahucio Administración</v>
          </cell>
          <cell r="D712">
            <v>52020101</v>
          </cell>
          <cell r="E712">
            <v>5</v>
          </cell>
          <cell r="F712" t="str">
            <v>D</v>
          </cell>
          <cell r="G712" t="str">
            <v>E</v>
          </cell>
          <cell r="H712">
            <v>7059</v>
          </cell>
        </row>
        <row r="713">
          <cell r="A713">
            <v>520201010009</v>
          </cell>
          <cell r="B713">
            <v>300</v>
          </cell>
          <cell r="C713" t="str">
            <v>Indemnización Administración</v>
          </cell>
          <cell r="D713">
            <v>52020101</v>
          </cell>
          <cell r="E713">
            <v>5</v>
          </cell>
          <cell r="F713" t="str">
            <v>D</v>
          </cell>
          <cell r="G713" t="str">
            <v>E</v>
          </cell>
          <cell r="H713">
            <v>7044</v>
          </cell>
        </row>
        <row r="714">
          <cell r="A714">
            <v>520201010010</v>
          </cell>
          <cell r="B714">
            <v>301</v>
          </cell>
          <cell r="C714" t="str">
            <v>Bonificaciones Voluntarias Administración</v>
          </cell>
          <cell r="D714">
            <v>52020101</v>
          </cell>
          <cell r="E714">
            <v>5</v>
          </cell>
          <cell r="F714" t="str">
            <v>D</v>
          </cell>
          <cell r="G714" t="str">
            <v>E</v>
          </cell>
          <cell r="H714">
            <v>7041</v>
          </cell>
        </row>
        <row r="715">
          <cell r="A715">
            <v>520201010011</v>
          </cell>
          <cell r="B715">
            <v>474</v>
          </cell>
          <cell r="C715" t="str">
            <v>Jubilación Patronal Administración</v>
          </cell>
          <cell r="D715">
            <v>52020101</v>
          </cell>
          <cell r="E715">
            <v>5</v>
          </cell>
          <cell r="F715" t="str">
            <v>D</v>
          </cell>
          <cell r="G715" t="str">
            <v>E</v>
          </cell>
          <cell r="H715">
            <v>7056</v>
          </cell>
        </row>
        <row r="716">
          <cell r="A716">
            <v>520201010013</v>
          </cell>
          <cell r="B716">
            <v>554</v>
          </cell>
          <cell r="C716" t="str">
            <v>Salario Digno</v>
          </cell>
          <cell r="D716">
            <v>52020101</v>
          </cell>
          <cell r="E716">
            <v>5</v>
          </cell>
          <cell r="F716" t="str">
            <v>D</v>
          </cell>
          <cell r="G716" t="str">
            <v>E</v>
          </cell>
          <cell r="H716">
            <v>7044</v>
          </cell>
        </row>
        <row r="717">
          <cell r="A717">
            <v>52020102</v>
          </cell>
          <cell r="B717">
            <v>0</v>
          </cell>
          <cell r="C717" t="str">
            <v>OTRAS GASTOS DE PERSONAL</v>
          </cell>
          <cell r="D717">
            <v>520201</v>
          </cell>
          <cell r="E717">
            <v>4</v>
          </cell>
          <cell r="F717" t="str">
            <v>G</v>
          </cell>
          <cell r="G717" t="str">
            <v>E</v>
          </cell>
        </row>
        <row r="718">
          <cell r="A718">
            <v>520201020002</v>
          </cell>
          <cell r="B718">
            <v>303</v>
          </cell>
          <cell r="C718" t="str">
            <v>Alimentacion Administración</v>
          </cell>
          <cell r="D718">
            <v>52020102</v>
          </cell>
          <cell r="E718">
            <v>5</v>
          </cell>
          <cell r="F718" t="str">
            <v>D</v>
          </cell>
          <cell r="G718" t="str">
            <v>E</v>
          </cell>
          <cell r="H718">
            <v>7248</v>
          </cell>
        </row>
        <row r="719">
          <cell r="A719">
            <v>520201020003</v>
          </cell>
          <cell r="B719">
            <v>304</v>
          </cell>
          <cell r="C719" t="str">
            <v>Movilizacion/Transp de Personal Administración</v>
          </cell>
          <cell r="D719">
            <v>52020102</v>
          </cell>
          <cell r="E719">
            <v>5</v>
          </cell>
          <cell r="F719" t="str">
            <v>D</v>
          </cell>
          <cell r="G719" t="str">
            <v>E</v>
          </cell>
          <cell r="H719">
            <v>7044</v>
          </cell>
        </row>
        <row r="720">
          <cell r="A720">
            <v>520201020004</v>
          </cell>
          <cell r="B720">
            <v>305</v>
          </cell>
          <cell r="C720" t="str">
            <v>Gastos Médicos ventas y administración</v>
          </cell>
          <cell r="D720">
            <v>52020102</v>
          </cell>
          <cell r="E720">
            <v>5</v>
          </cell>
          <cell r="F720" t="str">
            <v>D</v>
          </cell>
          <cell r="G720" t="str">
            <v>E</v>
          </cell>
          <cell r="H720">
            <v>7248</v>
          </cell>
        </row>
        <row r="721">
          <cell r="A721">
            <v>520201020005</v>
          </cell>
          <cell r="B721">
            <v>306</v>
          </cell>
          <cell r="C721" t="str">
            <v>Uniformes personal ventas y administrativo</v>
          </cell>
          <cell r="D721">
            <v>52020102</v>
          </cell>
          <cell r="E721">
            <v>5</v>
          </cell>
          <cell r="F721" t="str">
            <v>D</v>
          </cell>
          <cell r="G721" t="str">
            <v>E</v>
          </cell>
          <cell r="H721">
            <v>7248</v>
          </cell>
        </row>
        <row r="722">
          <cell r="A722">
            <v>520201020006</v>
          </cell>
          <cell r="B722">
            <v>307</v>
          </cell>
          <cell r="C722" t="str">
            <v>Capacitación y Seminarios Administración</v>
          </cell>
          <cell r="D722">
            <v>52020102</v>
          </cell>
          <cell r="E722">
            <v>5</v>
          </cell>
          <cell r="F722" t="str">
            <v>D</v>
          </cell>
          <cell r="G722" t="str">
            <v>E</v>
          </cell>
          <cell r="H722">
            <v>7248</v>
          </cell>
        </row>
        <row r="723">
          <cell r="A723">
            <v>520201020007</v>
          </cell>
          <cell r="B723">
            <v>308</v>
          </cell>
          <cell r="C723" t="str">
            <v>Agasajo al Personal Administración</v>
          </cell>
          <cell r="D723">
            <v>52020102</v>
          </cell>
          <cell r="E723">
            <v>5</v>
          </cell>
          <cell r="F723" t="str">
            <v>D</v>
          </cell>
          <cell r="G723" t="str">
            <v>E</v>
          </cell>
          <cell r="H723">
            <v>7248</v>
          </cell>
        </row>
        <row r="724">
          <cell r="A724">
            <v>520201020008</v>
          </cell>
          <cell r="B724">
            <v>309</v>
          </cell>
          <cell r="C724" t="str">
            <v>Otros gastos de personal Administración</v>
          </cell>
          <cell r="D724">
            <v>52020102</v>
          </cell>
          <cell r="E724">
            <v>5</v>
          </cell>
          <cell r="F724" t="str">
            <v>D</v>
          </cell>
          <cell r="G724" t="str">
            <v>E</v>
          </cell>
          <cell r="H724">
            <v>7248</v>
          </cell>
        </row>
        <row r="725">
          <cell r="A725">
            <v>520202</v>
          </cell>
          <cell r="B725">
            <v>0</v>
          </cell>
          <cell r="C725" t="str">
            <v>HONORARIOS, COMISIONES Y DIETAS</v>
          </cell>
          <cell r="D725">
            <v>5202</v>
          </cell>
          <cell r="E725">
            <v>3</v>
          </cell>
          <cell r="F725" t="str">
            <v>G</v>
          </cell>
          <cell r="G725" t="str">
            <v>E</v>
          </cell>
        </row>
        <row r="726">
          <cell r="A726">
            <v>52020201</v>
          </cell>
          <cell r="B726">
            <v>0</v>
          </cell>
          <cell r="C726" t="str">
            <v>HONORARIOS</v>
          </cell>
          <cell r="D726">
            <v>520202</v>
          </cell>
          <cell r="E726">
            <v>4</v>
          </cell>
          <cell r="F726" t="str">
            <v>G</v>
          </cell>
          <cell r="G726" t="str">
            <v>E</v>
          </cell>
        </row>
        <row r="727">
          <cell r="A727">
            <v>520202010001</v>
          </cell>
          <cell r="B727">
            <v>310</v>
          </cell>
          <cell r="C727" t="str">
            <v>Honorarios Profesionales</v>
          </cell>
          <cell r="D727">
            <v>52020201</v>
          </cell>
          <cell r="E727">
            <v>5</v>
          </cell>
          <cell r="F727" t="str">
            <v>D</v>
          </cell>
          <cell r="G727" t="str">
            <v>E</v>
          </cell>
          <cell r="H727">
            <v>7050</v>
          </cell>
        </row>
        <row r="728">
          <cell r="A728">
            <v>520202010002</v>
          </cell>
          <cell r="B728">
            <v>311</v>
          </cell>
          <cell r="C728" t="str">
            <v>Servicios de Contabilidad - Asesorias</v>
          </cell>
          <cell r="D728">
            <v>52020201</v>
          </cell>
          <cell r="E728">
            <v>5</v>
          </cell>
          <cell r="F728" t="str">
            <v>D</v>
          </cell>
          <cell r="G728" t="str">
            <v>E</v>
          </cell>
          <cell r="H728">
            <v>7230</v>
          </cell>
        </row>
        <row r="729">
          <cell r="A729">
            <v>520202010003</v>
          </cell>
          <cell r="B729">
            <v>312</v>
          </cell>
          <cell r="C729" t="str">
            <v>Servicios Profesionales</v>
          </cell>
          <cell r="D729">
            <v>52020201</v>
          </cell>
          <cell r="E729">
            <v>5</v>
          </cell>
          <cell r="F729" t="str">
            <v>D</v>
          </cell>
          <cell r="G729" t="str">
            <v>E</v>
          </cell>
          <cell r="H729">
            <v>7230</v>
          </cell>
        </row>
        <row r="730">
          <cell r="A730">
            <v>520202010004</v>
          </cell>
          <cell r="B730">
            <v>313</v>
          </cell>
          <cell r="C730" t="str">
            <v>Notarios y Registradores de la Propiedad o mercantiles</v>
          </cell>
          <cell r="D730">
            <v>52020201</v>
          </cell>
          <cell r="E730">
            <v>5</v>
          </cell>
          <cell r="F730" t="str">
            <v>D</v>
          </cell>
          <cell r="G730" t="str">
            <v>E</v>
          </cell>
          <cell r="H730">
            <v>7230</v>
          </cell>
        </row>
        <row r="731">
          <cell r="A731">
            <v>520202010005</v>
          </cell>
          <cell r="B731">
            <v>519</v>
          </cell>
          <cell r="C731" t="str">
            <v>Auditorías</v>
          </cell>
          <cell r="D731">
            <v>52020201</v>
          </cell>
          <cell r="E731">
            <v>5</v>
          </cell>
          <cell r="F731" t="str">
            <v>D</v>
          </cell>
          <cell r="G731" t="str">
            <v>E</v>
          </cell>
          <cell r="H731">
            <v>7230</v>
          </cell>
        </row>
        <row r="732">
          <cell r="A732">
            <v>520203</v>
          </cell>
          <cell r="B732">
            <v>0</v>
          </cell>
          <cell r="C732" t="str">
            <v>MANTENIMIENTO Y REPARACIONES</v>
          </cell>
          <cell r="D732">
            <v>5202</v>
          </cell>
          <cell r="E732">
            <v>3</v>
          </cell>
          <cell r="F732" t="str">
            <v>G</v>
          </cell>
          <cell r="G732" t="str">
            <v>E</v>
          </cell>
        </row>
        <row r="733">
          <cell r="A733">
            <v>52020301</v>
          </cell>
          <cell r="B733">
            <v>0</v>
          </cell>
          <cell r="C733" t="str">
            <v>MANTENIMIENTO</v>
          </cell>
          <cell r="D733">
            <v>520203</v>
          </cell>
          <cell r="E733">
            <v>4</v>
          </cell>
          <cell r="F733" t="str">
            <v>G</v>
          </cell>
          <cell r="G733" t="str">
            <v>E</v>
          </cell>
        </row>
        <row r="734">
          <cell r="A734">
            <v>520203010001</v>
          </cell>
          <cell r="B734">
            <v>314</v>
          </cell>
          <cell r="C734" t="str">
            <v>Mantenimiento de Edificios y oficinas Administración</v>
          </cell>
          <cell r="D734">
            <v>52020301</v>
          </cell>
          <cell r="E734">
            <v>5</v>
          </cell>
          <cell r="F734" t="str">
            <v>D</v>
          </cell>
          <cell r="G734" t="str">
            <v>E</v>
          </cell>
          <cell r="H734">
            <v>7197</v>
          </cell>
        </row>
        <row r="735">
          <cell r="A735">
            <v>520203010002</v>
          </cell>
          <cell r="B735">
            <v>315</v>
          </cell>
          <cell r="C735" t="str">
            <v>Mantenimiento Instalaciones</v>
          </cell>
          <cell r="D735">
            <v>52020301</v>
          </cell>
          <cell r="E735">
            <v>5</v>
          </cell>
          <cell r="F735" t="str">
            <v>D</v>
          </cell>
          <cell r="G735" t="str">
            <v>E</v>
          </cell>
          <cell r="H735">
            <v>7197</v>
          </cell>
        </row>
        <row r="736">
          <cell r="A736">
            <v>520203010003</v>
          </cell>
          <cell r="B736">
            <v>316</v>
          </cell>
          <cell r="C736" t="str">
            <v>Mant. Vehiculos Administracion</v>
          </cell>
          <cell r="D736">
            <v>52020301</v>
          </cell>
          <cell r="E736">
            <v>5</v>
          </cell>
          <cell r="F736" t="str">
            <v>D</v>
          </cell>
          <cell r="G736" t="str">
            <v>E</v>
          </cell>
          <cell r="H736">
            <v>7197</v>
          </cell>
        </row>
        <row r="737">
          <cell r="A737">
            <v>520203010004</v>
          </cell>
          <cell r="B737">
            <v>317</v>
          </cell>
          <cell r="C737" t="str">
            <v>Mantenimiento Muebles y Equipos Administración</v>
          </cell>
          <cell r="D737">
            <v>52020301</v>
          </cell>
          <cell r="E737">
            <v>5</v>
          </cell>
          <cell r="F737" t="str">
            <v>D</v>
          </cell>
          <cell r="G737" t="str">
            <v>E</v>
          </cell>
          <cell r="H737">
            <v>7197</v>
          </cell>
        </row>
        <row r="738">
          <cell r="A738">
            <v>520203010005</v>
          </cell>
          <cell r="B738">
            <v>318</v>
          </cell>
          <cell r="C738" t="str">
            <v>Combustibles Administración</v>
          </cell>
          <cell r="D738">
            <v>52020301</v>
          </cell>
          <cell r="E738">
            <v>5</v>
          </cell>
          <cell r="F738" t="str">
            <v>D</v>
          </cell>
          <cell r="G738" t="str">
            <v>E</v>
          </cell>
          <cell r="H738">
            <v>7179</v>
          </cell>
        </row>
        <row r="739">
          <cell r="A739">
            <v>520203010007</v>
          </cell>
          <cell r="B739">
            <v>569</v>
          </cell>
          <cell r="C739" t="str">
            <v>Matricula e impuestos  vehicular  Adm</v>
          </cell>
          <cell r="D739">
            <v>52020301</v>
          </cell>
          <cell r="E739">
            <v>5</v>
          </cell>
          <cell r="F739" t="str">
            <v>D</v>
          </cell>
          <cell r="G739" t="str">
            <v>E</v>
          </cell>
          <cell r="H739">
            <v>7209</v>
          </cell>
        </row>
        <row r="740">
          <cell r="A740">
            <v>520204</v>
          </cell>
          <cell r="B740">
            <v>0</v>
          </cell>
          <cell r="C740" t="str">
            <v>SEGUROS Y REASEGUROS</v>
          </cell>
          <cell r="D740">
            <v>5202</v>
          </cell>
          <cell r="E740">
            <v>3</v>
          </cell>
          <cell r="F740" t="str">
            <v>G</v>
          </cell>
          <cell r="G740" t="str">
            <v>E</v>
          </cell>
        </row>
        <row r="741">
          <cell r="A741">
            <v>52020401</v>
          </cell>
          <cell r="B741">
            <v>0</v>
          </cell>
          <cell r="C741" t="str">
            <v>SEGUROS Y REASEGUROS</v>
          </cell>
          <cell r="D741">
            <v>520204</v>
          </cell>
          <cell r="E741">
            <v>4</v>
          </cell>
          <cell r="F741" t="str">
            <v>G</v>
          </cell>
          <cell r="G741" t="str">
            <v>E</v>
          </cell>
        </row>
        <row r="742">
          <cell r="A742">
            <v>520204010001</v>
          </cell>
          <cell r="B742">
            <v>319</v>
          </cell>
          <cell r="C742" t="str">
            <v>Seguro Responsabilidad Civil</v>
          </cell>
          <cell r="D742">
            <v>52020401</v>
          </cell>
          <cell r="E742">
            <v>5</v>
          </cell>
          <cell r="F742" t="str">
            <v>D</v>
          </cell>
          <cell r="G742" t="str">
            <v>E</v>
          </cell>
          <cell r="H742">
            <v>7203</v>
          </cell>
        </row>
        <row r="743">
          <cell r="A743">
            <v>520204010002</v>
          </cell>
          <cell r="B743">
            <v>320</v>
          </cell>
          <cell r="C743" t="str">
            <v>Seguro de Vehiculos</v>
          </cell>
          <cell r="D743">
            <v>52020401</v>
          </cell>
          <cell r="E743">
            <v>5</v>
          </cell>
          <cell r="F743" t="str">
            <v>D</v>
          </cell>
          <cell r="G743" t="str">
            <v>E</v>
          </cell>
          <cell r="H743">
            <v>7203</v>
          </cell>
        </row>
        <row r="744">
          <cell r="A744">
            <v>520204010003</v>
          </cell>
          <cell r="B744">
            <v>321</v>
          </cell>
          <cell r="C744" t="str">
            <v>Seguro de Contra Incendios</v>
          </cell>
          <cell r="D744">
            <v>52020401</v>
          </cell>
          <cell r="E744">
            <v>5</v>
          </cell>
          <cell r="F744" t="str">
            <v>D</v>
          </cell>
          <cell r="G744" t="str">
            <v>E</v>
          </cell>
          <cell r="H744">
            <v>7203</v>
          </cell>
        </row>
        <row r="745">
          <cell r="A745">
            <v>520204010004</v>
          </cell>
          <cell r="B745">
            <v>322</v>
          </cell>
          <cell r="C745" t="str">
            <v>Seguro Contra Asalto y Robos</v>
          </cell>
          <cell r="D745">
            <v>52020401</v>
          </cell>
          <cell r="E745">
            <v>5</v>
          </cell>
          <cell r="F745" t="str">
            <v>D</v>
          </cell>
          <cell r="G745" t="str">
            <v>E</v>
          </cell>
          <cell r="H745">
            <v>7203</v>
          </cell>
        </row>
        <row r="746">
          <cell r="A746">
            <v>520204010005</v>
          </cell>
          <cell r="B746">
            <v>323</v>
          </cell>
          <cell r="C746" t="str">
            <v>Seguro SENAE</v>
          </cell>
          <cell r="D746">
            <v>52020401</v>
          </cell>
          <cell r="E746">
            <v>5</v>
          </cell>
          <cell r="F746" t="str">
            <v>D</v>
          </cell>
          <cell r="G746" t="str">
            <v>E</v>
          </cell>
          <cell r="H746">
            <v>7203</v>
          </cell>
        </row>
        <row r="747">
          <cell r="A747">
            <v>520204010006</v>
          </cell>
          <cell r="B747">
            <v>406</v>
          </cell>
          <cell r="C747" t="str">
            <v>Seguro Celulares</v>
          </cell>
          <cell r="D747">
            <v>52020401</v>
          </cell>
          <cell r="E747">
            <v>5</v>
          </cell>
          <cell r="F747" t="str">
            <v>D</v>
          </cell>
          <cell r="G747" t="str">
            <v>E</v>
          </cell>
          <cell r="H747">
            <v>7203</v>
          </cell>
        </row>
        <row r="748">
          <cell r="A748">
            <v>520204010007</v>
          </cell>
          <cell r="B748">
            <v>464</v>
          </cell>
          <cell r="C748" t="str">
            <v>Otros seguros</v>
          </cell>
          <cell r="D748">
            <v>52020401</v>
          </cell>
          <cell r="E748">
            <v>5</v>
          </cell>
          <cell r="F748" t="str">
            <v>D</v>
          </cell>
          <cell r="G748" t="str">
            <v>E</v>
          </cell>
          <cell r="H748">
            <v>7203</v>
          </cell>
        </row>
        <row r="749">
          <cell r="A749">
            <v>520205</v>
          </cell>
          <cell r="B749">
            <v>0</v>
          </cell>
          <cell r="C749" t="str">
            <v>OTROS GASTOS DE ADMINISTRACION</v>
          </cell>
          <cell r="D749">
            <v>5202</v>
          </cell>
          <cell r="E749">
            <v>3</v>
          </cell>
          <cell r="F749" t="str">
            <v>G</v>
          </cell>
          <cell r="G749" t="str">
            <v>E</v>
          </cell>
        </row>
        <row r="750">
          <cell r="A750">
            <v>52020501</v>
          </cell>
          <cell r="B750">
            <v>0</v>
          </cell>
          <cell r="C750" t="str">
            <v>OTROS GASTOS</v>
          </cell>
          <cell r="D750">
            <v>520205</v>
          </cell>
          <cell r="E750">
            <v>4</v>
          </cell>
          <cell r="F750" t="str">
            <v>G</v>
          </cell>
          <cell r="G750" t="str">
            <v>E</v>
          </cell>
        </row>
        <row r="751">
          <cell r="A751">
            <v>520205010001</v>
          </cell>
          <cell r="B751">
            <v>324</v>
          </cell>
          <cell r="C751" t="str">
            <v>Gastos de Viaje Administración</v>
          </cell>
          <cell r="D751">
            <v>52020501</v>
          </cell>
          <cell r="E751">
            <v>5</v>
          </cell>
          <cell r="F751" t="str">
            <v>D</v>
          </cell>
          <cell r="G751" t="str">
            <v>E</v>
          </cell>
          <cell r="H751">
            <v>7182</v>
          </cell>
        </row>
        <row r="752">
          <cell r="A752">
            <v>520205010002</v>
          </cell>
          <cell r="B752">
            <v>325</v>
          </cell>
          <cell r="C752" t="str">
            <v>Gastos de Gestión</v>
          </cell>
          <cell r="D752">
            <v>52020501</v>
          </cell>
          <cell r="E752">
            <v>5</v>
          </cell>
          <cell r="F752" t="str">
            <v>D</v>
          </cell>
          <cell r="G752" t="str">
            <v>E</v>
          </cell>
          <cell r="H752">
            <v>7185</v>
          </cell>
        </row>
        <row r="753">
          <cell r="A753">
            <v>520205010003</v>
          </cell>
          <cell r="B753">
            <v>326</v>
          </cell>
          <cell r="C753" t="str">
            <v>Telefonía Celular</v>
          </cell>
          <cell r="D753">
            <v>52020501</v>
          </cell>
          <cell r="E753">
            <v>5</v>
          </cell>
          <cell r="F753" t="str">
            <v>D</v>
          </cell>
          <cell r="G753" t="str">
            <v>E</v>
          </cell>
          <cell r="H753">
            <v>7242</v>
          </cell>
        </row>
        <row r="754">
          <cell r="A754">
            <v>520205010004</v>
          </cell>
          <cell r="B754">
            <v>327</v>
          </cell>
          <cell r="C754" t="str">
            <v>Correo y Courrier</v>
          </cell>
          <cell r="D754">
            <v>52020501</v>
          </cell>
          <cell r="E754">
            <v>5</v>
          </cell>
          <cell r="F754" t="str">
            <v>D</v>
          </cell>
          <cell r="G754" t="str">
            <v>E</v>
          </cell>
          <cell r="H754">
            <v>7248</v>
          </cell>
        </row>
        <row r="755">
          <cell r="A755">
            <v>520205010005</v>
          </cell>
          <cell r="B755">
            <v>328</v>
          </cell>
          <cell r="C755" t="str">
            <v>Suministros de Oficina y Computación</v>
          </cell>
          <cell r="D755">
            <v>52020501</v>
          </cell>
          <cell r="E755">
            <v>5</v>
          </cell>
          <cell r="F755" t="str">
            <v>D</v>
          </cell>
          <cell r="G755" t="str">
            <v>E</v>
          </cell>
          <cell r="H755">
            <v>7191</v>
          </cell>
        </row>
        <row r="756">
          <cell r="A756">
            <v>520205010006</v>
          </cell>
          <cell r="B756">
            <v>329</v>
          </cell>
          <cell r="C756" t="str">
            <v>Energía Eléctrica Administración</v>
          </cell>
          <cell r="D756">
            <v>52020501</v>
          </cell>
          <cell r="E756">
            <v>5</v>
          </cell>
          <cell r="F756" t="str">
            <v>D</v>
          </cell>
          <cell r="G756" t="str">
            <v>E</v>
          </cell>
          <cell r="H756">
            <v>7242</v>
          </cell>
        </row>
        <row r="757">
          <cell r="A757">
            <v>520205010007</v>
          </cell>
          <cell r="B757">
            <v>330</v>
          </cell>
          <cell r="C757" t="str">
            <v>Agua Administración</v>
          </cell>
          <cell r="D757">
            <v>52020501</v>
          </cell>
          <cell r="E757">
            <v>5</v>
          </cell>
          <cell r="F757" t="str">
            <v>D</v>
          </cell>
          <cell r="G757" t="str">
            <v>E</v>
          </cell>
          <cell r="H757">
            <v>7242</v>
          </cell>
        </row>
        <row r="758">
          <cell r="A758">
            <v>520205010008</v>
          </cell>
          <cell r="B758">
            <v>331</v>
          </cell>
          <cell r="C758" t="str">
            <v>Telefonía Convencional</v>
          </cell>
          <cell r="D758">
            <v>52020501</v>
          </cell>
          <cell r="E758">
            <v>5</v>
          </cell>
          <cell r="F758" t="str">
            <v>D</v>
          </cell>
          <cell r="G758" t="str">
            <v>E</v>
          </cell>
          <cell r="H758">
            <v>7242</v>
          </cell>
        </row>
        <row r="759">
          <cell r="A759">
            <v>520205010009</v>
          </cell>
          <cell r="B759">
            <v>332</v>
          </cell>
          <cell r="C759" t="str">
            <v>Internet</v>
          </cell>
          <cell r="D759">
            <v>52020501</v>
          </cell>
          <cell r="E759">
            <v>5</v>
          </cell>
          <cell r="F759" t="str">
            <v>D</v>
          </cell>
          <cell r="G759" t="str">
            <v>E</v>
          </cell>
          <cell r="H759">
            <v>7242</v>
          </cell>
        </row>
        <row r="760">
          <cell r="A760">
            <v>520205010010</v>
          </cell>
          <cell r="B760">
            <v>333</v>
          </cell>
          <cell r="C760" t="str">
            <v>Utiles de Limpieza/Cafeteria</v>
          </cell>
          <cell r="D760">
            <v>52020501</v>
          </cell>
          <cell r="E760">
            <v>5</v>
          </cell>
          <cell r="F760" t="str">
            <v>D</v>
          </cell>
          <cell r="G760" t="str">
            <v>E</v>
          </cell>
          <cell r="H760">
            <v>7248</v>
          </cell>
        </row>
        <row r="761">
          <cell r="A761">
            <v>520205010011</v>
          </cell>
          <cell r="B761">
            <v>334</v>
          </cell>
          <cell r="C761" t="str">
            <v>Gastos Menores de activos Administración</v>
          </cell>
          <cell r="D761">
            <v>52020501</v>
          </cell>
          <cell r="E761">
            <v>5</v>
          </cell>
          <cell r="F761" t="str">
            <v>D</v>
          </cell>
          <cell r="G761" t="str">
            <v>E</v>
          </cell>
          <cell r="H761">
            <v>7248</v>
          </cell>
        </row>
        <row r="762">
          <cell r="A762">
            <v>520205010012</v>
          </cell>
          <cell r="B762">
            <v>335</v>
          </cell>
          <cell r="C762" t="str">
            <v>Donaciones</v>
          </cell>
          <cell r="D762">
            <v>52020501</v>
          </cell>
          <cell r="E762">
            <v>5</v>
          </cell>
          <cell r="F762" t="str">
            <v>D</v>
          </cell>
          <cell r="G762" t="str">
            <v>E</v>
          </cell>
          <cell r="H762">
            <v>7248</v>
          </cell>
        </row>
        <row r="763">
          <cell r="A763">
            <v>520205010013</v>
          </cell>
          <cell r="B763">
            <v>336</v>
          </cell>
          <cell r="C763" t="str">
            <v>Cuotas y Suscripciones</v>
          </cell>
          <cell r="D763">
            <v>52020501</v>
          </cell>
          <cell r="E763">
            <v>5</v>
          </cell>
          <cell r="F763" t="str">
            <v>D</v>
          </cell>
          <cell r="G763" t="str">
            <v>E</v>
          </cell>
          <cell r="H763">
            <v>7248</v>
          </cell>
        </row>
        <row r="764">
          <cell r="A764">
            <v>520205010014</v>
          </cell>
          <cell r="B764">
            <v>337</v>
          </cell>
          <cell r="C764" t="str">
            <v>IVA no aplicado (gasto)</v>
          </cell>
          <cell r="D764">
            <v>52020501</v>
          </cell>
          <cell r="E764">
            <v>5</v>
          </cell>
          <cell r="F764" t="str">
            <v>D</v>
          </cell>
          <cell r="G764" t="str">
            <v>E</v>
          </cell>
          <cell r="H764">
            <v>7239</v>
          </cell>
        </row>
        <row r="765">
          <cell r="A765">
            <v>520205010015</v>
          </cell>
          <cell r="B765">
            <v>338</v>
          </cell>
          <cell r="C765" t="str">
            <v>Suministros, materiales y repuestos Administración</v>
          </cell>
          <cell r="D765">
            <v>52020501</v>
          </cell>
          <cell r="E765">
            <v>5</v>
          </cell>
          <cell r="F765" t="str">
            <v>D</v>
          </cell>
          <cell r="G765" t="str">
            <v>E</v>
          </cell>
          <cell r="H765">
            <v>7191</v>
          </cell>
        </row>
        <row r="766">
          <cell r="A766">
            <v>520205010016</v>
          </cell>
          <cell r="B766">
            <v>339</v>
          </cell>
          <cell r="C766" t="str">
            <v>Arriendo</v>
          </cell>
          <cell r="D766">
            <v>52020501</v>
          </cell>
          <cell r="E766">
            <v>5</v>
          </cell>
          <cell r="F766" t="str">
            <v>D</v>
          </cell>
          <cell r="G766" t="str">
            <v>E</v>
          </cell>
          <cell r="H766">
            <v>7188</v>
          </cell>
        </row>
        <row r="767">
          <cell r="A767">
            <v>520205010017</v>
          </cell>
          <cell r="B767">
            <v>340</v>
          </cell>
          <cell r="C767" t="str">
            <v>Anucios diarios y revistas</v>
          </cell>
          <cell r="D767">
            <v>52020501</v>
          </cell>
          <cell r="E767">
            <v>5</v>
          </cell>
          <cell r="F767" t="str">
            <v>D</v>
          </cell>
          <cell r="G767" t="str">
            <v>E</v>
          </cell>
          <cell r="H767">
            <v>7248</v>
          </cell>
        </row>
        <row r="768">
          <cell r="A768">
            <v>520205010018</v>
          </cell>
          <cell r="B768">
            <v>341</v>
          </cell>
          <cell r="C768" t="str">
            <v>Multas e Intereses</v>
          </cell>
          <cell r="D768">
            <v>52020501</v>
          </cell>
          <cell r="E768">
            <v>5</v>
          </cell>
          <cell r="F768" t="str">
            <v>D</v>
          </cell>
          <cell r="G768" t="str">
            <v>E</v>
          </cell>
          <cell r="H768">
            <v>7293</v>
          </cell>
        </row>
        <row r="769">
          <cell r="A769">
            <v>520205010019</v>
          </cell>
          <cell r="B769">
            <v>342</v>
          </cell>
          <cell r="C769" t="str">
            <v>Otros costos de importación y producción</v>
          </cell>
          <cell r="D769">
            <v>52020501</v>
          </cell>
          <cell r="E769">
            <v>5</v>
          </cell>
          <cell r="F769" t="str">
            <v>D</v>
          </cell>
          <cell r="G769" t="str">
            <v>E</v>
          </cell>
          <cell r="H769">
            <v>7248</v>
          </cell>
        </row>
        <row r="770">
          <cell r="A770">
            <v>520205010020</v>
          </cell>
          <cell r="B770">
            <v>381</v>
          </cell>
          <cell r="C770" t="str">
            <v>Ajustes de centavos</v>
          </cell>
          <cell r="D770">
            <v>52020501</v>
          </cell>
          <cell r="E770">
            <v>5</v>
          </cell>
          <cell r="F770" t="str">
            <v>D</v>
          </cell>
          <cell r="G770" t="str">
            <v>E</v>
          </cell>
          <cell r="H770">
            <v>7248</v>
          </cell>
        </row>
        <row r="771">
          <cell r="A771">
            <v>520205010021</v>
          </cell>
          <cell r="B771">
            <v>385</v>
          </cell>
          <cell r="C771" t="str">
            <v>Gastos Legales</v>
          </cell>
          <cell r="D771">
            <v>52020501</v>
          </cell>
          <cell r="E771">
            <v>5</v>
          </cell>
          <cell r="F771" t="str">
            <v>D</v>
          </cell>
          <cell r="G771" t="str">
            <v>E</v>
          </cell>
          <cell r="H771">
            <v>7230</v>
          </cell>
        </row>
        <row r="772">
          <cell r="A772">
            <v>520205010022</v>
          </cell>
          <cell r="B772">
            <v>386</v>
          </cell>
          <cell r="C772" t="str">
            <v>Seguridad</v>
          </cell>
          <cell r="D772">
            <v>52020501</v>
          </cell>
          <cell r="E772">
            <v>5</v>
          </cell>
          <cell r="F772" t="str">
            <v>D</v>
          </cell>
          <cell r="G772" t="str">
            <v>E</v>
          </cell>
          <cell r="H772">
            <v>7230</v>
          </cell>
        </row>
        <row r="773">
          <cell r="A773">
            <v>520205010023</v>
          </cell>
          <cell r="B773">
            <v>393</v>
          </cell>
          <cell r="C773" t="str">
            <v>Gastos no Deducibles</v>
          </cell>
          <cell r="D773">
            <v>52020501</v>
          </cell>
          <cell r="E773">
            <v>5</v>
          </cell>
          <cell r="F773" t="str">
            <v>D</v>
          </cell>
          <cell r="G773" t="str">
            <v>E</v>
          </cell>
          <cell r="H773">
            <v>806</v>
          </cell>
        </row>
        <row r="774">
          <cell r="A774">
            <v>520205010024</v>
          </cell>
          <cell r="B774">
            <v>421</v>
          </cell>
          <cell r="C774" t="str">
            <v>Gastos de licencias -software y mant ERP</v>
          </cell>
          <cell r="D774">
            <v>52020501</v>
          </cell>
          <cell r="E774">
            <v>5</v>
          </cell>
          <cell r="F774" t="str">
            <v>D</v>
          </cell>
          <cell r="G774" t="str">
            <v>E</v>
          </cell>
          <cell r="H774">
            <v>7248</v>
          </cell>
        </row>
        <row r="775">
          <cell r="A775">
            <v>520205010025</v>
          </cell>
          <cell r="B775">
            <v>476</v>
          </cell>
          <cell r="C775" t="str">
            <v>Gastos departamento Colón</v>
          </cell>
          <cell r="D775">
            <v>52020501</v>
          </cell>
          <cell r="E775">
            <v>5</v>
          </cell>
          <cell r="F775" t="str">
            <v>D</v>
          </cell>
          <cell r="G775" t="str">
            <v>E</v>
          </cell>
          <cell r="H775">
            <v>7248</v>
          </cell>
        </row>
        <row r="776">
          <cell r="A776">
            <v>520205010026</v>
          </cell>
          <cell r="B776">
            <v>484</v>
          </cell>
          <cell r="C776" t="str">
            <v>Iva Facrtor de Proporcionalidad</v>
          </cell>
          <cell r="D776">
            <v>52020501</v>
          </cell>
          <cell r="E776">
            <v>5</v>
          </cell>
          <cell r="F776" t="str">
            <v>D</v>
          </cell>
          <cell r="G776" t="str">
            <v>E</v>
          </cell>
          <cell r="H776">
            <v>7239</v>
          </cell>
        </row>
        <row r="777">
          <cell r="A777">
            <v>520205010027</v>
          </cell>
          <cell r="B777">
            <v>492</v>
          </cell>
          <cell r="C777" t="str">
            <v>Promocion y Publicidad Administracion</v>
          </cell>
          <cell r="D777">
            <v>52020501</v>
          </cell>
          <cell r="E777">
            <v>5</v>
          </cell>
          <cell r="F777" t="str">
            <v>D</v>
          </cell>
          <cell r="G777" t="str">
            <v>E</v>
          </cell>
          <cell r="H777">
            <v>7173</v>
          </cell>
        </row>
        <row r="778">
          <cell r="A778">
            <v>520205010028</v>
          </cell>
          <cell r="B778">
            <v>495</v>
          </cell>
          <cell r="C778" t="str">
            <v>Provision Ctas incobrables</v>
          </cell>
          <cell r="D778">
            <v>52020501</v>
          </cell>
          <cell r="E778">
            <v>5</v>
          </cell>
          <cell r="F778" t="str">
            <v>D</v>
          </cell>
          <cell r="G778" t="str">
            <v>E</v>
          </cell>
          <cell r="H778">
            <v>7164</v>
          </cell>
        </row>
        <row r="779">
          <cell r="A779">
            <v>520205010029</v>
          </cell>
          <cell r="B779">
            <v>504</v>
          </cell>
          <cell r="C779" t="str">
            <v>Gastos de viaticos administración</v>
          </cell>
          <cell r="D779">
            <v>52020501</v>
          </cell>
          <cell r="E779">
            <v>5</v>
          </cell>
          <cell r="F779" t="str">
            <v>D</v>
          </cell>
          <cell r="G779" t="str">
            <v>E</v>
          </cell>
          <cell r="H779">
            <v>7182</v>
          </cell>
        </row>
        <row r="780">
          <cell r="A780">
            <v>520205010030</v>
          </cell>
          <cell r="B780">
            <v>535</v>
          </cell>
          <cell r="C780" t="str">
            <v>Gasto Movilizacion Administración</v>
          </cell>
          <cell r="D780">
            <v>52020501</v>
          </cell>
          <cell r="E780">
            <v>5</v>
          </cell>
          <cell r="F780" t="str">
            <v>D</v>
          </cell>
          <cell r="G780" t="str">
            <v>E</v>
          </cell>
          <cell r="H780">
            <v>7248</v>
          </cell>
        </row>
        <row r="781">
          <cell r="A781">
            <v>520205010031</v>
          </cell>
          <cell r="B781">
            <v>539</v>
          </cell>
          <cell r="C781" t="str">
            <v>Retenciones Asumidas</v>
          </cell>
          <cell r="D781">
            <v>52020501</v>
          </cell>
          <cell r="E781">
            <v>5</v>
          </cell>
          <cell r="F781" t="str">
            <v>D</v>
          </cell>
          <cell r="G781" t="str">
            <v>E</v>
          </cell>
          <cell r="H781">
            <v>7248</v>
          </cell>
        </row>
        <row r="782">
          <cell r="A782">
            <v>520205010032</v>
          </cell>
          <cell r="B782">
            <v>565</v>
          </cell>
          <cell r="C782" t="str">
            <v>Alquiler maquinarias y otros adm</v>
          </cell>
          <cell r="D782">
            <v>52020501</v>
          </cell>
          <cell r="E782">
            <v>5</v>
          </cell>
          <cell r="F782" t="str">
            <v>D</v>
          </cell>
          <cell r="G782" t="str">
            <v>E</v>
          </cell>
          <cell r="H782">
            <v>7248</v>
          </cell>
        </row>
        <row r="783">
          <cell r="A783">
            <v>520205010033</v>
          </cell>
          <cell r="B783">
            <v>575</v>
          </cell>
          <cell r="C783" t="str">
            <v>Contribucion solidaria sobre utilidades</v>
          </cell>
          <cell r="D783">
            <v>52020501</v>
          </cell>
          <cell r="E783">
            <v>5</v>
          </cell>
          <cell r="F783" t="str">
            <v>D</v>
          </cell>
          <cell r="G783" t="str">
            <v>E</v>
          </cell>
          <cell r="H783">
            <v>7209</v>
          </cell>
        </row>
        <row r="784">
          <cell r="A784">
            <v>520205010034</v>
          </cell>
          <cell r="B784">
            <v>587</v>
          </cell>
          <cell r="C784" t="str">
            <v>Seguro buen uso de anticipo</v>
          </cell>
          <cell r="D784">
            <v>52020501</v>
          </cell>
          <cell r="E784">
            <v>5</v>
          </cell>
          <cell r="F784" t="str">
            <v>D</v>
          </cell>
          <cell r="G784" t="str">
            <v>E</v>
          </cell>
          <cell r="H784">
            <v>7203</v>
          </cell>
        </row>
        <row r="785">
          <cell r="A785">
            <v>520205010035</v>
          </cell>
          <cell r="B785">
            <v>591</v>
          </cell>
          <cell r="C785" t="str">
            <v>Sistema de circuito cerrado</v>
          </cell>
          <cell r="D785">
            <v>52020501</v>
          </cell>
          <cell r="E785">
            <v>5</v>
          </cell>
          <cell r="F785" t="str">
            <v>D</v>
          </cell>
          <cell r="G785" t="str">
            <v>E</v>
          </cell>
          <cell r="H785">
            <v>7248</v>
          </cell>
        </row>
        <row r="786">
          <cell r="A786">
            <v>520205010036</v>
          </cell>
          <cell r="B786">
            <v>588</v>
          </cell>
          <cell r="C786" t="str">
            <v>Otros pagos bienes y servicios administración</v>
          </cell>
          <cell r="D786">
            <v>52020501</v>
          </cell>
          <cell r="E786">
            <v>5</v>
          </cell>
          <cell r="F786" t="str">
            <v>D</v>
          </cell>
          <cell r="G786" t="str">
            <v>E</v>
          </cell>
          <cell r="H786">
            <v>7248</v>
          </cell>
        </row>
        <row r="787">
          <cell r="A787">
            <v>520205010037</v>
          </cell>
          <cell r="B787">
            <v>597</v>
          </cell>
          <cell r="C787" t="str">
            <v>Mant equipos de computo</v>
          </cell>
          <cell r="D787">
            <v>52020501</v>
          </cell>
          <cell r="E787">
            <v>5</v>
          </cell>
          <cell r="F787" t="str">
            <v>D</v>
          </cell>
          <cell r="G787" t="str">
            <v>E</v>
          </cell>
          <cell r="H787">
            <v>7197</v>
          </cell>
        </row>
        <row r="788">
          <cell r="A788">
            <v>520205010038</v>
          </cell>
          <cell r="B788">
            <v>608</v>
          </cell>
          <cell r="C788" t="str">
            <v>Limpieza desalojo y relleno</v>
          </cell>
          <cell r="D788">
            <v>52020501</v>
          </cell>
          <cell r="E788">
            <v>5</v>
          </cell>
          <cell r="F788" t="str">
            <v>D</v>
          </cell>
          <cell r="G788" t="str">
            <v>E</v>
          </cell>
          <cell r="H788">
            <v>7248</v>
          </cell>
        </row>
        <row r="789">
          <cell r="A789">
            <v>520205010039</v>
          </cell>
          <cell r="B789">
            <v>614</v>
          </cell>
          <cell r="C789" t="str">
            <v>Registros y derechos</v>
          </cell>
          <cell r="D789">
            <v>52020501</v>
          </cell>
          <cell r="E789">
            <v>5</v>
          </cell>
          <cell r="F789" t="str">
            <v>D</v>
          </cell>
          <cell r="G789" t="str">
            <v>E</v>
          </cell>
          <cell r="H789">
            <v>7248</v>
          </cell>
        </row>
        <row r="790">
          <cell r="A790">
            <v>520205010040</v>
          </cell>
          <cell r="B790">
            <v>619</v>
          </cell>
          <cell r="C790" t="str">
            <v>Obsequios y muestras a clientes (autoconsumo)</v>
          </cell>
          <cell r="D790">
            <v>52020501</v>
          </cell>
          <cell r="E790">
            <v>5</v>
          </cell>
          <cell r="F790" t="str">
            <v>D</v>
          </cell>
          <cell r="G790" t="str">
            <v>E</v>
          </cell>
          <cell r="H790">
            <v>7248</v>
          </cell>
        </row>
        <row r="791">
          <cell r="A791">
            <v>520205010041</v>
          </cell>
          <cell r="B791">
            <v>624</v>
          </cell>
          <cell r="C791" t="str">
            <v>Gastos de embarque por reexportacion</v>
          </cell>
          <cell r="D791">
            <v>52020501</v>
          </cell>
          <cell r="E791">
            <v>5</v>
          </cell>
          <cell r="F791" t="str">
            <v>D</v>
          </cell>
          <cell r="G791" t="str">
            <v>E</v>
          </cell>
          <cell r="H791">
            <v>7248</v>
          </cell>
        </row>
        <row r="792">
          <cell r="A792">
            <v>520205010042</v>
          </cell>
          <cell r="B792">
            <v>626</v>
          </cell>
          <cell r="C792" t="str">
            <v>Articulos de Seguridad</v>
          </cell>
          <cell r="D792">
            <v>52020501</v>
          </cell>
          <cell r="E792">
            <v>5</v>
          </cell>
          <cell r="F792" t="str">
            <v>D</v>
          </cell>
          <cell r="G792" t="str">
            <v>E</v>
          </cell>
          <cell r="H792">
            <v>7248</v>
          </cell>
        </row>
        <row r="793">
          <cell r="A793">
            <v>520206</v>
          </cell>
          <cell r="B793">
            <v>0</v>
          </cell>
          <cell r="C793" t="str">
            <v>IMPUESTOS, CONTRIBUCIONES Y OTROS</v>
          </cell>
          <cell r="D793">
            <v>5202</v>
          </cell>
          <cell r="E793">
            <v>3</v>
          </cell>
          <cell r="F793" t="str">
            <v>G</v>
          </cell>
          <cell r="G793" t="str">
            <v>E</v>
          </cell>
        </row>
        <row r="794">
          <cell r="A794">
            <v>52020601</v>
          </cell>
          <cell r="B794">
            <v>0</v>
          </cell>
          <cell r="C794" t="str">
            <v>IMPUESTOS Y CONTRIBUCIONES</v>
          </cell>
          <cell r="D794">
            <v>520206</v>
          </cell>
          <cell r="E794">
            <v>4</v>
          </cell>
          <cell r="F794" t="str">
            <v>G</v>
          </cell>
          <cell r="G794" t="str">
            <v>E</v>
          </cell>
        </row>
        <row r="795">
          <cell r="A795">
            <v>520206010001</v>
          </cell>
          <cell r="B795">
            <v>343</v>
          </cell>
          <cell r="C795" t="str">
            <v>Impuestos  municipales</v>
          </cell>
          <cell r="D795">
            <v>52020601</v>
          </cell>
          <cell r="E795">
            <v>5</v>
          </cell>
          <cell r="F795" t="str">
            <v>D</v>
          </cell>
          <cell r="G795" t="str">
            <v>E</v>
          </cell>
          <cell r="H795">
            <v>7209</v>
          </cell>
        </row>
        <row r="796">
          <cell r="A796">
            <v>520206010002</v>
          </cell>
          <cell r="B796">
            <v>344</v>
          </cell>
          <cell r="C796" t="str">
            <v>Impuesto Cuerpo de Bomberos</v>
          </cell>
          <cell r="D796">
            <v>52020601</v>
          </cell>
          <cell r="E796">
            <v>5</v>
          </cell>
          <cell r="F796" t="str">
            <v>D</v>
          </cell>
          <cell r="G796" t="str">
            <v>E</v>
          </cell>
          <cell r="H796">
            <v>7209</v>
          </cell>
        </row>
        <row r="797">
          <cell r="A797">
            <v>520206010003</v>
          </cell>
          <cell r="B797">
            <v>345</v>
          </cell>
          <cell r="C797" t="str">
            <v>Impuesto 2x1.000 Universidad</v>
          </cell>
          <cell r="D797">
            <v>52020601</v>
          </cell>
          <cell r="E797">
            <v>5</v>
          </cell>
          <cell r="F797" t="str">
            <v>D</v>
          </cell>
          <cell r="G797" t="str">
            <v>E</v>
          </cell>
          <cell r="H797">
            <v>7209</v>
          </cell>
        </row>
        <row r="798">
          <cell r="A798">
            <v>520206010004</v>
          </cell>
          <cell r="B798">
            <v>346</v>
          </cell>
          <cell r="C798" t="str">
            <v>Contribuciones  Super de Compania</v>
          </cell>
          <cell r="D798">
            <v>52020601</v>
          </cell>
          <cell r="E798">
            <v>5</v>
          </cell>
          <cell r="F798" t="str">
            <v>D</v>
          </cell>
          <cell r="G798" t="str">
            <v>E</v>
          </cell>
          <cell r="H798">
            <v>7209</v>
          </cell>
        </row>
        <row r="799">
          <cell r="A799">
            <v>520206010005</v>
          </cell>
          <cell r="B799">
            <v>347</v>
          </cell>
          <cell r="C799" t="str">
            <v>Contribucion Solca</v>
          </cell>
          <cell r="D799">
            <v>52020601</v>
          </cell>
          <cell r="E799">
            <v>5</v>
          </cell>
          <cell r="F799" t="str">
            <v>D</v>
          </cell>
          <cell r="G799" t="str">
            <v>E</v>
          </cell>
          <cell r="H799">
            <v>7209</v>
          </cell>
        </row>
        <row r="800">
          <cell r="A800">
            <v>520206010006</v>
          </cell>
          <cell r="B800">
            <v>348</v>
          </cell>
          <cell r="C800" t="str">
            <v>Impuesto salida de divisa</v>
          </cell>
          <cell r="D800">
            <v>52020601</v>
          </cell>
          <cell r="E800">
            <v>5</v>
          </cell>
          <cell r="F800" t="str">
            <v>D</v>
          </cell>
          <cell r="G800" t="str">
            <v>E</v>
          </cell>
          <cell r="H800">
            <v>7209</v>
          </cell>
        </row>
        <row r="801">
          <cell r="A801">
            <v>520206010007</v>
          </cell>
          <cell r="B801">
            <v>397</v>
          </cell>
          <cell r="C801" t="str">
            <v>Otros Impuestos</v>
          </cell>
          <cell r="D801">
            <v>52020601</v>
          </cell>
          <cell r="E801">
            <v>5</v>
          </cell>
          <cell r="F801" t="str">
            <v>D</v>
          </cell>
          <cell r="G801" t="str">
            <v>E</v>
          </cell>
          <cell r="H801">
            <v>7209</v>
          </cell>
        </row>
        <row r="802">
          <cell r="A802">
            <v>520206010008</v>
          </cell>
          <cell r="B802">
            <v>625</v>
          </cell>
          <cell r="C802" t="str">
            <v>Tasa de recoleccion de basura</v>
          </cell>
          <cell r="D802">
            <v>52020601</v>
          </cell>
          <cell r="E802">
            <v>5</v>
          </cell>
          <cell r="F802" t="str">
            <v>D</v>
          </cell>
          <cell r="G802" t="str">
            <v>E</v>
          </cell>
          <cell r="H802">
            <v>7242</v>
          </cell>
        </row>
        <row r="803">
          <cell r="A803">
            <v>520207</v>
          </cell>
          <cell r="B803">
            <v>0</v>
          </cell>
          <cell r="C803" t="str">
            <v>DEPRECIACIONES:</v>
          </cell>
          <cell r="D803">
            <v>5202</v>
          </cell>
          <cell r="E803">
            <v>3</v>
          </cell>
          <cell r="F803" t="str">
            <v>G</v>
          </cell>
          <cell r="G803" t="str">
            <v>E</v>
          </cell>
        </row>
        <row r="804">
          <cell r="A804">
            <v>52020701</v>
          </cell>
          <cell r="B804">
            <v>0</v>
          </cell>
          <cell r="C804" t="str">
            <v>PROPIEDADES, PLANTA Y EQUIPO</v>
          </cell>
          <cell r="D804">
            <v>520207</v>
          </cell>
          <cell r="E804">
            <v>4</v>
          </cell>
          <cell r="F804" t="str">
            <v>G</v>
          </cell>
          <cell r="G804" t="str">
            <v>E</v>
          </cell>
        </row>
        <row r="805">
          <cell r="A805">
            <v>520207010001</v>
          </cell>
          <cell r="B805">
            <v>349</v>
          </cell>
          <cell r="C805" t="str">
            <v>Gastos de Depreciación de Edificios</v>
          </cell>
          <cell r="D805">
            <v>52020701</v>
          </cell>
          <cell r="E805">
            <v>5</v>
          </cell>
          <cell r="F805" t="str">
            <v>D</v>
          </cell>
          <cell r="G805" t="str">
            <v>E</v>
          </cell>
          <cell r="H805">
            <v>7068</v>
          </cell>
        </row>
        <row r="806">
          <cell r="A806">
            <v>520207010002</v>
          </cell>
          <cell r="B806">
            <v>350</v>
          </cell>
          <cell r="C806" t="str">
            <v>Gastos de Depreciaciones de Instalaciones</v>
          </cell>
          <cell r="D806">
            <v>52020701</v>
          </cell>
          <cell r="E806">
            <v>5</v>
          </cell>
          <cell r="F806" t="str">
            <v>D</v>
          </cell>
          <cell r="G806" t="str">
            <v>E</v>
          </cell>
          <cell r="H806">
            <v>7068</v>
          </cell>
        </row>
        <row r="807">
          <cell r="A807">
            <v>520207010003</v>
          </cell>
          <cell r="B807">
            <v>351</v>
          </cell>
          <cell r="C807" t="str">
            <v>Gastos de Depreciaciones de Muebles y Enseres</v>
          </cell>
          <cell r="D807">
            <v>52020701</v>
          </cell>
          <cell r="E807">
            <v>5</v>
          </cell>
          <cell r="F807" t="str">
            <v>D</v>
          </cell>
          <cell r="G807" t="str">
            <v>E</v>
          </cell>
          <cell r="H807">
            <v>7068</v>
          </cell>
        </row>
        <row r="808">
          <cell r="A808">
            <v>520207010004</v>
          </cell>
          <cell r="B808">
            <v>352</v>
          </cell>
          <cell r="C808" t="str">
            <v>Gastos de Depreciación de Equipos de computacion</v>
          </cell>
          <cell r="D808">
            <v>52020701</v>
          </cell>
          <cell r="E808">
            <v>5</v>
          </cell>
          <cell r="F808" t="str">
            <v>D</v>
          </cell>
          <cell r="G808" t="str">
            <v>E</v>
          </cell>
          <cell r="H808">
            <v>7068</v>
          </cell>
        </row>
        <row r="809">
          <cell r="A809">
            <v>520207010005</v>
          </cell>
          <cell r="B809">
            <v>353</v>
          </cell>
          <cell r="C809" t="str">
            <v>Gastos de Depreciación de Vehiculos</v>
          </cell>
          <cell r="D809">
            <v>52020701</v>
          </cell>
          <cell r="E809">
            <v>5</v>
          </cell>
          <cell r="F809" t="str">
            <v>D</v>
          </cell>
          <cell r="G809" t="str">
            <v>E</v>
          </cell>
          <cell r="H809">
            <v>7068</v>
          </cell>
        </row>
        <row r="810">
          <cell r="A810">
            <v>520207010006</v>
          </cell>
          <cell r="B810">
            <v>354</v>
          </cell>
          <cell r="C810" t="str">
            <v>Gastos de Depreciación de Otras propiedades, plantas y Equipos</v>
          </cell>
          <cell r="D810">
            <v>52020701</v>
          </cell>
          <cell r="E810">
            <v>5</v>
          </cell>
          <cell r="F810" t="str">
            <v>D</v>
          </cell>
          <cell r="G810" t="str">
            <v>E</v>
          </cell>
          <cell r="H810">
            <v>7068</v>
          </cell>
        </row>
        <row r="811">
          <cell r="A811">
            <v>520207010007</v>
          </cell>
          <cell r="B811">
            <v>604</v>
          </cell>
          <cell r="C811" t="str">
            <v>Gastos depreciacion equipos de seguridad</v>
          </cell>
          <cell r="D811">
            <v>52020701</v>
          </cell>
          <cell r="E811">
            <v>5</v>
          </cell>
          <cell r="F811" t="str">
            <v>D</v>
          </cell>
          <cell r="G811" t="str">
            <v>E</v>
          </cell>
          <cell r="H811">
            <v>7068</v>
          </cell>
        </row>
        <row r="812">
          <cell r="A812">
            <v>520208</v>
          </cell>
          <cell r="B812">
            <v>0</v>
          </cell>
          <cell r="C812" t="str">
            <v>AMORTIZACIONES:</v>
          </cell>
          <cell r="D812">
            <v>5202</v>
          </cell>
          <cell r="E812">
            <v>3</v>
          </cell>
          <cell r="F812" t="str">
            <v>G</v>
          </cell>
          <cell r="G812" t="str">
            <v>E</v>
          </cell>
        </row>
        <row r="813">
          <cell r="A813">
            <v>52020801</v>
          </cell>
          <cell r="B813">
            <v>0</v>
          </cell>
          <cell r="C813" t="str">
            <v>INTANGIBLES</v>
          </cell>
          <cell r="D813">
            <v>520208</v>
          </cell>
          <cell r="E813">
            <v>4</v>
          </cell>
          <cell r="F813" t="str">
            <v>G</v>
          </cell>
          <cell r="G813" t="str">
            <v>E</v>
          </cell>
        </row>
        <row r="814">
          <cell r="A814">
            <v>520208010001</v>
          </cell>
          <cell r="B814">
            <v>423</v>
          </cell>
          <cell r="C814" t="str">
            <v>Amortizacion de Software</v>
          </cell>
          <cell r="D814">
            <v>52020801</v>
          </cell>
          <cell r="E814">
            <v>5</v>
          </cell>
          <cell r="F814" t="str">
            <v>D</v>
          </cell>
          <cell r="G814" t="str">
            <v>E</v>
          </cell>
          <cell r="H814">
            <v>7110</v>
          </cell>
        </row>
        <row r="815">
          <cell r="A815">
            <v>520208010002</v>
          </cell>
          <cell r="B815">
            <v>356</v>
          </cell>
          <cell r="C815" t="str">
            <v>Amortizacion de Patentes</v>
          </cell>
          <cell r="D815">
            <v>52020801</v>
          </cell>
          <cell r="E815">
            <v>5</v>
          </cell>
          <cell r="F815" t="str">
            <v>D</v>
          </cell>
          <cell r="G815" t="str">
            <v>E</v>
          </cell>
          <cell r="H815">
            <v>7110</v>
          </cell>
        </row>
        <row r="816">
          <cell r="A816">
            <v>520208010003</v>
          </cell>
          <cell r="B816">
            <v>357</v>
          </cell>
          <cell r="C816" t="str">
            <v>Amortizaciones de Marcas</v>
          </cell>
          <cell r="D816">
            <v>52020801</v>
          </cell>
          <cell r="E816">
            <v>5</v>
          </cell>
          <cell r="F816" t="str">
            <v>D</v>
          </cell>
          <cell r="G816" t="str">
            <v>E</v>
          </cell>
          <cell r="H816">
            <v>7110</v>
          </cell>
        </row>
        <row r="817">
          <cell r="A817">
            <v>52020802</v>
          </cell>
          <cell r="B817">
            <v>0</v>
          </cell>
          <cell r="C817" t="str">
            <v>PERDIDAS TRIBUTARIAS AÑOS ANTERIORES</v>
          </cell>
          <cell r="D817">
            <v>520208</v>
          </cell>
          <cell r="E817">
            <v>4</v>
          </cell>
          <cell r="F817" t="str">
            <v>G</v>
          </cell>
          <cell r="G817" t="str">
            <v>E</v>
          </cell>
        </row>
        <row r="818">
          <cell r="A818">
            <v>520208020001</v>
          </cell>
          <cell r="B818">
            <v>617</v>
          </cell>
          <cell r="C818" t="str">
            <v>Amortizacion Perdidas Tributarias años Anteriores</v>
          </cell>
          <cell r="D818">
            <v>52020802</v>
          </cell>
          <cell r="E818">
            <v>5</v>
          </cell>
          <cell r="F818" t="str">
            <v>D</v>
          </cell>
          <cell r="G818" t="str">
            <v>E</v>
          </cell>
          <cell r="H818">
            <v>7110</v>
          </cell>
        </row>
        <row r="819">
          <cell r="A819">
            <v>520209</v>
          </cell>
          <cell r="B819">
            <v>0</v>
          </cell>
          <cell r="C819" t="str">
            <v>GASTO DETERIORO</v>
          </cell>
          <cell r="D819">
            <v>5202</v>
          </cell>
          <cell r="E819">
            <v>3</v>
          </cell>
          <cell r="F819" t="str">
            <v>G</v>
          </cell>
          <cell r="G819" t="str">
            <v>E</v>
          </cell>
        </row>
        <row r="820">
          <cell r="A820">
            <v>52020901</v>
          </cell>
          <cell r="B820">
            <v>0</v>
          </cell>
          <cell r="C820" t="str">
            <v>PROPIEDADES, PLANTA Y EQUIPO</v>
          </cell>
          <cell r="D820">
            <v>520209</v>
          </cell>
          <cell r="E820">
            <v>4</v>
          </cell>
          <cell r="F820" t="str">
            <v>G</v>
          </cell>
          <cell r="G820" t="str">
            <v>E</v>
          </cell>
        </row>
        <row r="821">
          <cell r="A821">
            <v>520209010001</v>
          </cell>
          <cell r="B821">
            <v>358</v>
          </cell>
          <cell r="C821" t="str">
            <v>Gastos de Deterioro de Edificios</v>
          </cell>
          <cell r="D821">
            <v>52020901</v>
          </cell>
          <cell r="E821">
            <v>5</v>
          </cell>
          <cell r="F821" t="str">
            <v>D</v>
          </cell>
          <cell r="G821" t="str">
            <v>E</v>
          </cell>
          <cell r="H821">
            <v>7125</v>
          </cell>
        </row>
        <row r="822">
          <cell r="A822">
            <v>520209010002</v>
          </cell>
          <cell r="B822">
            <v>359</v>
          </cell>
          <cell r="C822" t="str">
            <v>Gastos de  Deterioro  de Instalaciones</v>
          </cell>
          <cell r="D822">
            <v>52020901</v>
          </cell>
          <cell r="E822">
            <v>5</v>
          </cell>
          <cell r="F822" t="str">
            <v>D</v>
          </cell>
          <cell r="G822" t="str">
            <v>E</v>
          </cell>
          <cell r="H822">
            <v>7125</v>
          </cell>
        </row>
        <row r="823">
          <cell r="A823">
            <v>520209010003</v>
          </cell>
          <cell r="B823">
            <v>360</v>
          </cell>
          <cell r="C823" t="str">
            <v>Gastos de  Deterioro de Muebles y Enseres</v>
          </cell>
          <cell r="D823">
            <v>52020901</v>
          </cell>
          <cell r="E823">
            <v>5</v>
          </cell>
          <cell r="F823" t="str">
            <v>D</v>
          </cell>
          <cell r="G823" t="str">
            <v>E</v>
          </cell>
          <cell r="H823">
            <v>7125</v>
          </cell>
        </row>
        <row r="824">
          <cell r="A824">
            <v>520209010004</v>
          </cell>
          <cell r="B824">
            <v>361</v>
          </cell>
          <cell r="C824" t="str">
            <v>Gastos de  Deterioro de Equipos de computacion</v>
          </cell>
          <cell r="D824">
            <v>52020901</v>
          </cell>
          <cell r="E824">
            <v>5</v>
          </cell>
          <cell r="F824" t="str">
            <v>D</v>
          </cell>
          <cell r="G824" t="str">
            <v>E</v>
          </cell>
          <cell r="H824">
            <v>7125</v>
          </cell>
        </row>
        <row r="825">
          <cell r="A825">
            <v>520209010005</v>
          </cell>
          <cell r="B825">
            <v>362</v>
          </cell>
          <cell r="C825" t="str">
            <v>Gastos de  Deterioro de Vehiculos</v>
          </cell>
          <cell r="D825">
            <v>52020901</v>
          </cell>
          <cell r="E825">
            <v>5</v>
          </cell>
          <cell r="F825" t="str">
            <v>D</v>
          </cell>
          <cell r="G825" t="str">
            <v>E</v>
          </cell>
          <cell r="H825">
            <v>7125</v>
          </cell>
        </row>
        <row r="826">
          <cell r="A826">
            <v>520209010006</v>
          </cell>
          <cell r="B826">
            <v>363</v>
          </cell>
          <cell r="C826" t="str">
            <v>Gastos de  Deterioro de Otras propiedades, plantas y Equipos</v>
          </cell>
          <cell r="D826">
            <v>52020901</v>
          </cell>
          <cell r="E826">
            <v>5</v>
          </cell>
          <cell r="F826" t="str">
            <v>D</v>
          </cell>
          <cell r="G826" t="str">
            <v>E</v>
          </cell>
          <cell r="H826">
            <v>7125</v>
          </cell>
        </row>
        <row r="827">
          <cell r="A827">
            <v>52020902</v>
          </cell>
          <cell r="B827">
            <v>0</v>
          </cell>
          <cell r="C827" t="str">
            <v>GASTO DE DETERIORO DE INVENTARIOS</v>
          </cell>
          <cell r="D827">
            <v>520209</v>
          </cell>
          <cell r="E827">
            <v>4</v>
          </cell>
          <cell r="F827" t="str">
            <v>G</v>
          </cell>
          <cell r="G827" t="str">
            <v>E</v>
          </cell>
        </row>
        <row r="828">
          <cell r="A828">
            <v>520209020001</v>
          </cell>
          <cell r="B828">
            <v>364</v>
          </cell>
          <cell r="C828" t="str">
            <v>Gasto de Deterioro de Inventario</v>
          </cell>
          <cell r="D828">
            <v>52020902</v>
          </cell>
          <cell r="E828">
            <v>5</v>
          </cell>
          <cell r="F828" t="str">
            <v>D</v>
          </cell>
          <cell r="G828" t="str">
            <v>E</v>
          </cell>
          <cell r="H828">
            <v>7116</v>
          </cell>
        </row>
        <row r="829">
          <cell r="A829">
            <v>52020903</v>
          </cell>
          <cell r="B829">
            <v>0</v>
          </cell>
          <cell r="C829" t="str">
            <v>GASTO DE DERIORO DE INSTRUMENTOS FINANCIEROS</v>
          </cell>
          <cell r="D829">
            <v>520209</v>
          </cell>
          <cell r="E829">
            <v>4</v>
          </cell>
          <cell r="F829" t="str">
            <v>G</v>
          </cell>
          <cell r="G829" t="str">
            <v>E</v>
          </cell>
        </row>
        <row r="830">
          <cell r="A830">
            <v>520209030001</v>
          </cell>
          <cell r="B830">
            <v>365</v>
          </cell>
          <cell r="C830" t="str">
            <v>Gasto de Deterioro de Instrumentos Financieros</v>
          </cell>
          <cell r="D830">
            <v>52020903</v>
          </cell>
          <cell r="E830">
            <v>5</v>
          </cell>
          <cell r="F830" t="str">
            <v>D</v>
          </cell>
          <cell r="G830" t="str">
            <v>E</v>
          </cell>
          <cell r="H830">
            <v>7113</v>
          </cell>
        </row>
        <row r="831">
          <cell r="A831">
            <v>52020904</v>
          </cell>
          <cell r="B831">
            <v>0</v>
          </cell>
          <cell r="C831" t="str">
            <v>GASTO DE DETERIORO DE INTANGIBLES</v>
          </cell>
          <cell r="D831">
            <v>520209</v>
          </cell>
          <cell r="E831">
            <v>4</v>
          </cell>
          <cell r="F831" t="str">
            <v>G</v>
          </cell>
          <cell r="G831" t="str">
            <v>E</v>
          </cell>
        </row>
        <row r="832">
          <cell r="A832">
            <v>520209040001</v>
          </cell>
          <cell r="B832">
            <v>366</v>
          </cell>
          <cell r="C832" t="str">
            <v>Gastos de Deterioro de Intangibles</v>
          </cell>
          <cell r="D832">
            <v>52020904</v>
          </cell>
          <cell r="E832">
            <v>5</v>
          </cell>
          <cell r="F832" t="str">
            <v>D</v>
          </cell>
          <cell r="G832" t="str">
            <v>E</v>
          </cell>
          <cell r="H832">
            <v>7128</v>
          </cell>
        </row>
        <row r="833">
          <cell r="A833">
            <v>52020905</v>
          </cell>
          <cell r="B833">
            <v>0</v>
          </cell>
          <cell r="C833" t="str">
            <v>GASTO DE DETERIORO DE CUENTAS POR COBRAR</v>
          </cell>
          <cell r="D833">
            <v>520209</v>
          </cell>
          <cell r="E833">
            <v>4</v>
          </cell>
          <cell r="F833" t="str">
            <v>G</v>
          </cell>
          <cell r="G833" t="str">
            <v>E</v>
          </cell>
        </row>
        <row r="834">
          <cell r="A834">
            <v>520209050001</v>
          </cell>
          <cell r="B834">
            <v>367</v>
          </cell>
          <cell r="C834" t="str">
            <v>Gasto de Deterioro de Cuentas por Cobrar</v>
          </cell>
          <cell r="D834">
            <v>52020905</v>
          </cell>
          <cell r="E834">
            <v>5</v>
          </cell>
          <cell r="F834" t="str">
            <v>D</v>
          </cell>
          <cell r="G834" t="str">
            <v>E</v>
          </cell>
          <cell r="H834">
            <v>7140</v>
          </cell>
        </row>
        <row r="835">
          <cell r="A835">
            <v>52020906</v>
          </cell>
          <cell r="B835">
            <v>0</v>
          </cell>
          <cell r="C835" t="str">
            <v>GASTO DE DETERIORO DE OTROS ACTIVOS</v>
          </cell>
          <cell r="D835">
            <v>520209</v>
          </cell>
          <cell r="E835">
            <v>4</v>
          </cell>
          <cell r="F835" t="str">
            <v>G</v>
          </cell>
          <cell r="G835" t="str">
            <v>E</v>
          </cell>
        </row>
        <row r="836">
          <cell r="A836">
            <v>520209060001</v>
          </cell>
          <cell r="B836">
            <v>368</v>
          </cell>
          <cell r="C836" t="str">
            <v>Gasto de Deterioro de Otros Activos</v>
          </cell>
          <cell r="D836">
            <v>52020906</v>
          </cell>
          <cell r="E836">
            <v>5</v>
          </cell>
          <cell r="F836" t="str">
            <v>D</v>
          </cell>
          <cell r="G836" t="str">
            <v>E</v>
          </cell>
          <cell r="H836">
            <v>7140</v>
          </cell>
        </row>
        <row r="837">
          <cell r="A837">
            <v>520210</v>
          </cell>
          <cell r="B837">
            <v>0</v>
          </cell>
          <cell r="C837" t="str">
            <v>VALOR NETO DE REALIZACION DE INVENTARIOS</v>
          </cell>
          <cell r="D837">
            <v>5202</v>
          </cell>
          <cell r="E837">
            <v>3</v>
          </cell>
          <cell r="F837" t="str">
            <v>G</v>
          </cell>
          <cell r="G837" t="str">
            <v>E</v>
          </cell>
        </row>
        <row r="838">
          <cell r="A838">
            <v>52021001</v>
          </cell>
          <cell r="B838">
            <v>0</v>
          </cell>
          <cell r="C838" t="str">
            <v>VALOR NETO DE REALIZACION DE INVENTARIOS</v>
          </cell>
          <cell r="D838">
            <v>520210</v>
          </cell>
          <cell r="E838">
            <v>4</v>
          </cell>
          <cell r="F838" t="str">
            <v>G</v>
          </cell>
          <cell r="G838" t="str">
            <v>E</v>
          </cell>
        </row>
        <row r="839">
          <cell r="A839">
            <v>520210010001</v>
          </cell>
          <cell r="B839">
            <v>369</v>
          </cell>
          <cell r="C839" t="str">
            <v>Valor Neto de Realizacion de Inventarios</v>
          </cell>
          <cell r="D839">
            <v>52021001</v>
          </cell>
          <cell r="E839">
            <v>5</v>
          </cell>
          <cell r="F839" t="str">
            <v>D</v>
          </cell>
          <cell r="G839" t="str">
            <v>E</v>
          </cell>
          <cell r="H839">
            <v>7116</v>
          </cell>
        </row>
        <row r="840">
          <cell r="A840">
            <v>5203</v>
          </cell>
          <cell r="B840">
            <v>0</v>
          </cell>
          <cell r="C840" t="str">
            <v>GASTOS  FINANCIEROS</v>
          </cell>
          <cell r="D840">
            <v>52</v>
          </cell>
          <cell r="E840">
            <v>2</v>
          </cell>
          <cell r="F840" t="str">
            <v>G</v>
          </cell>
          <cell r="G840" t="str">
            <v>E</v>
          </cell>
        </row>
        <row r="841">
          <cell r="A841">
            <v>520301</v>
          </cell>
          <cell r="B841">
            <v>0</v>
          </cell>
          <cell r="C841" t="str">
            <v>GASTOS FINANCIEROS</v>
          </cell>
          <cell r="D841">
            <v>5203</v>
          </cell>
          <cell r="E841">
            <v>3</v>
          </cell>
          <cell r="F841" t="str">
            <v>G</v>
          </cell>
          <cell r="G841" t="str">
            <v>E</v>
          </cell>
        </row>
        <row r="842">
          <cell r="A842">
            <v>52030101</v>
          </cell>
          <cell r="B842">
            <v>0</v>
          </cell>
          <cell r="C842" t="str">
            <v>INTERESES</v>
          </cell>
          <cell r="D842">
            <v>520301</v>
          </cell>
          <cell r="E842">
            <v>4</v>
          </cell>
          <cell r="F842" t="str">
            <v>G</v>
          </cell>
          <cell r="G842" t="str">
            <v>E</v>
          </cell>
        </row>
        <row r="843">
          <cell r="A843">
            <v>520301010001</v>
          </cell>
          <cell r="B843">
            <v>370</v>
          </cell>
          <cell r="C843" t="str">
            <v>Intereses Bancarios</v>
          </cell>
          <cell r="D843">
            <v>52030101</v>
          </cell>
          <cell r="E843">
            <v>5</v>
          </cell>
          <cell r="F843" t="str">
            <v>D</v>
          </cell>
          <cell r="G843" t="str">
            <v>E</v>
          </cell>
          <cell r="H843">
            <v>7281</v>
          </cell>
        </row>
        <row r="844">
          <cell r="A844">
            <v>520301010002</v>
          </cell>
          <cell r="B844">
            <v>391</v>
          </cell>
          <cell r="C844" t="str">
            <v>Intereses otros Proveedores</v>
          </cell>
          <cell r="D844">
            <v>52030101</v>
          </cell>
          <cell r="E844">
            <v>5</v>
          </cell>
          <cell r="F844" t="str">
            <v>D</v>
          </cell>
          <cell r="G844" t="str">
            <v>E</v>
          </cell>
          <cell r="H844">
            <v>7305</v>
          </cell>
        </row>
        <row r="845">
          <cell r="A845">
            <v>520301010003</v>
          </cell>
          <cell r="B845">
            <v>506</v>
          </cell>
          <cell r="C845" t="str">
            <v>Intereses otros proveedores - no deducibles</v>
          </cell>
          <cell r="D845">
            <v>52030101</v>
          </cell>
          <cell r="E845">
            <v>5</v>
          </cell>
          <cell r="F845" t="str">
            <v>D</v>
          </cell>
          <cell r="G845" t="str">
            <v>E</v>
          </cell>
          <cell r="H845">
            <v>7305</v>
          </cell>
        </row>
        <row r="846">
          <cell r="A846">
            <v>52030102</v>
          </cell>
          <cell r="B846">
            <v>0</v>
          </cell>
          <cell r="C846" t="str">
            <v>OTROS GASTOS FINANCIEROS</v>
          </cell>
          <cell r="D846">
            <v>520301</v>
          </cell>
          <cell r="E846">
            <v>4</v>
          </cell>
          <cell r="F846" t="str">
            <v>G</v>
          </cell>
          <cell r="G846" t="str">
            <v>E</v>
          </cell>
        </row>
        <row r="847">
          <cell r="A847">
            <v>520301020001</v>
          </cell>
          <cell r="B847">
            <v>371</v>
          </cell>
          <cell r="C847" t="str">
            <v>Gastos Bancarios</v>
          </cell>
          <cell r="D847">
            <v>52030102</v>
          </cell>
          <cell r="E847">
            <v>5</v>
          </cell>
          <cell r="F847" t="str">
            <v>D</v>
          </cell>
          <cell r="G847" t="str">
            <v>E</v>
          </cell>
          <cell r="H847">
            <v>7269</v>
          </cell>
        </row>
        <row r="848">
          <cell r="A848">
            <v>520301020002</v>
          </cell>
          <cell r="B848">
            <v>372</v>
          </cell>
          <cell r="C848" t="str">
            <v>Diferencia en Cambio</v>
          </cell>
          <cell r="D848">
            <v>52030102</v>
          </cell>
          <cell r="E848">
            <v>5</v>
          </cell>
          <cell r="F848" t="str">
            <v>D</v>
          </cell>
          <cell r="G848" t="str">
            <v>E</v>
          </cell>
          <cell r="H848">
            <v>7305</v>
          </cell>
        </row>
        <row r="849">
          <cell r="A849">
            <v>520301020003</v>
          </cell>
          <cell r="B849">
            <v>373</v>
          </cell>
          <cell r="C849" t="str">
            <v>Servicios bancarios</v>
          </cell>
          <cell r="D849">
            <v>52030102</v>
          </cell>
          <cell r="E849">
            <v>5</v>
          </cell>
          <cell r="F849" t="str">
            <v>D</v>
          </cell>
          <cell r="G849" t="str">
            <v>E</v>
          </cell>
          <cell r="H849">
            <v>7269</v>
          </cell>
        </row>
        <row r="850">
          <cell r="A850">
            <v>520301020004</v>
          </cell>
          <cell r="B850">
            <v>374</v>
          </cell>
          <cell r="C850" t="str">
            <v>Gastos financieros Factoring</v>
          </cell>
          <cell r="D850">
            <v>52030102</v>
          </cell>
          <cell r="E850">
            <v>5</v>
          </cell>
          <cell r="F850" t="str">
            <v>D</v>
          </cell>
          <cell r="G850" t="str">
            <v>E</v>
          </cell>
          <cell r="H850">
            <v>7305</v>
          </cell>
        </row>
        <row r="851">
          <cell r="A851">
            <v>520301020005</v>
          </cell>
          <cell r="B851">
            <v>477</v>
          </cell>
          <cell r="C851" t="str">
            <v>Descuentos a clientes por pronto pago</v>
          </cell>
          <cell r="D851">
            <v>52030102</v>
          </cell>
          <cell r="E851">
            <v>5</v>
          </cell>
          <cell r="F851" t="str">
            <v>D</v>
          </cell>
          <cell r="G851" t="str">
            <v>E</v>
          </cell>
          <cell r="H851">
            <v>7305</v>
          </cell>
        </row>
        <row r="852">
          <cell r="A852">
            <v>520301020006</v>
          </cell>
          <cell r="B852">
            <v>574</v>
          </cell>
          <cell r="C852" t="str">
            <v>Otras Comisiones</v>
          </cell>
          <cell r="D852">
            <v>52030102</v>
          </cell>
          <cell r="E852">
            <v>5</v>
          </cell>
          <cell r="F852" t="str">
            <v>D</v>
          </cell>
          <cell r="G852" t="str">
            <v>E</v>
          </cell>
          <cell r="H852">
            <v>7218</v>
          </cell>
        </row>
        <row r="853">
          <cell r="A853">
            <v>520301020007</v>
          </cell>
          <cell r="B853">
            <v>576</v>
          </cell>
          <cell r="C853" t="str">
            <v>Perdida por diferencial cambiario</v>
          </cell>
          <cell r="D853">
            <v>52030102</v>
          </cell>
          <cell r="E853">
            <v>5</v>
          </cell>
          <cell r="F853" t="str">
            <v>D</v>
          </cell>
          <cell r="G853" t="str">
            <v>E</v>
          </cell>
          <cell r="H853">
            <v>7305</v>
          </cell>
        </row>
        <row r="854">
          <cell r="A854">
            <v>520302</v>
          </cell>
          <cell r="B854">
            <v>0</v>
          </cell>
          <cell r="C854" t="str">
            <v>INGRESOS FINANCIEROS</v>
          </cell>
          <cell r="D854">
            <v>5203</v>
          </cell>
          <cell r="E854">
            <v>3</v>
          </cell>
          <cell r="F854" t="str">
            <v>G</v>
          </cell>
          <cell r="G854" t="str">
            <v>E</v>
          </cell>
        </row>
        <row r="855">
          <cell r="A855">
            <v>52030201</v>
          </cell>
          <cell r="B855">
            <v>0</v>
          </cell>
          <cell r="C855" t="str">
            <v>INTERESES GANADOS</v>
          </cell>
          <cell r="D855">
            <v>520302</v>
          </cell>
          <cell r="E855">
            <v>4</v>
          </cell>
          <cell r="F855" t="str">
            <v>G</v>
          </cell>
          <cell r="G855" t="str">
            <v>E</v>
          </cell>
        </row>
        <row r="856">
          <cell r="A856">
            <v>520302010001</v>
          </cell>
          <cell r="B856">
            <v>440</v>
          </cell>
          <cell r="C856" t="str">
            <v>NO USAR Intereses ganados en bancos</v>
          </cell>
          <cell r="D856">
            <v>52030201</v>
          </cell>
          <cell r="E856">
            <v>5</v>
          </cell>
          <cell r="F856" t="str">
            <v>D</v>
          </cell>
          <cell r="G856" t="str">
            <v>E</v>
          </cell>
          <cell r="H856">
            <v>6115</v>
          </cell>
        </row>
        <row r="857">
          <cell r="A857">
            <v>520302010002</v>
          </cell>
          <cell r="B857">
            <v>444</v>
          </cell>
          <cell r="C857" t="str">
            <v>NO USAR  Intereses cobrados a clientes</v>
          </cell>
          <cell r="D857">
            <v>52030201</v>
          </cell>
          <cell r="E857">
            <v>5</v>
          </cell>
          <cell r="F857" t="str">
            <v>D</v>
          </cell>
          <cell r="G857" t="str">
            <v>E</v>
          </cell>
          <cell r="H857">
            <v>6115</v>
          </cell>
        </row>
        <row r="858">
          <cell r="A858">
            <v>520302010003</v>
          </cell>
          <cell r="B858">
            <v>445</v>
          </cell>
          <cell r="C858" t="str">
            <v>NO USAR  Intereses ganados en inversiones financieras</v>
          </cell>
          <cell r="D858">
            <v>52030201</v>
          </cell>
          <cell r="E858">
            <v>5</v>
          </cell>
          <cell r="F858" t="str">
            <v>D</v>
          </cell>
          <cell r="G858" t="str">
            <v>E</v>
          </cell>
          <cell r="H858">
            <v>6115</v>
          </cell>
        </row>
        <row r="859">
          <cell r="A859">
            <v>54</v>
          </cell>
          <cell r="B859">
            <v>0</v>
          </cell>
          <cell r="C859" t="str">
            <v>OTROS INGRESOS Y EGRESOS</v>
          </cell>
          <cell r="D859">
            <v>5</v>
          </cell>
          <cell r="E859">
            <v>1</v>
          </cell>
          <cell r="F859" t="str">
            <v>G</v>
          </cell>
          <cell r="G859" t="str">
            <v>E</v>
          </cell>
        </row>
        <row r="860">
          <cell r="A860">
            <v>5401</v>
          </cell>
          <cell r="B860">
            <v>0</v>
          </cell>
          <cell r="C860" t="str">
            <v>OTROS INGRESOS</v>
          </cell>
          <cell r="D860">
            <v>54</v>
          </cell>
          <cell r="E860">
            <v>2</v>
          </cell>
          <cell r="F860" t="str">
            <v>G</v>
          </cell>
          <cell r="G860" t="str">
            <v>E</v>
          </cell>
        </row>
        <row r="861">
          <cell r="A861">
            <v>540101</v>
          </cell>
          <cell r="B861">
            <v>0</v>
          </cell>
          <cell r="C861" t="str">
            <v>OTROS INGRESOS</v>
          </cell>
          <cell r="D861">
            <v>5401</v>
          </cell>
          <cell r="E861">
            <v>3</v>
          </cell>
          <cell r="F861" t="str">
            <v>G</v>
          </cell>
          <cell r="G861" t="str">
            <v>E</v>
          </cell>
        </row>
        <row r="862">
          <cell r="A862">
            <v>54010103</v>
          </cell>
          <cell r="B862">
            <v>0</v>
          </cell>
          <cell r="C862" t="str">
            <v>OTROS INGRESOS</v>
          </cell>
          <cell r="D862">
            <v>540101</v>
          </cell>
          <cell r="E862">
            <v>4</v>
          </cell>
          <cell r="F862" t="str">
            <v>G</v>
          </cell>
          <cell r="G862" t="str">
            <v>E</v>
          </cell>
        </row>
        <row r="863">
          <cell r="A863">
            <v>540101030008</v>
          </cell>
          <cell r="B863">
            <v>550</v>
          </cell>
          <cell r="C863" t="str">
            <v>Otros Intereses ganados</v>
          </cell>
          <cell r="D863">
            <v>54010103</v>
          </cell>
          <cell r="E863">
            <v>5</v>
          </cell>
          <cell r="F863" t="str">
            <v>D</v>
          </cell>
          <cell r="G863" t="str">
            <v>E</v>
          </cell>
          <cell r="H863">
            <v>6115</v>
          </cell>
        </row>
        <row r="864">
          <cell r="A864">
            <v>540101030009</v>
          </cell>
          <cell r="B864">
            <v>435</v>
          </cell>
          <cell r="C864" t="str">
            <v>Ajustes</v>
          </cell>
          <cell r="D864">
            <v>54010103</v>
          </cell>
          <cell r="E864">
            <v>5</v>
          </cell>
          <cell r="F864" t="str">
            <v>D</v>
          </cell>
          <cell r="G864" t="str">
            <v>E</v>
          </cell>
          <cell r="H864">
            <v>6115</v>
          </cell>
        </row>
        <row r="865">
          <cell r="A865">
            <v>540101030010</v>
          </cell>
          <cell r="B865">
            <v>524</v>
          </cell>
          <cell r="C865" t="str">
            <v>Intereses ganados en bancos</v>
          </cell>
          <cell r="D865">
            <v>54010103</v>
          </cell>
          <cell r="E865">
            <v>5</v>
          </cell>
          <cell r="F865" t="str">
            <v>D</v>
          </cell>
          <cell r="G865" t="str">
            <v>E</v>
          </cell>
          <cell r="H865">
            <v>6115</v>
          </cell>
        </row>
        <row r="866">
          <cell r="A866">
            <v>540101030011</v>
          </cell>
          <cell r="B866">
            <v>502</v>
          </cell>
          <cell r="C866" t="str">
            <v>Otros ingresos</v>
          </cell>
          <cell r="D866">
            <v>54010103</v>
          </cell>
          <cell r="E866">
            <v>5</v>
          </cell>
          <cell r="F866" t="str">
            <v>D</v>
          </cell>
          <cell r="G866" t="str">
            <v>E</v>
          </cell>
          <cell r="H866">
            <v>6115</v>
          </cell>
        </row>
        <row r="867">
          <cell r="A867">
            <v>540101030012</v>
          </cell>
          <cell r="B867">
            <v>538</v>
          </cell>
          <cell r="C867" t="str">
            <v>Otros Ingresos  excento -Seguro</v>
          </cell>
          <cell r="D867">
            <v>54010103</v>
          </cell>
          <cell r="E867">
            <v>5</v>
          </cell>
          <cell r="F867" t="str">
            <v>D</v>
          </cell>
          <cell r="G867" t="str">
            <v>E</v>
          </cell>
          <cell r="H867">
            <v>6115</v>
          </cell>
        </row>
        <row r="868">
          <cell r="A868">
            <v>540101030013</v>
          </cell>
          <cell r="B868">
            <v>544</v>
          </cell>
          <cell r="C868" t="str">
            <v>Ingresos por Reembolso</v>
          </cell>
          <cell r="D868">
            <v>54010103</v>
          </cell>
          <cell r="E868">
            <v>5</v>
          </cell>
          <cell r="F868" t="str">
            <v>D</v>
          </cell>
          <cell r="G868" t="str">
            <v>E</v>
          </cell>
          <cell r="H868">
            <v>6141</v>
          </cell>
        </row>
        <row r="869">
          <cell r="A869">
            <v>540101030014</v>
          </cell>
          <cell r="B869">
            <v>589</v>
          </cell>
          <cell r="C869" t="str">
            <v>Utilidad por venta de activo fijo</v>
          </cell>
          <cell r="D869">
            <v>54010103</v>
          </cell>
          <cell r="E869">
            <v>5</v>
          </cell>
          <cell r="F869" t="str">
            <v>D</v>
          </cell>
          <cell r="G869" t="str">
            <v>E</v>
          </cell>
          <cell r="H869">
            <v>6035</v>
          </cell>
        </row>
        <row r="870">
          <cell r="A870">
            <v>540101030015</v>
          </cell>
          <cell r="B870">
            <v>618</v>
          </cell>
          <cell r="C870" t="str">
            <v>Descuentos por pronto pago</v>
          </cell>
          <cell r="D870">
            <v>54010103</v>
          </cell>
          <cell r="E870">
            <v>5</v>
          </cell>
          <cell r="F870" t="str">
            <v>D</v>
          </cell>
          <cell r="G870" t="str">
            <v>E</v>
          </cell>
          <cell r="H870">
            <v>6115</v>
          </cell>
        </row>
        <row r="871">
          <cell r="A871">
            <v>540101030016</v>
          </cell>
          <cell r="B871">
            <v>636</v>
          </cell>
          <cell r="C871" t="str">
            <v>Ganancias Netas por Reversiones de Pasivos por Beneficios a los Empleados</v>
          </cell>
          <cell r="D871">
            <v>54010103</v>
          </cell>
          <cell r="E871">
            <v>5</v>
          </cell>
          <cell r="F871" t="str">
            <v>D</v>
          </cell>
          <cell r="G871" t="str">
            <v>E</v>
          </cell>
          <cell r="H871">
            <v>6115</v>
          </cell>
        </row>
        <row r="872">
          <cell r="A872">
            <v>54010104</v>
          </cell>
          <cell r="B872">
            <v>0</v>
          </cell>
          <cell r="C872" t="str">
            <v>OTROS EGRESOS</v>
          </cell>
          <cell r="D872">
            <v>540101</v>
          </cell>
          <cell r="E872">
            <v>4</v>
          </cell>
          <cell r="F872" t="str">
            <v>G</v>
          </cell>
          <cell r="G872" t="str">
            <v>E</v>
          </cell>
        </row>
        <row r="873">
          <cell r="A873">
            <v>540101040009</v>
          </cell>
          <cell r="B873">
            <v>433</v>
          </cell>
          <cell r="C873" t="str">
            <v>Otros egresos</v>
          </cell>
          <cell r="D873">
            <v>54010104</v>
          </cell>
          <cell r="E873">
            <v>5</v>
          </cell>
          <cell r="F873" t="str">
            <v>D</v>
          </cell>
          <cell r="G873" t="str">
            <v>E</v>
          </cell>
          <cell r="H873">
            <v>7248</v>
          </cell>
        </row>
        <row r="874">
          <cell r="A874">
            <v>540101040010</v>
          </cell>
          <cell r="B874">
            <v>581</v>
          </cell>
          <cell r="C874" t="str">
            <v>Costo por venta de activo fijo</v>
          </cell>
          <cell r="D874">
            <v>54010104</v>
          </cell>
          <cell r="E874">
            <v>5</v>
          </cell>
          <cell r="F874" t="str">
            <v>D</v>
          </cell>
          <cell r="G874" t="str">
            <v>E</v>
          </cell>
          <cell r="H874">
            <v>6035</v>
          </cell>
        </row>
        <row r="875">
          <cell r="A875">
            <v>540101040011</v>
          </cell>
          <cell r="B875">
            <v>503</v>
          </cell>
          <cell r="C875" t="str">
            <v>Otros cargos x multas</v>
          </cell>
          <cell r="D875">
            <v>54010104</v>
          </cell>
          <cell r="E875">
            <v>5</v>
          </cell>
          <cell r="F875" t="str">
            <v>D</v>
          </cell>
          <cell r="G875" t="str">
            <v>E</v>
          </cell>
          <cell r="H875">
            <v>7293</v>
          </cell>
        </row>
        <row r="876">
          <cell r="A876">
            <v>540101040012</v>
          </cell>
          <cell r="B876">
            <v>545</v>
          </cell>
          <cell r="C876" t="str">
            <v>Egresos por reembolso</v>
          </cell>
          <cell r="D876">
            <v>54010104</v>
          </cell>
          <cell r="E876">
            <v>5</v>
          </cell>
          <cell r="F876" t="str">
            <v>D</v>
          </cell>
          <cell r="G876" t="str">
            <v>E</v>
          </cell>
          <cell r="H876">
            <v>7155</v>
          </cell>
        </row>
        <row r="877">
          <cell r="A877">
            <v>540101040013</v>
          </cell>
          <cell r="B877">
            <v>594</v>
          </cell>
          <cell r="C877" t="str">
            <v>Dada de baja de invetarios</v>
          </cell>
          <cell r="D877">
            <v>54010104</v>
          </cell>
          <cell r="E877">
            <v>5</v>
          </cell>
          <cell r="F877" t="str">
            <v>D</v>
          </cell>
          <cell r="G877" t="str">
            <v>E</v>
          </cell>
          <cell r="H877">
            <v>7116</v>
          </cell>
        </row>
        <row r="878">
          <cell r="A878">
            <v>540101040014</v>
          </cell>
          <cell r="B878">
            <v>607</v>
          </cell>
          <cell r="C878" t="str">
            <v>Perdida por venta de activo fijo</v>
          </cell>
          <cell r="D878">
            <v>54010104</v>
          </cell>
          <cell r="E878">
            <v>5</v>
          </cell>
          <cell r="F878" t="str">
            <v>D</v>
          </cell>
          <cell r="G878" t="str">
            <v>E</v>
          </cell>
          <cell r="H878">
            <v>7170</v>
          </cell>
        </row>
        <row r="879">
          <cell r="A879">
            <v>59</v>
          </cell>
          <cell r="B879">
            <v>0</v>
          </cell>
          <cell r="C879" t="str">
            <v>PARTICIPACION 15% E IMPUESTO A LA RENTA</v>
          </cell>
          <cell r="D879">
            <v>0</v>
          </cell>
          <cell r="E879">
            <v>0</v>
          </cell>
          <cell r="F879" t="str">
            <v>G</v>
          </cell>
          <cell r="G879" t="str">
            <v>E</v>
          </cell>
        </row>
        <row r="880">
          <cell r="A880">
            <v>5901</v>
          </cell>
          <cell r="B880">
            <v>0</v>
          </cell>
          <cell r="C880" t="str">
            <v>PARTICIPACION 15% E IMPUESTO A LA RENTA</v>
          </cell>
          <cell r="D880">
            <v>59</v>
          </cell>
          <cell r="E880">
            <v>1</v>
          </cell>
          <cell r="F880" t="str">
            <v>G</v>
          </cell>
          <cell r="G880" t="str">
            <v>E</v>
          </cell>
        </row>
        <row r="881">
          <cell r="A881">
            <v>590101</v>
          </cell>
          <cell r="B881">
            <v>0</v>
          </cell>
          <cell r="C881" t="str">
            <v>PARTICIPACION 15% E IMPUESTO A LA RENTA</v>
          </cell>
          <cell r="D881">
            <v>5901</v>
          </cell>
          <cell r="E881">
            <v>2</v>
          </cell>
          <cell r="F881" t="str">
            <v>G</v>
          </cell>
          <cell r="G881" t="str">
            <v>E</v>
          </cell>
        </row>
        <row r="882">
          <cell r="A882">
            <v>59010101</v>
          </cell>
          <cell r="B882">
            <v>0</v>
          </cell>
          <cell r="C882" t="str">
            <v>PARTICIPACION 15% E IMPUESTO A LA RENTA</v>
          </cell>
          <cell r="D882">
            <v>510101</v>
          </cell>
          <cell r="E882">
            <v>4</v>
          </cell>
          <cell r="F882" t="str">
            <v>G</v>
          </cell>
          <cell r="G882" t="str">
            <v>E</v>
          </cell>
        </row>
        <row r="883">
          <cell r="A883">
            <v>590101010001</v>
          </cell>
          <cell r="B883">
            <v>515</v>
          </cell>
          <cell r="C883" t="str">
            <v>15% Participación Trabajadores del Ejercicio</v>
          </cell>
          <cell r="D883">
            <v>59010101</v>
          </cell>
          <cell r="E883">
            <v>5</v>
          </cell>
          <cell r="F883" t="str">
            <v>D</v>
          </cell>
          <cell r="G883" t="str">
            <v>E</v>
          </cell>
        </row>
        <row r="884">
          <cell r="A884">
            <v>590101010002</v>
          </cell>
          <cell r="B884">
            <v>516</v>
          </cell>
          <cell r="C884" t="str">
            <v>Impuesto a la Renta del Ejercici</v>
          </cell>
          <cell r="D884">
            <v>59010101</v>
          </cell>
          <cell r="E884">
            <v>5</v>
          </cell>
          <cell r="F884" t="str">
            <v>D</v>
          </cell>
          <cell r="G884" t="str">
            <v>E</v>
          </cell>
        </row>
        <row r="885">
          <cell r="A885">
            <v>6</v>
          </cell>
          <cell r="B885">
            <v>0</v>
          </cell>
          <cell r="C885" t="str">
            <v>RESULTADO INTEGRAL DEL EJERCICIO OPERACIONES CONTINUADAS</v>
          </cell>
          <cell r="D885">
            <v>0</v>
          </cell>
          <cell r="E885">
            <v>0</v>
          </cell>
          <cell r="F885" t="str">
            <v>G</v>
          </cell>
          <cell r="G885" t="str">
            <v>I</v>
          </cell>
        </row>
        <row r="886">
          <cell r="A886">
            <v>61</v>
          </cell>
          <cell r="B886">
            <v>0</v>
          </cell>
          <cell r="C886" t="str">
            <v>GANANCIA (PERDIDA) OPERACIONES CONTINUADAS</v>
          </cell>
          <cell r="D886">
            <v>6</v>
          </cell>
          <cell r="E886">
            <v>1</v>
          </cell>
          <cell r="F886" t="str">
            <v>G</v>
          </cell>
          <cell r="G886" t="str">
            <v>I</v>
          </cell>
        </row>
        <row r="887">
          <cell r="A887">
            <v>6101</v>
          </cell>
          <cell r="B887">
            <v>0</v>
          </cell>
          <cell r="C887" t="str">
            <v>GANANCIA (PERDIDA) ANTES 15% A TRABAJADORES E IMPTO A LA RENTA</v>
          </cell>
          <cell r="D887">
            <v>61</v>
          </cell>
          <cell r="E887">
            <v>2</v>
          </cell>
          <cell r="F887" t="str">
            <v>G</v>
          </cell>
          <cell r="G887" t="str">
            <v>I</v>
          </cell>
        </row>
        <row r="888">
          <cell r="A888">
            <v>610101</v>
          </cell>
          <cell r="B888">
            <v>0</v>
          </cell>
          <cell r="C888" t="str">
            <v>GANANCIA (PERDIDA) ANTES 15% A TRABAJADORES E IMPTO A LA RENTA</v>
          </cell>
          <cell r="D888">
            <v>6101</v>
          </cell>
          <cell r="E888">
            <v>3</v>
          </cell>
          <cell r="F888" t="str">
            <v>G</v>
          </cell>
          <cell r="G888" t="str">
            <v>I</v>
          </cell>
        </row>
        <row r="889">
          <cell r="A889">
            <v>61010101</v>
          </cell>
          <cell r="B889">
            <v>0</v>
          </cell>
          <cell r="C889" t="str">
            <v>GANANCIA (PERDIDA) ANTES 15% A TRABAJADORES E IMPTO A LA RENTA</v>
          </cell>
          <cell r="D889">
            <v>610101</v>
          </cell>
          <cell r="E889">
            <v>4</v>
          </cell>
          <cell r="F889" t="str">
            <v>G</v>
          </cell>
          <cell r="G889" t="str">
            <v>I</v>
          </cell>
        </row>
        <row r="890">
          <cell r="A890">
            <v>610101010001</v>
          </cell>
          <cell r="B890">
            <v>375</v>
          </cell>
          <cell r="C890" t="str">
            <v>Ganancia antes de Participación Empleados e Impto a la Renta</v>
          </cell>
          <cell r="D890">
            <v>61010101</v>
          </cell>
          <cell r="E890">
            <v>5</v>
          </cell>
          <cell r="F890" t="str">
            <v>D</v>
          </cell>
          <cell r="G890" t="str">
            <v>I</v>
          </cell>
        </row>
        <row r="891">
          <cell r="A891">
            <v>610101010002</v>
          </cell>
          <cell r="B891">
            <v>376</v>
          </cell>
          <cell r="C891" t="str">
            <v>Perdida antes de Participación Empleados e Impto a la Renta</v>
          </cell>
          <cell r="D891">
            <v>61010101</v>
          </cell>
          <cell r="E891">
            <v>5</v>
          </cell>
          <cell r="F891" t="str">
            <v>D</v>
          </cell>
          <cell r="G891" t="str">
            <v>I</v>
          </cell>
        </row>
        <row r="892">
          <cell r="A892">
            <v>610102</v>
          </cell>
          <cell r="B892">
            <v>0</v>
          </cell>
          <cell r="C892" t="str">
            <v>15% PARTICIPACIÓN A TRABAJADORES</v>
          </cell>
          <cell r="D892">
            <v>6101</v>
          </cell>
          <cell r="E892">
            <v>3</v>
          </cell>
          <cell r="F892" t="str">
            <v>G</v>
          </cell>
          <cell r="G892" t="str">
            <v>I</v>
          </cell>
        </row>
        <row r="893">
          <cell r="A893">
            <v>61010201</v>
          </cell>
          <cell r="B893">
            <v>0</v>
          </cell>
          <cell r="C893" t="str">
            <v>15% PARTICIPACIÓN A TRABAJADORES</v>
          </cell>
          <cell r="D893">
            <v>610102</v>
          </cell>
          <cell r="E893">
            <v>4</v>
          </cell>
          <cell r="F893" t="str">
            <v>G</v>
          </cell>
          <cell r="G893" t="str">
            <v>I</v>
          </cell>
        </row>
        <row r="894">
          <cell r="A894">
            <v>610102010001</v>
          </cell>
          <cell r="B894">
            <v>377</v>
          </cell>
          <cell r="C894" t="str">
            <v>15% Participación a Trabajadores</v>
          </cell>
          <cell r="D894">
            <v>61010201</v>
          </cell>
          <cell r="E894">
            <v>5</v>
          </cell>
          <cell r="F894" t="str">
            <v>D</v>
          </cell>
          <cell r="G894" t="str">
            <v>I</v>
          </cell>
        </row>
        <row r="895">
          <cell r="A895">
            <v>610103</v>
          </cell>
          <cell r="B895">
            <v>0</v>
          </cell>
          <cell r="C895" t="str">
            <v>IMPUESTO A LA RENTA DEL EJERCICIO</v>
          </cell>
          <cell r="D895">
            <v>6101</v>
          </cell>
          <cell r="E895">
            <v>3</v>
          </cell>
          <cell r="F895" t="str">
            <v>G</v>
          </cell>
          <cell r="G895" t="str">
            <v>I</v>
          </cell>
        </row>
        <row r="896">
          <cell r="A896">
            <v>61010301</v>
          </cell>
          <cell r="B896">
            <v>0</v>
          </cell>
          <cell r="C896" t="str">
            <v>IMPUESTO A LA RENTA DEL EJERCICIO</v>
          </cell>
          <cell r="D896">
            <v>610103</v>
          </cell>
          <cell r="E896">
            <v>4</v>
          </cell>
          <cell r="F896" t="str">
            <v>G</v>
          </cell>
          <cell r="G896" t="str">
            <v>I</v>
          </cell>
        </row>
        <row r="897">
          <cell r="A897">
            <v>610103010001</v>
          </cell>
          <cell r="B897">
            <v>378</v>
          </cell>
          <cell r="C897" t="str">
            <v>Impuesto a la Renta del Ejercicio</v>
          </cell>
          <cell r="D897">
            <v>61010301</v>
          </cell>
          <cell r="E897">
            <v>5</v>
          </cell>
          <cell r="F897" t="str">
            <v>D</v>
          </cell>
          <cell r="G897" t="str">
            <v>I</v>
          </cell>
        </row>
        <row r="898">
          <cell r="A898">
            <v>62</v>
          </cell>
          <cell r="B898">
            <v>0</v>
          </cell>
          <cell r="C898" t="str">
            <v>GASTO POR IMPUESTO A LA GANANCIA DIFERIDO</v>
          </cell>
          <cell r="D898">
            <v>6</v>
          </cell>
          <cell r="E898">
            <v>1</v>
          </cell>
          <cell r="F898" t="str">
            <v>G</v>
          </cell>
          <cell r="G898" t="str">
            <v>I</v>
          </cell>
        </row>
        <row r="899">
          <cell r="A899">
            <v>6201</v>
          </cell>
          <cell r="B899">
            <v>0</v>
          </cell>
          <cell r="C899" t="str">
            <v>GASTO POR IMPUESTO A LA GANANCIA DIFERIDO</v>
          </cell>
          <cell r="D899">
            <v>62</v>
          </cell>
          <cell r="E899">
            <v>2</v>
          </cell>
          <cell r="F899" t="str">
            <v>G</v>
          </cell>
          <cell r="G899" t="str">
            <v>I</v>
          </cell>
        </row>
        <row r="900">
          <cell r="A900">
            <v>620101</v>
          </cell>
          <cell r="B900">
            <v>0</v>
          </cell>
          <cell r="C900" t="str">
            <v>GASTO POR IMPUESTO A LA GANANCIA DIFERIDO</v>
          </cell>
          <cell r="D900">
            <v>6201</v>
          </cell>
          <cell r="E900">
            <v>3</v>
          </cell>
          <cell r="F900" t="str">
            <v>G</v>
          </cell>
          <cell r="G900" t="str">
            <v>I</v>
          </cell>
        </row>
        <row r="901">
          <cell r="A901">
            <v>62010101</v>
          </cell>
          <cell r="B901">
            <v>0</v>
          </cell>
          <cell r="C901" t="str">
            <v>GASTO POR IMPUESTO A LA GANANCIA DIFERIDO</v>
          </cell>
          <cell r="D901">
            <v>620101</v>
          </cell>
          <cell r="E901">
            <v>4</v>
          </cell>
          <cell r="F901" t="str">
            <v>G</v>
          </cell>
          <cell r="G901" t="str">
            <v>I</v>
          </cell>
        </row>
        <row r="902">
          <cell r="A902">
            <v>620101010001</v>
          </cell>
          <cell r="B902">
            <v>639</v>
          </cell>
          <cell r="C902" t="str">
            <v>GASTO POR IMPUESTO A LA GANANCIA DIFERIDO</v>
          </cell>
          <cell r="D902">
            <v>62010101</v>
          </cell>
          <cell r="E902">
            <v>5</v>
          </cell>
          <cell r="F902" t="str">
            <v>D</v>
          </cell>
          <cell r="G902" t="str">
            <v>I</v>
          </cell>
        </row>
        <row r="903">
          <cell r="A903">
            <v>9</v>
          </cell>
          <cell r="B903">
            <v>0</v>
          </cell>
          <cell r="C903" t="str">
            <v>CUENTAS DE ORDEN</v>
          </cell>
          <cell r="D903">
            <v>0</v>
          </cell>
          <cell r="E903">
            <v>0</v>
          </cell>
          <cell r="F903" t="str">
            <v>G</v>
          </cell>
          <cell r="G903" t="str">
            <v>O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cxc%20sabella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otras%20cuentas%20por%20cobrar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analisis%20de%20cuentas/nc%20sri%20ecuador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analisis%20de%20cuentas/CHEQUES%20POSTFECHADOS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analisis%20de%20cuentas/ANTICIPO%20PROVEEDORES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analisis%20de%20cuentas/cxc%20por%20edades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analisis%20de%20cuentas/edificios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contable2/Desktop/ANEXO%20AL%2031%20DIC%202021/analisis%20de%20cuentas/depreciacion%20acumulada.xls" TargetMode="External"/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0.71816423611" createdVersion="6" refreshedVersion="6" minRefreshableVersion="3" recordCount="494" xr:uid="{24104FA3-42D1-48A3-AF5F-B6D7F58F39B5}">
  <cacheSource type="worksheet">
    <worksheetSource ref="A1:Q495" sheet="cxc sabella" r:id="rId2"/>
  </cacheSource>
  <cacheFields count="17">
    <cacheField name="codigo" numFmtId="0">
      <sharedItems containsSemiMixedTypes="0" containsString="0" containsNumber="1" containsInteger="1" minValue="101020703001" maxValue="101020703001" count="1">
        <n v="101020703001"/>
      </sharedItems>
    </cacheField>
    <cacheField name="nombre" numFmtId="0">
      <sharedItems count="1">
        <s v="Cuentas por Cobrar Sabella S. A."/>
      </sharedItems>
    </cacheField>
    <cacheField name="tipo" numFmtId="0">
      <sharedItems count="8">
        <s v="DI"/>
        <s v="AD"/>
        <s v="CH"/>
        <s v="DB"/>
        <s v="AC"/>
        <s v="FP"/>
        <s v="CB"/>
        <s v="DP"/>
      </sharedItems>
    </cacheField>
    <cacheField name="numero" numFmtId="0">
      <sharedItems containsSemiMixedTypes="0" containsString="0" containsNumber="1" containsInteger="1" minValue="1" maxValue="31898"/>
    </cacheField>
    <cacheField name="fecha" numFmtId="14">
      <sharedItems containsSemiMixedTypes="0" containsNonDate="0" containsDate="1" containsString="0" minDate="2014-01-01T00:00:00" maxDate="2021-09-28T00:00:00"/>
    </cacheField>
    <cacheField name="Año" numFmtId="14">
      <sharedItems count="8">
        <s v="2014"/>
        <s v="2015"/>
        <s v="2016"/>
        <s v="2017"/>
        <s v="2018"/>
        <s v="2019"/>
        <s v="2020"/>
        <s v="2021"/>
      </sharedItems>
    </cacheField>
    <cacheField name="descrip" numFmtId="0">
      <sharedItems/>
    </cacheField>
    <cacheField name="referencia" numFmtId="0">
      <sharedItems/>
    </cacheField>
    <cacheField name="Cobros" numFmtId="44">
      <sharedItems containsSemiMixedTypes="0" containsString="0" containsNumber="1" minValue="0" maxValue="235946.32"/>
    </cacheField>
    <cacheField name="Pagos" numFmtId="44">
      <sharedItems containsSemiMixedTypes="0" containsString="0" containsNumber="1" minValue="0" maxValue="230377.5" count="25">
        <n v="0"/>
        <n v="1000"/>
        <n v="500"/>
        <n v="5520"/>
        <n v="413.77"/>
        <n v="1119.25"/>
        <n v="6440"/>
        <n v="1597.83"/>
        <n v="216.58"/>
        <n v="781.92"/>
        <n v="126.75"/>
        <n v="0.01"/>
        <n v="121.92"/>
        <n v="2523.33"/>
        <n v="626.29999999999995"/>
        <n v="1285.24"/>
        <n v="140.13"/>
        <n v="463.69"/>
        <n v="2000"/>
        <n v="108.61"/>
        <n v="4063.56"/>
        <n v="215100"/>
        <n v="230377.5"/>
        <n v="43957.5"/>
        <n v="50026"/>
      </sharedItems>
    </cacheField>
    <cacheField name="saldo" numFmtId="44">
      <sharedItems containsSemiMixedTypes="0" containsString="0" containsNumber="1" minValue="0" maxValue="637030.30000000005" count="9">
        <n v="0"/>
        <n v="589962.82999999996"/>
        <n v="633140.22"/>
        <n v="636544.96"/>
        <n v="636769.55000000005"/>
        <n v="636884.78"/>
        <n v="637030.30000000005"/>
        <n v="155431.04000000001"/>
        <n v="105408.18"/>
      </sharedItems>
    </cacheField>
    <cacheField name="saldof" numFmtId="44">
      <sharedItems containsSemiMixedTypes="0" containsString="0" containsNumber="1" minValue="105406.18" maxValue="644866.04"/>
    </cacheField>
    <cacheField name="cheque" numFmtId="0">
      <sharedItems containsSemiMixedTypes="0" containsString="0" containsNumber="1" containsInteger="1" minValue="0" maxValue="156679"/>
    </cacheField>
    <cacheField name="beneficia" numFmtId="0">
      <sharedItems/>
    </cacheField>
    <cacheField name="valreg" numFmtId="0">
      <sharedItems containsSemiMixedTypes="0" containsString="0" containsNumber="1" containsInteger="1" minValue="0" maxValue="0" count="1">
        <n v="0"/>
      </sharedItems>
    </cacheField>
    <cacheField name="negrita" numFmtId="0">
      <sharedItems count="1">
        <s v=""/>
      </sharedItems>
    </cacheField>
    <cacheField name="tipmov" numFmtId="0">
      <sharedItems count="1"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1.656701851854" createdVersion="6" refreshedVersion="6" minRefreshableVersion="3" recordCount="1" xr:uid="{7BB4FB83-10CD-4DF7-9A38-86C5AF601208}">
  <cacheSource type="worksheet">
    <worksheetSource ref="I1:Q2" sheet="otras cuentas por cobrar" r:id="rId2"/>
  </cacheSource>
  <cacheFields count="9">
    <cacheField name="tipo" numFmtId="0">
      <sharedItems count="2">
        <s v="PG"/>
        <s v="" u="1"/>
      </sharedItems>
    </cacheField>
    <cacheField name="numero" numFmtId="0">
      <sharedItems containsSemiMixedTypes="0" containsString="0" containsNumber="1" containsInteger="1" minValue="0" maxValue="49387" count="2">
        <n v="49387"/>
        <n v="0" u="1"/>
      </sharedItems>
    </cacheField>
    <cacheField name="fecha" numFmtId="14">
      <sharedItems containsSemiMixedTypes="0" containsNonDate="0" containsDate="1" containsString="0" minDate="2021-05-07T00:00:00" maxDate="2021-05-08T00:00:00" count="1">
        <d v="2021-05-07T00:00:00"/>
      </sharedItems>
    </cacheField>
    <cacheField name="descrip" numFmtId="0">
      <sharedItems count="2">
        <s v="Pago 49387 Cliente: CONGELADOS DEL PACIFICO SEAFOOD S.A. FROZENPAC S.A. Documentos:  FA 55165 Localidad :"/>
        <s v="S a l d o    I n i c i a l" u="1"/>
      </sharedItems>
    </cacheField>
    <cacheField name="referencia" numFmtId="0">
      <sharedItems count="1">
        <s v=""/>
      </sharedItems>
    </cacheField>
    <cacheField name="debito" numFmtId="0">
      <sharedItems containsSemiMixedTypes="0" containsString="0" containsNumber="1" minValue="1930.2" maxValue="1930.2" count="1">
        <n v="1930.2"/>
      </sharedItems>
    </cacheField>
    <cacheField name="credito" numFmtId="0">
      <sharedItems containsSemiMixedTypes="0" containsString="0" containsNumber="1" containsInteger="1" minValue="0" maxValue="0" count="1">
        <n v="0"/>
      </sharedItems>
    </cacheField>
    <cacheField name="saldo" numFmtId="0">
      <sharedItems containsSemiMixedTypes="0" containsString="0" containsNumber="1" containsInteger="1" minValue="0" maxValue="0" count="1">
        <n v="0"/>
      </sharedItems>
    </cacheField>
    <cacheField name="saldof" numFmtId="0">
      <sharedItems containsSemiMixedTypes="0" containsString="0" containsNumber="1" minValue="1930.2" maxValue="1930.2" count="1">
        <n v="1930.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6.699294328704" createdVersion="6" refreshedVersion="6" minRefreshableVersion="3" recordCount="1" xr:uid="{AE6D9E1C-BC4F-4DAE-AC46-903BC1360D8F}">
  <cacheSource type="worksheet">
    <worksheetSource ref="G1:N2" sheet="nc sri ecuador" r:id="rId2"/>
  </cacheSource>
  <cacheFields count="8">
    <cacheField name="nombre" numFmtId="0">
      <sharedItems count="1">
        <s v="Nota de Credito SRI Ecuador"/>
      </sharedItems>
    </cacheField>
    <cacheField name="nomaux" numFmtId="0">
      <sharedItems count="1">
        <s v=""/>
      </sharedItems>
    </cacheField>
    <cacheField name="tipo" numFmtId="0">
      <sharedItems count="1">
        <s v="PG"/>
      </sharedItems>
    </cacheField>
    <cacheField name="numero" numFmtId="0">
      <sharedItems containsSemiMixedTypes="0" containsString="0" containsNumber="1" containsInteger="1" minValue="50183" maxValue="50183" count="1">
        <n v="50183"/>
      </sharedItems>
    </cacheField>
    <cacheField name="fecha" numFmtId="14">
      <sharedItems containsSemiMixedTypes="0" containsNonDate="0" containsDate="1" containsString="0" minDate="2021-06-21T00:00:00" maxDate="2021-06-22T00:00:00" count="1">
        <d v="2021-06-21T00:00:00"/>
      </sharedItems>
    </cacheField>
    <cacheField name="descrip" numFmtId="0">
      <sharedItems count="1">
        <s v="Pago 50183 Cliente: EXPALSA EXPORTADORA DE ALIMENTOS S.A. Documentos:  DC 1228 Localidad :PRI Fisico:511"/>
      </sharedItems>
    </cacheField>
    <cacheField name="referencia" numFmtId="0">
      <sharedItems count="1">
        <s v=""/>
      </sharedItems>
    </cacheField>
    <cacheField name="debito" numFmtId="0">
      <sharedItems containsSemiMixedTypes="0" containsString="0" containsNumber="1" minValue="14.15" maxValue="14.15" count="1">
        <n v="14.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7.497678935186" createdVersion="6" refreshedVersion="6" minRefreshableVersion="3" recordCount="9" xr:uid="{67782B2B-B493-4F3C-94CE-F6DE0196621D}">
  <cacheSource type="worksheet">
    <worksheetSource ref="A1:E10" sheet="Hoja1" r:id="rId2"/>
  </cacheSource>
  <cacheFields count="5">
    <cacheField name="Cuenta" numFmtId="0">
      <sharedItems containsSemiMixedTypes="0" containsString="0" containsNumber="1" containsInteger="1" minValue="101020502002" maxValue="101020502002" count="1">
        <n v="101020502002"/>
      </sharedItems>
    </cacheField>
    <cacheField name="xx" numFmtId="0">
      <sharedItems count="1">
        <s v="Documentos de clientes (Ch P/F)                                       "/>
      </sharedItems>
    </cacheField>
    <cacheField name="tipo cliente" numFmtId="0">
      <sharedItems count="1">
        <s v="CLIENTES LOCALES"/>
      </sharedItems>
    </cacheField>
    <cacheField name="nombre cliente" numFmtId="0">
      <sharedItems count="9">
        <s v="INSTITUTO FARMACO BIOLOGICO S.A."/>
        <s v="ZUNINO MACIAS MONICA RAFAELA"/>
        <s v="LABORATORIO CHEFAR S.A."/>
        <s v="LIFE FOOD PRODUCT ECUADOR LIFPRODEC S.A."/>
        <s v="WORLDWIDE INVESTMENTS AND REPRESENT ATIONS WINREP S.A."/>
        <s v="GARCES PARRA JHON DARIO"/>
        <s v="PHARCO S.A."/>
        <s v="MUNDOLIMPIO S.A."/>
        <s v="RAMIREZ RESTREPO GUSTAVO"/>
      </sharedItems>
    </cacheField>
    <cacheField name="valor" numFmtId="43">
      <sharedItems containsSemiMixedTypes="0" containsString="0" containsNumber="1" minValue="-0.05" maxValue="123683.34" count="9">
        <n v="980.44"/>
        <n v="-0.05"/>
        <n v="2922.15"/>
        <n v="2004.3"/>
        <n v="123683.34"/>
        <n v="30842.9"/>
        <n v="3422.14"/>
        <n v="3562.1"/>
        <n v="1080.4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7.523602199071" createdVersion="6" refreshedVersion="6" minRefreshableVersion="3" recordCount="30" xr:uid="{D1CB2731-E59D-4101-B3CB-7563F59366D6}">
  <cacheSource type="worksheet">
    <worksheetSource ref="A1:E31" sheet="Hoja1" r:id="rId2"/>
  </cacheSource>
  <cacheFields count="5">
    <cacheField name="NUMERO DE CUENTA" numFmtId="0">
      <sharedItems containsSemiMixedTypes="0" containsString="0" containsNumber="1" containsInteger="1" minValue="101020801002" maxValue="101020801003" count="2">
        <n v="101020801002"/>
        <n v="101020801003"/>
      </sharedItems>
    </cacheField>
    <cacheField name="CUENTA" numFmtId="0">
      <sharedItems count="2">
        <s v="Anticipo proveedores locales                                          "/>
        <s v="Anticipo proveedores  exterior                                        "/>
      </sharedItems>
    </cacheField>
    <cacheField name="TIPO DE PROVEEDOR" numFmtId="0">
      <sharedItems count="3">
        <s v="PROV BIENES"/>
        <s v="PROV SERVICIOS"/>
        <s v="PROV BIENES "/>
      </sharedItems>
    </cacheField>
    <cacheField name="PORVEEDOR" numFmtId="0">
      <sharedItems count="30">
        <s v="GRAPHIC SOURCE C.A."/>
        <s v="HEIDELBERG ECUADOR S.A"/>
        <s v="AUTOMOTORES LATINOAMERICANOS S.A. AUTOLASA"/>
        <s v="PRODUCTORA CARTONERA S.A."/>
        <s v="NAVIA SALTOS JAVIER BINICIO"/>
        <s v="MGS&amp;P"/>
        <s v="HERMAPROVE HERRAMIENTAS MATERIALES Y PROVEDURIA S.A."/>
        <s v="CALIZAS HUAYCO S. A."/>
        <s v="AGUILERA ZUÑIGA SEGUNDO WASHINGTON"/>
        <s v="AUTOMOTORES Y ANEXOS S.A."/>
        <s v="BANCO DE GUAYAQUIL S.A."/>
        <s v="HUERTA BRAVO ELVIS PIERRE"/>
        <s v="ALMEIDA REDROVAN CARLOS GUSTAVO"/>
        <s v="EQUIFAX ECUADOR C.A. BURÓ DE INFORMACIÓN CREDITICIA"/>
        <s v="COMPAÑIA ANONIMA PRACTICASA"/>
        <s v="BANCO PROCREDIT S.A."/>
        <s v="GAVILANES PAREDES GALO RAUL"/>
        <s v="TOYOCOSTA S A"/>
        <s v="CAJIAS SOLIS RAUL HECTOR"/>
        <s v="SANCHEZ DELGADO HUGO MANUEL"/>
        <s v="PEREZ RAMIREZ JOSUE JACKSON"/>
        <s v="CORPORACION DROUET INGENIERIAS CDING S.A."/>
        <s v="COLDMAS S.A.S."/>
        <s v="AGUAS DE SAMBORONDON AMAGUA C.E.M."/>
        <s v="GOLD EAST TRADING HONG KONG COMPANY LIMITED"/>
        <s v="BOBST MEX SA"/>
        <s v="TORRASPAPEL S.A"/>
        <s v="JOE PIPER INC."/>
        <s v="GREEN OIL"/>
        <s v="PROVEEDORES GRAFICOS INTERNACIONALES UNIDA S.A."/>
      </sharedItems>
    </cacheField>
    <cacheField name="MONTO" numFmtId="43">
      <sharedItems containsSemiMixedTypes="0" containsString="0" containsNumber="1" minValue="-21" maxValue="3228939.02" count="30">
        <n v="1375.6"/>
        <n v="13523.23"/>
        <n v="7.97"/>
        <n v="11349"/>
        <n v="548.52"/>
        <n v="1274"/>
        <n v="25.39"/>
        <n v="2178.27"/>
        <n v="58345"/>
        <n v="8.89"/>
        <n v="62.72"/>
        <n v="840"/>
        <n v="900"/>
        <n v="60.48"/>
        <n v="819.12"/>
        <n v="-21"/>
        <n v="5447.86"/>
        <n v="100.35"/>
        <n v="220"/>
        <n v="10"/>
        <n v="730"/>
        <n v="12892.8"/>
        <n v="310"/>
        <n v="418.24"/>
        <n v="3228939.02"/>
        <n v="138455.81"/>
        <n v="6694.65"/>
        <n v="247773.04"/>
        <n v="17250"/>
        <n v="49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7.528209490738" createdVersion="6" refreshedVersion="6" minRefreshableVersion="3" recordCount="520" xr:uid="{AEFBBFAD-4352-4611-833A-001CF4C4C759}">
  <cacheSource type="worksheet">
    <worksheetSource ref="A10:V530" sheet="Hoja1" r:id="rId2"/>
  </cacheSource>
  <cacheFields count="22">
    <cacheField name="Cod.Cliente" numFmtId="0">
      <sharedItems count="111">
        <s v="CLT0337   "/>
        <s v="CLL0562   "/>
        <s v="CLL0541   "/>
        <s v="CLL0585   "/>
        <s v="CLL0039   "/>
        <s v="CLL0225   "/>
        <s v="CLL0301   "/>
        <s v="CLL0696   "/>
        <s v="CLL0482   "/>
        <s v="CLL0603   "/>
        <s v="CLL0702   "/>
        <s v="CLL0166   "/>
        <s v="CLL0028   "/>
        <s v="CLL0712   "/>
        <s v="CLL0583   "/>
        <s v="CLL0600   "/>
        <s v="CLL0711   "/>
        <s v="CLL0581   "/>
        <s v="CLL0713   "/>
        <s v="CLL0122   "/>
        <s v="CLL0547   "/>
        <s v="CLL0279   "/>
        <s v="CLL0714   "/>
        <s v="CLL0553   "/>
        <s v="CLL0647   "/>
        <s v="CLL0394   "/>
        <s v="CLL0199   "/>
        <s v="CLL0400   "/>
        <s v="CLL0633   "/>
        <s v="CLL0107   "/>
        <s v="CLL0644   "/>
        <s v="CLL0718   "/>
        <s v="CLL0441   "/>
        <s v="CLL0472   "/>
        <s v="CLL0554   "/>
        <s v="CLL0156   "/>
        <s v="CLT0007   "/>
        <s v="CLL0438   "/>
        <s v="CLE0014   "/>
        <s v="CLL0148   "/>
        <s v="CLL0586   "/>
        <s v="CLT0002   "/>
        <s v="CLT0314   "/>
        <s v="CLT0029   "/>
        <s v="CLL0254   "/>
        <s v="CLT0010   "/>
        <s v="CLT0011   "/>
        <s v="CLL0178   "/>
        <s v="CLT0299   "/>
        <s v="CLT0334   "/>
        <s v="CLT0018   "/>
        <s v="CLT0051   "/>
        <s v="CLL0260   "/>
        <s v="CLL0694   "/>
        <s v="CLT0214   "/>
        <s v="CLL0235   "/>
        <s v="CLL0025   "/>
        <s v="CLL0624   "/>
        <s v="CLL0716   "/>
        <s v="CLL0559   "/>
        <s v="CLL0045   "/>
        <s v="CLL0570   "/>
        <s v="CLL0224   "/>
        <s v="CLL0458   "/>
        <s v="CLL0079   "/>
        <s v="CLL0084   "/>
        <s v="CLL0103   "/>
        <s v="CLL0576   "/>
        <s v="CLL0670   "/>
        <s v="CLL0258   "/>
        <s v="CLL0133   "/>
        <s v="CLL0703   "/>
        <s v="CLL0643   "/>
        <s v="CLL0611   "/>
        <s v="CLE0442   "/>
        <s v="CLL0657   "/>
        <s v="CLT0274   "/>
        <s v="CLT0053   "/>
        <s v="CLT0342   "/>
        <s v="CLT0317   "/>
        <s v="CLT0338   "/>
        <s v="CLE0454   "/>
        <s v="CLE0448   "/>
        <s v="CLL0686   "/>
        <s v="CLT0307   "/>
        <s v="CLL0483   "/>
        <s v="CLT0039   "/>
        <s v="CLT0013   "/>
        <s v="CLT0015   "/>
        <s v="CLT0056   "/>
        <s v="CLT0339   "/>
        <s v="CLT0261   "/>
        <s v="CLT0025   "/>
        <s v="CLL0001   "/>
        <s v="CLL0568   "/>
        <s v="CLL0292   "/>
        <s v="CLL0475   "/>
        <s v="CLT0038   "/>
        <s v="CLL0034   "/>
        <s v="CLL0436   "/>
        <s v="CLL0048   "/>
        <s v="CLT0041   "/>
        <s v="CLL0055   "/>
        <s v="CLL0608   "/>
        <s v="CLL0077   "/>
        <s v="CLL0114   "/>
        <s v="CLL0497   "/>
        <s v="CLT0308   "/>
        <s v="CLL0664   "/>
        <s v="CLT0321   "/>
        <s v="CLL0596   "/>
      </sharedItems>
    </cacheField>
    <cacheField name="Nombre Cliente" numFmtId="0">
      <sharedItems count="111">
        <s v="CHEMIUMCORP S A                                             "/>
        <s v="COSMETICORP S A                                             "/>
        <s v="SERES LABORATORIO FARMACEUTICO S A                          "/>
        <s v="CHUKULATI S A                                               "/>
        <s v="DINADEC S.A.                                                "/>
        <s v="DULCAFE S.A.                                                "/>
        <s v="FUNDACION BENEFICA ACCION SOLIDARIA                         "/>
        <s v="HEIDELBERG ECUADOR SA                                       "/>
        <s v="OXIALFARM CIA. LTDA.                                        "/>
        <s v="PLURIALIMENT S A                                            "/>
        <s v="ANTON PAREJA JOSE JOAQUIN                                   "/>
        <s v="CAICEDO ESPINEL CARLOS HUGO                                 "/>
        <s v="COMPAÑIA AZUCARERA VALDEZ S.A.                              "/>
        <s v="CUENCAORO HOTELERA CUENCA S.A.                              "/>
        <s v="HOTEL ORO VERDE S A HOTVER                                  "/>
        <s v="MAGNOLIA FOOD MAGNOFOOD S A                                 "/>
        <s v="MANTAORO HOTELERA MANTA S.A.                                "/>
        <s v="MBEGLOBAL S A                                               "/>
        <s v="O V HOTELERA MACHALA  S.A.                                  "/>
        <s v="OPERFEL S.A.                                                "/>
        <s v="SINMEDIC S A                                                "/>
        <s v="JEACUAN S.A.                                                "/>
        <s v="CORPORACION GENUS S.A.S.                                    "/>
        <s v="ECOPHARMA S A                                               "/>
        <s v="HEINEKEN ECUADOR S A                                        "/>
        <s v="IMPORTADORA COMERCIAL LOOR S. A.                            "/>
        <s v="INDEUREC S.A.                                               "/>
        <s v="KRONOS LABORATORIOS C. LTDA.                                "/>
        <s v="LABORATORIO FARMACEUTICO GM LFGM S A                        "/>
        <s v="LABORATORIO VIDA LABOVIDA S.A.                              "/>
        <s v="LABORATORIOS H G C A                                        "/>
        <s v="MELIPATISSERIE S.A.                                         "/>
        <s v="PASTELO S.A.                                                "/>
        <s v="QUIMIAVIL S.A.                                              "/>
        <s v="SUMESA S A                                                  "/>
        <s v="UNION VINICOLA INTERNACIONAL S.A.                           "/>
        <s v="EXPALSA EXPORTADORA DE ALIMENTOS S.A.                       "/>
        <s v="AURORA - NOVA S.A.                                          "/>
        <s v="PROCESADORA ATLANTICO C A                                   "/>
        <s v="SOLUBLES INSTANTANEOS C.A.                                  "/>
        <s v="CARTULINA VERDE OLIPACK S A                                 "/>
        <s v="COFIMAR  S.A.                                               "/>
        <s v="CULTIVO Y EXPORTACION ACUICOLA CEAEXPORT S.A.               "/>
        <s v="EMPACRECI S.A.                                              "/>
        <s v="FRIGOLANDIA S.A.                                            "/>
        <s v="FRIGOPESCA C.A.                                             "/>
        <s v="INDUSTRIAL PESQUERA SANTA PRISCILA S.A.                     "/>
        <s v="LIFE FOOD PRODUCT ECUADOR LIFPRODEC S.A.                    "/>
        <s v="PROCESADORA DE CAMARON EL ORO PROCAORO CIA LTDA             "/>
        <s v="PROCESADORA Y EXPORTADORA DE CAMARON PROCAMARONEX C LTDA    "/>
        <s v="PROEXPO PROCESADORA Y EXPORTADORA DE MARISCOS S.A.          "/>
        <s v="TRANSCITY S.A.                                              "/>
        <s v="WORLDWIDE INVESTMENTS AND REPRESENTATIONS WINREP S.A.       "/>
        <s v="XIAEXPORT S.A.                                              "/>
        <s v="ZAMBRITISA S.A.                                             "/>
        <s v="CARVAGU S.A.                                                "/>
        <s v="CERVECERIA NACIONAL CN S.A.                                 "/>
        <s v="DISTRIBUIDORA IMPORTADORA DIPOR S A                         "/>
        <s v="DOLUPA C.A.                                                 "/>
        <s v="DONUT HOUSE S A                                             "/>
        <s v="DROCARAS INDUSTRIA Y REPRESENTACIONES S. A.                 "/>
        <s v="DULCES PASTELES Y TORTAS RADU S A                           "/>
        <s v="IMPORTMOVA S.A.                                             "/>
        <s v="INDUSTRIA  DULCERA C. LTDA.                                 "/>
        <s v="INDUSTRIA DE BELLEZA Y SALUD B.A.S.S.A. C. LTDA.            "/>
        <s v="INDUSTRIAS REUNIDAS LAB. INDUNIDAS CIA. LTDA.               "/>
        <s v="LABORATORIO NEGRETE C.A.                                    "/>
        <s v="LABORATORIOS BEAUTIK S A                                    "/>
        <s v="LAS FRAGANCIAS CIA LTDA                                     "/>
        <s v="MEDNATCORP S.A.                                             "/>
        <s v="PROVENCO C. LTDA.                                           "/>
        <s v="REVERSE OSMOSIS SYSTEM S.A. RE.VO.SYS                       "/>
        <s v="REYLACTEOS C L                                              "/>
        <s v="UNIVERSAL SWEET INDUSTRIES S A                              "/>
        <s v="ACUACULTURA TECNICA INTEGRADA DEL PERU SA ATISA             "/>
        <s v="COMERCIALIZADORA Y EXPORTADORA HIPOCAMPUS S A               "/>
        <s v="EMPACADORA CRUSTAMAR S.A. EMPACRUSA                         "/>
        <s v="EXORBAN S.A.                                                "/>
        <s v="EXPORTADORA TOTAL SEAFOOD TOTALSEAFOOD S A                  "/>
        <s v="EXPORTQUILSA &amp; PRODUCTORES ASOCIADOS S.A.                   "/>
        <s v="EXPOTUNA S A                                                "/>
        <s v="LANGOSTINERA TUMBES SAC                                     "/>
        <s v="MARINASOL S A                                               "/>
        <s v="MARISCOS BRIANNJENN S.A.                                    "/>
        <s v="MARISCOS DEL ECUADOR MARECUADOR CIA. LTDA.                  "/>
        <s v="MUNDOLIMPIO S.A.                                            "/>
        <s v="NATLUK S.A.                                                 "/>
        <s v="NEGOCIOS INDUSTRIALES REAL N.I.R.S.A. S.A.                  "/>
        <s v="OPERADORA Y PROCESADORA DE PRODUCTOS MARINOS S.A. - OMARSA  "/>
        <s v="PACFISH  S.A.                                               "/>
        <s v="PERLAS DEL PACIFICO PACIPER S A                             "/>
        <s v="PROCESADORA DE MARISCOS DE EL ORO PROMAORO S A              "/>
        <s v="PROCESADORA DEL RIO S.A. PRORIOSA                           "/>
        <s v="3M ECUADOR C.A.                                             "/>
        <s v="ACCESORIOS Y SISTEMAS AS C A                                "/>
        <s v="ALIMENTOS EL SABOR ALIMENSABOR C. LTDA                      "/>
        <s v="BENITEZ RAMIREZ YORMA YAMILE                                "/>
        <s v="COMPAÑIA EMPACADORA DUFER CIA. LTDA.                        "/>
        <s v="CONSERVAS ISABEL ECUATORIANA S.A.                           "/>
        <s v="DERELAMAR S.A.                                              "/>
        <s v="ECOBEL S.A.                                                 "/>
        <s v="EMPACADORA DEL PACIFICO SOCIEDAD ANONIMA (EDPACIF S.A.)     "/>
        <s v="EUROFISH S.A.                                               "/>
        <s v="GOMEZ KOCHER ADOLFO RICARDO                                 "/>
        <s v="INDUSTRIA ECUATORIANA DE CABLES INCABLE S.A.                "/>
        <s v="MARBELIZE S.A.                                              "/>
        <s v="NUTRAVEL SA                                                 "/>
        <s v="PRODUCTOS PERECIBLES  Y MARISCOS PROPEMAR S.A.              "/>
        <s v="PROPIZZEC S A                                               "/>
        <s v="ROJAS &amp; CEVALLOS EXPORTADORA CEVAROEX S A                   "/>
        <s v="YOUNGLIVING ECUADOR CIA LTDA                                "/>
      </sharedItems>
    </cacheField>
    <cacheField name="Cod.Vendedor" numFmtId="0">
      <sharedItems count="17">
        <s v="VEN00025  "/>
        <s v="VEN00026  "/>
        <s v="VEN00007  "/>
        <s v="VEN00040  "/>
        <s v="VEN00034  "/>
        <s v="VEN00006  "/>
        <s v="VEN00021  "/>
        <s v="VEN00023  "/>
        <s v="VEN00024  "/>
        <s v="VEN00001  "/>
        <s v="VEN00002  "/>
        <s v="VEN00008  "/>
        <s v="VEN00031  "/>
        <s v="VEN00036  "/>
        <s v="VEN00030  "/>
        <s v="VEN00033  "/>
        <s v="VEN00039  "/>
      </sharedItems>
    </cacheField>
    <cacheField name="Nombre Vendedor" numFmtId="0">
      <sharedItems count="17">
        <s v="CHICHONIS GARCES LUISA ALEXANDRA                            "/>
        <s v="DIAZ ESPINOZA GENE YUNIMG                                   "/>
        <s v="DIRECTO                                                     "/>
        <s v="EUGENIO QUINZO BRYAN GABRIEL                                "/>
        <s v="GARCIA PESANTES MARIA BELEN                                 "/>
        <s v="ICAZA JOHNNY                                                "/>
        <s v="MONTIEL VIEJO JAIME FABIAN                                  "/>
        <s v="MORAN GONZALEZ EDGAR  JAMIL                                 "/>
        <s v="MOREANO ACOSTA CESAR AUGUSTO                                "/>
        <s v="OFICINA                                                     "/>
        <s v="ORBEA ARELLANO JOSE XAVIER                                  "/>
        <s v="ORBEA ARELLANO RAUL                                         "/>
        <s v="ORDOÑEZ VELEZ PRISCILA VANESSA                              "/>
        <s v="PINANGO GONZALEZ ARIANNA GABRIELA                           "/>
        <s v="SACON CHUEZ DIEGO JONATHAN                                  "/>
        <s v="SANCHEZ GUEVARA LIBBYTH ESTHER                              "/>
        <s v="SUAREZ YEPEZ KARINA ALEXANDRA                               "/>
      </sharedItems>
    </cacheField>
    <cacheField name="Tipo de Cliente" numFmtId="0">
      <sharedItems count="3">
        <s v="CLT    "/>
        <s v="CLL    "/>
        <s v="CLE    "/>
      </sharedItems>
    </cacheField>
    <cacheField name="Descripción" numFmtId="0">
      <sharedItems count="3">
        <s v="Clientes locales Exportadores                               "/>
        <s v="Clientes Locales                                            "/>
        <s v="Clientes del Exterior                                       "/>
      </sharedItems>
    </cacheField>
    <cacheField name="Tipo" numFmtId="0">
      <sharedItems count="2">
        <s v="FA  "/>
        <s v="DC  "/>
      </sharedItems>
    </cacheField>
    <cacheField name="Numero" numFmtId="0">
      <sharedItems containsSemiMixedTypes="0" containsString="0" containsNumber="1" containsInteger="1" minValue="1213" maxValue="77451" count="520">
        <n v="64596"/>
        <n v="69095"/>
        <n v="69297"/>
        <n v="69336"/>
        <n v="69353"/>
        <n v="69354"/>
        <n v="68391"/>
        <n v="68741"/>
        <n v="68759"/>
        <n v="68803"/>
        <n v="65847"/>
        <n v="69424"/>
        <n v="69449"/>
        <n v="77205"/>
        <n v="70305"/>
        <n v="71252"/>
        <n v="71478"/>
        <n v="75566"/>
        <n v="76069"/>
        <n v="70792"/>
        <n v="76610"/>
        <n v="76998"/>
        <n v="77412"/>
        <n v="76729"/>
        <n v="77337"/>
        <n v="77289"/>
        <n v="77291"/>
        <n v="77125"/>
        <n v="77277"/>
        <n v="77422"/>
        <n v="77204"/>
        <n v="77292"/>
        <n v="77414"/>
        <n v="77202"/>
        <n v="77122"/>
        <n v="71610"/>
        <n v="67883"/>
        <n v="68080"/>
        <n v="68220"/>
        <n v="67350"/>
        <n v="59139"/>
        <n v="59147"/>
        <n v="59208"/>
        <n v="59433"/>
        <n v="59473"/>
        <n v="60217"/>
        <n v="69034"/>
        <n v="69382"/>
        <n v="69645"/>
        <n v="77342"/>
        <n v="76430"/>
        <n v="76408"/>
        <n v="76956"/>
        <n v="77185"/>
        <n v="77232"/>
        <n v="77279"/>
        <n v="77434"/>
        <n v="77007"/>
        <n v="77063"/>
        <n v="77064"/>
        <n v="77194"/>
        <n v="77251"/>
        <n v="77252"/>
        <n v="77320"/>
        <n v="77321"/>
        <n v="77322"/>
        <n v="77332"/>
        <n v="77357"/>
        <n v="76309"/>
        <n v="76310"/>
        <n v="76522"/>
        <n v="77189"/>
        <n v="77190"/>
        <n v="77191"/>
        <n v="77284"/>
        <n v="77288"/>
        <n v="76881"/>
        <n v="77126"/>
        <n v="77150"/>
        <n v="77182"/>
        <n v="77242"/>
        <n v="77243"/>
        <n v="76526"/>
        <n v="76580"/>
        <n v="76581"/>
        <n v="76611"/>
        <n v="76612"/>
        <n v="76613"/>
        <n v="76745"/>
        <n v="76746"/>
        <n v="76786"/>
        <n v="76787"/>
        <n v="76870"/>
        <n v="76871"/>
        <n v="76872"/>
        <n v="76873"/>
        <n v="76874"/>
        <n v="76983"/>
        <n v="77079"/>
        <n v="77080"/>
        <n v="77244"/>
        <n v="77285"/>
        <n v="77286"/>
        <n v="77287"/>
        <n v="77325"/>
        <n v="77326"/>
        <n v="77328"/>
        <n v="77348"/>
        <n v="77351"/>
        <n v="77352"/>
        <n v="77372"/>
        <n v="77110"/>
        <n v="77308"/>
        <n v="77444"/>
        <n v="76586"/>
        <n v="76902"/>
        <n v="76922"/>
        <n v="77018"/>
        <n v="77266"/>
        <n v="77267"/>
        <n v="77306"/>
        <n v="77339"/>
        <n v="77340"/>
        <n v="77370"/>
        <n v="77371"/>
        <n v="77345"/>
        <n v="76214"/>
        <n v="76215"/>
        <n v="77256"/>
        <n v="77265"/>
        <n v="77274"/>
        <n v="77282"/>
        <n v="77416"/>
        <n v="77420"/>
        <n v="77151"/>
        <n v="60465"/>
        <n v="77295"/>
        <n v="77296"/>
        <n v="77307"/>
        <n v="77309"/>
        <n v="77310"/>
        <n v="77319"/>
        <n v="77331"/>
        <n v="55118"/>
        <n v="55237"/>
        <n v="75654"/>
        <n v="75655"/>
        <n v="75917"/>
        <n v="76275"/>
        <n v="76369"/>
        <n v="76379"/>
        <n v="76653"/>
        <n v="76752"/>
        <n v="76772"/>
        <n v="77000"/>
        <n v="77001"/>
        <n v="77048"/>
        <n v="77049"/>
        <n v="77105"/>
        <n v="77168"/>
        <n v="77177"/>
        <n v="77257"/>
        <n v="77280"/>
        <n v="77417"/>
        <n v="77418"/>
        <n v="77424"/>
        <n v="77449"/>
        <n v="77450"/>
        <n v="76061"/>
        <n v="76264"/>
        <n v="76516"/>
        <n v="76996"/>
        <n v="77047"/>
        <n v="77269"/>
        <n v="77297"/>
        <n v="77377"/>
        <n v="77393"/>
        <n v="76980"/>
        <n v="77002"/>
        <n v="77041"/>
        <n v="77429"/>
        <n v="77442"/>
        <n v="77373"/>
        <n v="77184"/>
        <n v="77390"/>
        <n v="76972"/>
        <n v="77065"/>
        <n v="77198"/>
        <n v="77222"/>
        <n v="77298"/>
        <n v="77335"/>
        <n v="77358"/>
        <n v="76575"/>
        <n v="77220"/>
        <n v="77312"/>
        <n v="77364"/>
        <n v="77374"/>
        <n v="77380"/>
        <n v="77406"/>
        <n v="77407"/>
        <n v="77410"/>
        <n v="77411"/>
        <n v="77427"/>
        <n v="77428"/>
        <n v="76732"/>
        <n v="76806"/>
        <n v="76807"/>
        <n v="76923"/>
        <n v="76967"/>
        <n v="1213"/>
        <n v="71468"/>
        <n v="77246"/>
        <n v="77180"/>
        <n v="77221"/>
        <n v="77230"/>
        <n v="77378"/>
        <n v="77376"/>
        <n v="77206"/>
        <n v="77275"/>
        <n v="77098"/>
        <n v="77183"/>
        <n v="77208"/>
        <n v="77217"/>
        <n v="76420"/>
        <n v="76421"/>
        <n v="76422"/>
        <n v="76423"/>
        <n v="76424"/>
        <n v="76587"/>
        <n v="76588"/>
        <n v="76589"/>
        <n v="76590"/>
        <n v="76670"/>
        <n v="76671"/>
        <n v="76672"/>
        <n v="76673"/>
        <n v="76674"/>
        <n v="76675"/>
        <n v="76676"/>
        <n v="76677"/>
        <n v="76678"/>
        <n v="76679"/>
        <n v="76680"/>
        <n v="76681"/>
        <n v="76682"/>
        <n v="76704"/>
        <n v="76705"/>
        <n v="76706"/>
        <n v="76707"/>
        <n v="76708"/>
        <n v="76709"/>
        <n v="76710"/>
        <n v="76711"/>
        <n v="76712"/>
        <n v="76788"/>
        <n v="76789"/>
        <n v="76790"/>
        <n v="76791"/>
        <n v="76792"/>
        <n v="76830"/>
        <n v="76831"/>
        <n v="76832"/>
        <n v="76833"/>
        <n v="76834"/>
        <n v="76893"/>
        <n v="76894"/>
        <n v="76936"/>
        <n v="76937"/>
        <n v="76938"/>
        <n v="76939"/>
        <n v="76940"/>
        <n v="77020"/>
        <n v="77021"/>
        <n v="77022"/>
        <n v="77023"/>
        <n v="77024"/>
        <n v="77025"/>
        <n v="77026"/>
        <n v="77027"/>
        <n v="77028"/>
        <n v="77029"/>
        <n v="77030"/>
        <n v="77071"/>
        <n v="77083"/>
        <n v="77084"/>
        <n v="77085"/>
        <n v="77106"/>
        <n v="77127"/>
        <n v="77164"/>
        <n v="77199"/>
        <n v="77200"/>
        <n v="77201"/>
        <n v="77233"/>
        <n v="77234"/>
        <n v="77235"/>
        <n v="77236"/>
        <n v="77237"/>
        <n v="77238"/>
        <n v="77239"/>
        <n v="77302"/>
        <n v="77303"/>
        <n v="77304"/>
        <n v="77305"/>
        <n v="77317"/>
        <n v="77318"/>
        <n v="77363"/>
        <n v="77365"/>
        <n v="77366"/>
        <n v="77367"/>
        <n v="77368"/>
        <n v="77369"/>
        <n v="77382"/>
        <n v="77383"/>
        <n v="77415"/>
        <n v="77431"/>
        <n v="76075"/>
        <n v="76337"/>
        <n v="76338"/>
        <n v="76371"/>
        <n v="76537"/>
        <n v="76538"/>
        <n v="76618"/>
        <n v="76628"/>
        <n v="77016"/>
        <n v="77017"/>
        <n v="77259"/>
        <n v="77281"/>
        <n v="77327"/>
        <n v="77362"/>
        <n v="76951"/>
        <n v="77092"/>
        <n v="77154"/>
        <n v="77155"/>
        <n v="77263"/>
        <n v="77264"/>
        <n v="77387"/>
        <n v="77405"/>
        <n v="77425"/>
        <n v="1246"/>
        <n v="1247"/>
        <n v="1248"/>
        <n v="1249"/>
        <n v="76229"/>
        <n v="76356"/>
        <n v="76624"/>
        <n v="76758"/>
        <n v="76851"/>
        <n v="76892"/>
        <n v="77186"/>
        <n v="77209"/>
        <n v="77248"/>
        <n v="77436"/>
        <n v="77438"/>
        <n v="77076"/>
        <n v="77142"/>
        <n v="77413"/>
        <n v="77354"/>
        <n v="77435"/>
        <n v="77012"/>
        <n v="77058"/>
        <n v="77059"/>
        <n v="77136"/>
        <n v="77137"/>
        <n v="76880"/>
        <n v="76933"/>
        <n v="76995"/>
        <n v="76999"/>
        <n v="77061"/>
        <n v="77062"/>
        <n v="77103"/>
        <n v="77268"/>
        <n v="77346"/>
        <n v="77216"/>
        <n v="77278"/>
        <n v="77300"/>
        <n v="77402"/>
        <n v="76317"/>
        <n v="76432"/>
        <n v="76657"/>
        <n v="76703"/>
        <n v="76744"/>
        <n v="76859"/>
        <n v="76869"/>
        <n v="77069"/>
        <n v="77070"/>
        <n v="77097"/>
        <n v="77108"/>
        <n v="77132"/>
        <n v="77316"/>
        <n v="77395"/>
        <n v="77401"/>
        <n v="77409"/>
        <n v="77421"/>
        <n v="77426"/>
        <n v="77446"/>
        <n v="77448"/>
        <n v="77451"/>
        <n v="77361"/>
        <n v="77430"/>
        <n v="77050"/>
        <n v="77060"/>
        <n v="77156"/>
        <n v="77247"/>
        <n v="76306"/>
        <n v="70022"/>
        <n v="74490"/>
        <n v="76930"/>
        <n v="76964"/>
        <n v="76984"/>
        <n v="77056"/>
        <n v="77109"/>
        <n v="77166"/>
        <n v="77343"/>
        <n v="65513"/>
        <n v="65773"/>
        <n v="65808"/>
        <n v="66397"/>
        <n v="66542"/>
        <n v="77102"/>
        <n v="77159"/>
        <n v="77223"/>
        <n v="77397"/>
        <n v="77193"/>
        <n v="77240"/>
        <n v="77391"/>
        <n v="77396"/>
        <n v="77100"/>
        <n v="77112"/>
        <n v="77329"/>
        <n v="77008"/>
        <n v="77225"/>
        <n v="77388"/>
        <n v="77419"/>
        <n v="77290"/>
        <n v="77130"/>
        <n v="77147"/>
        <n v="77443"/>
        <n v="77131"/>
        <n v="77146"/>
        <n v="77211"/>
        <n v="77338"/>
        <n v="76901"/>
        <n v="77333"/>
        <n v="77355"/>
        <n v="77400"/>
        <n v="76993"/>
        <n v="77161"/>
        <n v="77330"/>
        <n v="77356"/>
        <n v="77392"/>
        <n v="77052"/>
        <n v="77398"/>
        <n v="76971"/>
        <n v="70738"/>
        <n v="76898"/>
        <n v="76915"/>
        <n v="77075"/>
        <n v="77095"/>
        <n v="77096"/>
        <n v="77116"/>
        <n v="77117"/>
        <n v="77128"/>
        <n v="77270"/>
        <n v="77271"/>
        <n v="77272"/>
        <n v="77273"/>
        <n v="77432"/>
        <n v="77003"/>
        <n v="77253"/>
        <n v="77299"/>
        <n v="76481"/>
        <n v="75963"/>
        <n v="73599"/>
        <n v="77311"/>
        <n v="77324"/>
        <n v="77210"/>
        <n v="77334"/>
        <n v="77293"/>
        <n v="77313"/>
        <n v="77433"/>
        <n v="77447"/>
        <n v="77353"/>
        <n v="77384"/>
        <n v="77404"/>
        <n v="76519"/>
        <n v="76879"/>
        <n v="76896"/>
        <n v="76897"/>
        <n v="76955"/>
        <n v="77066"/>
        <n v="77077"/>
        <n v="77094"/>
        <n v="77249"/>
        <n v="77394"/>
        <n v="77294"/>
        <n v="77359"/>
        <n v="77439"/>
        <n v="76878"/>
        <n v="77171"/>
        <n v="76503"/>
        <n v="76504"/>
        <n v="76505"/>
        <n v="76545"/>
        <n v="76781"/>
        <n v="76973"/>
        <n v="76974"/>
        <n v="76975"/>
        <n v="76976"/>
        <n v="77188"/>
        <n v="77229"/>
        <n v="77347"/>
        <n v="77403"/>
        <n v="76697"/>
        <n v="76737"/>
        <n v="77245"/>
        <n v="76773"/>
        <n v="77039"/>
        <n v="77381"/>
        <n v="77163"/>
        <n v="77437"/>
      </sharedItems>
    </cacheField>
    <cacheField name="Fecha Emisión" numFmtId="0">
      <sharedItems containsDate="1" containsMixedTypes="1" minDate="2021-02-19T00:00:00" maxDate="2021-10-02T00:00:00"/>
    </cacheField>
    <cacheField name="Fecha Vencimiento" numFmtId="0">
      <sharedItems containsDate="1" containsMixedTypes="1" minDate="2021-04-20T00:00:00" maxDate="2021-12-01T00:00:00"/>
    </cacheField>
    <cacheField name="Comentario" numFmtId="0">
      <sharedItems containsBlank="1" containsMixedTypes="1" containsNumber="1" containsInteger="1" minValue="588" maxValue="140129"/>
    </cacheField>
    <cacheField name="Mora" numFmtId="0">
      <sharedItems containsString="0" containsBlank="1" containsNumber="1" containsInteger="1" minValue="-118" maxValue="1908"/>
    </cacheField>
    <cacheField name="Total Documento" numFmtId="0">
      <sharedItems containsSemiMixedTypes="0" containsString="0" containsNumber="1" minValue="4.0999999999999996" maxValue="124368.13"/>
    </cacheField>
    <cacheField name="Deuda" numFmtId="43">
      <sharedItems containsSemiMixedTypes="0" containsString="0" containsNumber="1" minValue="3.52" maxValue="124368.13"/>
    </cacheField>
    <cacheField name="Vencido 30" numFmtId="0">
      <sharedItems containsBlank="1" containsMixedTypes="1" containsNumber="1" minValue="4.03" maxValue="124368.13"/>
    </cacheField>
    <cacheField name="Vencido 60" numFmtId="0">
      <sharedItems containsBlank="1" containsMixedTypes="1" containsNumber="1" minValue="175.84" maxValue="33170.120000000003" count="27">
        <s v="            "/>
        <n v="291.2"/>
        <n v="209.92"/>
        <n v="175.84"/>
        <n v="9501.2999999999993"/>
        <n v="8846.9"/>
        <n v="1104.22"/>
        <n v="2299.1"/>
        <n v="8715.7199999999993"/>
        <n v="7254.91"/>
        <n v="6134.06"/>
        <n v="3754.05"/>
        <n v="2617.1999999999998"/>
        <n v="6320.54"/>
        <n v="3336.93"/>
        <n v="2160.9"/>
        <n v="1543.5"/>
        <n v="4398.6400000000003"/>
        <n v="3770.55"/>
        <n v="418.95"/>
        <n v="1782.74"/>
        <n v="1725.27"/>
        <n v="1581.22"/>
        <n v="1112.73"/>
        <m/>
        <n v="33170.120000000003"/>
        <n v="5011.0600000000004"/>
      </sharedItems>
    </cacheField>
    <cacheField name="Vencido +90" numFmtId="0">
      <sharedItems containsBlank="1" containsMixedTypes="1" containsNumber="1" minValue="947.2" maxValue="7389.7" count="6">
        <s v="            "/>
        <n v="947.2"/>
        <n v="7389.7"/>
        <n v="2513.6999999999998"/>
        <n v="2094.75"/>
        <m/>
      </sharedItems>
    </cacheField>
    <cacheField name="Vencido +902" numFmtId="0">
      <sharedItems containsBlank="1" containsMixedTypes="1" containsNumber="1" minValue="3.52" maxValue="20281.59"/>
    </cacheField>
    <cacheField name="Vencer 30" numFmtId="0">
      <sharedItems containsBlank="1" containsMixedTypes="1" containsNumber="1" minValue="19.649999999999999" maxValue="113282.36"/>
    </cacheField>
    <cacheField name="Vencer 60" numFmtId="0">
      <sharedItems containsBlank="1" containsMixedTypes="1" containsNumber="1" minValue="129.88999999999999" maxValue="25820.31"/>
    </cacheField>
    <cacheField name="Vencer 90" numFmtId="0">
      <sharedItems containsBlank="1" containsMixedTypes="1" containsNumber="1" minValue="126.5" maxValue="15743.47" count="26">
        <s v="            "/>
        <n v="2248.4499999999998"/>
        <n v="299.89"/>
        <n v="3744.34"/>
        <n v="2216.67"/>
        <n v="825.3"/>
        <n v="15743.47"/>
        <n v="11205.2"/>
        <n v="4145.6499999999996"/>
        <n v="6447.58"/>
        <n v="5108.83"/>
        <n v="8874.25"/>
        <n v="8724"/>
        <n v="7470.8"/>
        <n v="1534.4"/>
        <n v="2603.44"/>
        <n v="407.84"/>
        <n v="850.59"/>
        <n v="455.39"/>
        <n v="452.22"/>
        <n v="920.38"/>
        <n v="564.87"/>
        <n v="870.21"/>
        <n v="158.12"/>
        <n v="126.5"/>
        <m/>
      </sharedItems>
    </cacheField>
    <cacheField name="Vencer +90" numFmtId="0">
      <sharedItems containsBlank="1" containsMixedTypes="1" containsNumber="1" minValue="1593.26" maxValue="24093.55" count="10">
        <s v="            "/>
        <n v="23469.19"/>
        <n v="5600.81"/>
        <n v="23727.09"/>
        <n v="24093.55"/>
        <n v="8788.5499999999993"/>
        <n v="12047.3"/>
        <n v="3868.93"/>
        <n v="1593.2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7.729074768518" createdVersion="6" refreshedVersion="6" minRefreshableVersion="3" recordCount="61" xr:uid="{1B37FFC2-5E92-4B61-8832-42B421006AE4}">
  <cacheSource type="worksheet">
    <worksheetSource ref="A1:O62" sheet="edificios" r:id="rId2"/>
  </cacheSource>
  <cacheFields count="15">
    <cacheField name="codigo" numFmtId="0">
      <sharedItems containsSemiMixedTypes="0" containsString="0" containsNumber="1" containsInteger="1" minValue="102010201001" maxValue="102010201009" count="6">
        <n v="102010201007"/>
        <n v="102010201005"/>
        <n v="102010201004"/>
        <n v="102010201009"/>
        <n v="102010201001"/>
        <n v="102010201006"/>
      </sharedItems>
    </cacheField>
    <cacheField name="nombre" numFmtId="0">
      <sharedItems containsBlank="1" count="7">
        <s v="Equipos de Computación"/>
        <s v="Maquinarias y Equipos"/>
        <s v="Muebles y Enseres"/>
        <s v="Vehiculos"/>
        <s v="Edificios"/>
        <s v="Equipo de Seguridad"/>
        <m u="1"/>
      </sharedItems>
    </cacheField>
    <cacheField name="tipo" numFmtId="0">
      <sharedItems containsBlank="1" containsMixedTypes="1" containsNumber="1" containsInteger="1" minValue="0" maxValue="0" count="7">
        <s v=""/>
        <s v="FP"/>
        <s v="AD"/>
        <s v="DA"/>
        <s v="CB"/>
        <m/>
        <n v="0"/>
      </sharedItems>
    </cacheField>
    <cacheField name="numero" numFmtId="0">
      <sharedItems containsString="0" containsBlank="1" containsNumber="1" containsInteger="1" minValue="0" maxValue="49564"/>
    </cacheField>
    <cacheField name="fecha" numFmtId="14">
      <sharedItems containsNonDate="0" containsDate="1" containsString="0" containsBlank="1" minDate="2019-12-31T00:00:00" maxDate="2022-01-01T00:00:00"/>
    </cacheField>
    <cacheField name="descrip" numFmtId="0">
      <sharedItems containsBlank="1" count="54">
        <s v="S a l d o    I n i c i a l"/>
        <s v="CO 89010, O/C12107 COMPUTADORA DESKTOP FG - AREA DISEÑO FACº 5363"/>
        <s v="CO# 92712-92713 OC# 12455-12593 COMPUTADOR DESTOKP  PARA AREA FINANCIERA Y BODEGA FACº 5479"/>
        <s v="CO# 95251 OC# 12842  COMPUTADORAS PARA COORD DE CALIDAD Y COORD PRODUCCION FACº 5580"/>
        <s v="CO# 95466 OC# 12871 PROYECTOR EPSON, PANTALLA DE PROYECCION PARA AREA DE SISTEMA FACº 5594"/>
        <s v="CO# 100297 OC# 13399 COMPUTADOR DESKTOP SPEEDMIND PARA AREA DE VENTAS FACº 7619"/>
        <s v="P/R BAJA DE MAQUINARIA CD74 POR VENTA                                                          P/"/>
        <s v="P/R.- ACTIVACION DE LA MESA DE CORTE CAMA PLANA FCX2000-120VC - AREA DE DISEÑO"/>
        <s v="P/R ACTIVACION MAQUINA ELABORADORA DE TROQUELES SHEZHEN"/>
        <s v="P/R ACTIVACION DE MAQUINARIA SANWA 5"/>
        <s v="CO#90131 OC#12137 ESCRITORIO METALICO PARA AREA DE VENTAS FACº 92"/>
        <s v="Registro Anulado por el Usuario SUPERVISOR"/>
        <s v="Depreciación del Periodo comprendido del 2020.12.01 al 2020.12.31."/>
        <s v="CO# 95343 OC# 12856 AIRE ACONDICIONADO E INSTALACION PARA AREA DE IMPRESORA FACº 4011"/>
        <s v="P/R RECLASIFICACION POR DEPRECIACION MES DE ENERO/2021"/>
        <s v="Depreciación del Periodo comprendido del 2021.01.01 al 2021.01.31."/>
        <s v="P/R RECLASIFICACION POR DEPRECIACION MES DE FEBRERO/2021"/>
        <s v="Depreciación del Periodo comprendido del 2021.02.01 al 2021.02.28."/>
        <s v="CO# 97229 OC# 13061 AIRE ACONDICIONADO SPLIT ALTA EFICIENCIA PARA LA AREA DE DISEÑO FAC# 1155"/>
        <s v="P/R RECLASIFICACION POR DEPRECIACION MES DE MARZO/2021"/>
        <s v="Depreciación del Periodo comprendido del 2021.03.01 al 2021.03.31."/>
        <s v="AIRE ACONDICIONADO LG 24000 SPLIT INVERTE - BLANCO  PARA BODEGAS NUEVAS AREAS ADMINISTRATIVAS FAC# 5492"/>
        <s v="COMPRA DE AIRES ACONDICIONASDOS PARA NUEVA BODEGA AREA ADMINISTRATIVA FAC# 5491"/>
        <s v="P/R RECLASIFICACION POR DEPRECIACION MES DE ABRIL/2021"/>
        <s v="FACT PAGADA CON TARJ Y EFECTIVO LA ANULARON Y LA DIVIDIERON EN 2 PARA HACER RETENCIONES"/>
        <s v="Depreciación del Periodo comprendido del 2021.04.01 al 2021.04.30."/>
        <s v="CO# 99569 OC# 13289 AIRE ACONDICIONADO PARA AREA ADMINISTRATIVA GALPON NUEVO FACº 5484"/>
        <s v="CO# 100329 OC# 13397 ESCRITORIOS PARA GERENCIA FAC° 423"/>
        <s v="P/R RECLASIFICACION POR DEPRECIACION MES DE MAYO/2021"/>
        <s v="Depreciación del Periodo comprendido del 2021.05.01 al 2021.05.31."/>
        <s v="P/R RECLASIFICACION POR DEPRECIACION MES DE JUNIO/2021"/>
        <s v="Depreciación del Periodo comprendido del 2021.06.01 al 2021.06.30."/>
        <s v="CO/102524 OC13650 F/514 ESCRITORIO"/>
        <s v="P/R RECLASIFICACION POR DEPRECIACION MES DE JULIO/2021"/>
        <s v="Depreciación del Periodo comprendido del 2021.07.01 al 2021.07.31."/>
        <s v="P/R RECLASIFICACION POR DEPRECIACION MES DE AGOSTO/2021"/>
        <s v="Depreciación del Periodo comprendido del 2021.08.01 al 2021.08.31."/>
        <s v="P/R RECLASIFICACION POR DEPRECIACION MES DE SEPTIEMBRE/2021"/>
        <s v="Depreciación del Periodo comprendido del 2021.09.01 al 2021.09.30."/>
        <s v="P/R RECLASIFICACION POR DEPRECIACION MES DE OCTUBRE/2021"/>
        <s v="Depreciación del Periodo comprendido del 2021.10.01 al 2021.10.31."/>
        <s v="P/R RECLASIFICACION POR DEPRECIACION MES DE NOVIEMBRE/2021"/>
        <s v="Depreciación del Periodo comprendido del 2021.11.01 al 2021.11.30."/>
        <s v="P/R RECLASIFICACION POR DEPRECIACION MES DE DICIEMBRE/2021"/>
        <s v="Depreciación del Periodo comprendido del 2021.12.01 al 2021.12.31."/>
        <s v="saldo inicial"/>
        <s v="P/R BAJA DE ACTIVO GLS0960 CAMION MITSUBISHI"/>
        <s v="P/R ACTIVACION CAMION HINO GTA4705"/>
        <s v="P/R ACTIVACION TOYOTA NEW FORTUNER GCT9810"/>
        <s v="RECLASIFICACION ADQUISICON DE TERRENO Y EDIFICIO (dpto colon)"/>
        <m u="1"/>
        <s v="CO# 100297 OC# 13399 COMPUTADOR DESKTOP SPEEDMIND PARA AREA DE VENTAS FACº 7619 (BALAIKA S.A.)" u="1"/>
        <s v="CO# 95466 OC# 12871 PROYECTOR EPSON, PANTALLA DE PROYECCION PARA AREA DE SISTEMA FACº 5594 (FG COMPUTERS S.A.)" u="1"/>
        <s v="CO# 95251 OC# 12842  COMPUTADORAS PARA COORD DE CALIDAD Y COORD PRODUCCION FACº 5580 (FG COMPUTERS S.A.)" u="1"/>
      </sharedItems>
    </cacheField>
    <cacheField name="referencia" numFmtId="0">
      <sharedItems containsBlank="1" count="3">
        <s v=""/>
        <m/>
        <s v="RECLASIFICACION ADQUISICON DE TERRENO Y EDIFICIO"/>
      </sharedItems>
    </cacheField>
    <cacheField name="debito" numFmtId="0">
      <sharedItems containsString="0" containsBlank="1" containsNumber="1" minValue="0" maxValue="461156.96" count="27">
        <n v="0"/>
        <n v="1680"/>
        <n v="1450"/>
        <n v="100"/>
        <n v="160"/>
        <n v="72"/>
        <n v="1000"/>
        <n v="95"/>
        <n v="680"/>
        <n v="1040.5999999999999"/>
        <n v="27008.880000000001"/>
        <n v="52487.9"/>
        <n v="355088.32"/>
        <n v="390"/>
        <n v="0.9"/>
        <n v="600"/>
        <n v="748"/>
        <n v="2223.96"/>
        <n v="753.53"/>
        <n v="1470.44"/>
        <n v="510"/>
        <n v="170"/>
        <m/>
        <n v="27313.57"/>
        <n v="61316.01"/>
        <n v="461156.96"/>
        <n v="15974.66"/>
      </sharedItems>
    </cacheField>
    <cacheField name="credito" numFmtId="0">
      <sharedItems containsString="0" containsBlank="1" containsNumber="1" minValue="0" maxValue="661308.56000000006" count="6">
        <n v="0"/>
        <n v="661308.56000000006"/>
        <n v="0.9"/>
        <n v="2971.97"/>
        <m/>
        <n v="2150"/>
      </sharedItems>
    </cacheField>
    <cacheField name="saldofinal" numFmtId="0">
      <sharedItems containsSemiMixedTypes="0" containsString="0" containsNumber="1" minValue="-661308.56000000006" maxValue="7187317.2800000003"/>
    </cacheField>
    <cacheField name="saldo" numFmtId="0">
      <sharedItems containsString="0" containsBlank="1" containsNumber="1" minValue="0" maxValue="502983.53" count="4">
        <n v="0"/>
        <m/>
        <n v="502983.53"/>
        <n v="461156.96"/>
      </sharedItems>
    </cacheField>
    <cacheField name="saldof" numFmtId="0">
      <sharedItems containsString="0" containsBlank="1" containsNumber="1" minValue="0" maxValue="7621902.3799999999"/>
    </cacheField>
    <cacheField name="cheque" numFmtId="0">
      <sharedItems containsBlank="1" containsMixedTypes="1" containsNumber="1" containsInteger="1" minValue="0" maxValue="0" count="3">
        <n v="0"/>
        <m/>
        <s v=""/>
      </sharedItems>
    </cacheField>
    <cacheField name="beneficia" numFmtId="0">
      <sharedItems containsBlank="1" containsMixedTypes="1" containsNumber="1" containsInteger="1" minValue="0" maxValue="0" count="3">
        <s v=""/>
        <m/>
        <n v="0"/>
      </sharedItems>
    </cacheField>
    <cacheField name="valreg" numFmtId="0">
      <sharedItems containsBlank="1" containsMixedTypes="1" containsNumber="1" containsInteger="1" minValue="0" maxValue="0" count="3">
        <n v="0"/>
        <m/>
        <s v="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ley Sthéfany Rodríguez Pincay " refreshedDate="44637.743961805558" createdVersion="6" refreshedVersion="6" minRefreshableVersion="3" recordCount="2703" xr:uid="{03C904E0-5F41-4546-A9F1-5518BBBF4F49}">
  <cacheSource type="worksheet">
    <worksheetSource ref="A1:S2704" sheet="depreciacion acumulada" r:id="rId2"/>
  </cacheSource>
  <cacheFields count="19">
    <cacheField name="codigo" numFmtId="0">
      <sharedItems containsSemiMixedTypes="0" containsString="0" containsNumber="1" containsInteger="1" minValue="102010301001" maxValue="102010301009" count="6">
        <n v="102010301001"/>
        <n v="102010301004"/>
        <n v="102010301005"/>
        <n v="102010301006"/>
        <n v="102010301007"/>
        <n v="102010301009"/>
      </sharedItems>
    </cacheField>
    <cacheField name="centro" numFmtId="0">
      <sharedItems count="2">
        <s v=""/>
        <s v="007"/>
      </sharedItems>
    </cacheField>
    <cacheField name="subcentro" numFmtId="0">
      <sharedItems count="2">
        <s v=""/>
        <s v="0070000002"/>
      </sharedItems>
    </cacheField>
    <cacheField name="nombre" numFmtId="0">
      <sharedItems count="6">
        <s v="Depreciación Acumulada Edificios"/>
        <s v="Depreciación Acumulada Muebles y Enseres"/>
        <s v="Depreciación Acumulada Maquinarias y Equipos"/>
        <s v="Depreciación Acumulada Equipo de Seguridad"/>
        <s v="Depreciaciión Acumulada Equipos de Computación"/>
        <s v="Depreciacion Acumulada Vehiculos"/>
      </sharedItems>
    </cacheField>
    <cacheField name="tipo" numFmtId="0">
      <sharedItems count="3">
        <s v=""/>
        <s v="DA"/>
        <s v="AD"/>
      </sharedItems>
    </cacheField>
    <cacheField name="numero" numFmtId="0">
      <sharedItems containsSemiMixedTypes="0" containsString="0" containsNumber="1" containsInteger="1" minValue="0" maxValue="8901"/>
    </cacheField>
    <cacheField name="fecha" numFmtId="14">
      <sharedItems containsSemiMixedTypes="0" containsNonDate="0" containsDate="1" containsString="0" minDate="2020-12-31T00:00:00" maxDate="2022-01-01T00:00:00" count="17"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1-05-30T00:00:00"/>
        <d v="2021-08-18T00:00:00"/>
        <d v="2021-03-30T00:00:00"/>
        <d v="2021-03-25T00:00:00"/>
      </sharedItems>
    </cacheField>
    <cacheField name="descrip" numFmtId="0">
      <sharedItems/>
    </cacheField>
    <cacheField name="referencia" numFmtId="0">
      <sharedItems count="1">
        <s v=""/>
      </sharedItems>
    </cacheField>
    <cacheField name="debito" numFmtId="43">
      <sharedItems containsSemiMixedTypes="0" containsString="0" containsNumber="1" minValue="0" maxValue="661308.56000000006" count="3">
        <n v="0"/>
        <n v="661308.56000000006"/>
        <n v="2150"/>
      </sharedItems>
    </cacheField>
    <cacheField name="credito" numFmtId="43">
      <sharedItems containsSemiMixedTypes="0" containsString="0" containsNumber="1" minValue="0" maxValue="10269.6"/>
    </cacheField>
    <cacheField name="saldo" numFmtId="43">
      <sharedItems containsSemiMixedTypes="0" containsString="0" containsNumber="1" minValue="-4024307.83" maxValue="0" count="7">
        <n v="-8192.16"/>
        <n v="0"/>
        <n v="-155832.79"/>
        <n v="-4024307.83"/>
        <n v="-15329.9"/>
        <n v="-118120.19"/>
        <n v="-316627.84999999998"/>
      </sharedItems>
    </cacheField>
    <cacheField name="saldo final" numFmtId="43">
      <sharedItems containsSemiMixedTypes="0" containsString="0" containsNumber="1" minValue="-4024307.83" maxValue="661308.56000000006"/>
    </cacheField>
    <cacheField name="saldof" numFmtId="0">
      <sharedItems containsSemiMixedTypes="0" containsString="0" containsNumber="1" minValue="-4325786.83" maxValue="-8192.16"/>
    </cacheField>
    <cacheField name="cheque" numFmtId="0">
      <sharedItems containsSemiMixedTypes="0" containsString="0" containsNumber="1" containsInteger="1" minValue="0" maxValue="0" count="1">
        <n v="0"/>
      </sharedItems>
    </cacheField>
    <cacheField name="beneficia" numFmtId="0">
      <sharedItems count="1">
        <s v=""/>
      </sharedItems>
    </cacheField>
    <cacheField name="valreg" numFmtId="0">
      <sharedItems containsSemiMixedTypes="0" containsString="0" containsNumber="1" containsInteger="1" minValue="0" maxValue="0" count="1">
        <n v="0"/>
      </sharedItems>
    </cacheField>
    <cacheField name="negrita" numFmtId="0">
      <sharedItems count="1">
        <s v=""/>
      </sharedItems>
    </cacheField>
    <cacheField name="numero_rel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4">
  <r>
    <x v="0"/>
    <x v="0"/>
    <x v="0"/>
    <n v="1"/>
    <d v="2014-01-01T00:00:00"/>
    <x v="0"/>
    <s v="Asiento Inicial Año 2014"/>
    <s v=""/>
    <n v="235946.32"/>
    <x v="0"/>
    <x v="0"/>
    <n v="235946.32"/>
    <n v="0"/>
    <s v=""/>
    <x v="0"/>
    <x v="0"/>
    <x v="0"/>
  </r>
  <r>
    <x v="0"/>
    <x v="0"/>
    <x v="1"/>
    <n v="17"/>
    <d v="2014-01-02T00:00:00"/>
    <x v="0"/>
    <s v="PARA REVERSAR CH/. MAL REGISTRADO"/>
    <s v=""/>
    <n v="1000"/>
    <x v="0"/>
    <x v="0"/>
    <n v="236946.32"/>
    <n v="0"/>
    <s v=""/>
    <x v="0"/>
    <x v="0"/>
    <x v="0"/>
  </r>
  <r>
    <x v="0"/>
    <x v="0"/>
    <x v="1"/>
    <n v="18"/>
    <d v="2014-01-02T00:00:00"/>
    <x v="0"/>
    <s v="REGISTRO DE CH/. 143988-143987"/>
    <s v=""/>
    <n v="0"/>
    <x v="1"/>
    <x v="0"/>
    <n v="235946.32"/>
    <n v="0"/>
    <s v=""/>
    <x v="0"/>
    <x v="0"/>
    <x v="0"/>
  </r>
  <r>
    <x v="0"/>
    <x v="0"/>
    <x v="1"/>
    <n v="1"/>
    <d v="2014-01-07T00:00:00"/>
    <x v="0"/>
    <s v="ANTICIPOS EGRESO #26"/>
    <s v=""/>
    <n v="48.15"/>
    <x v="0"/>
    <x v="0"/>
    <n v="235994.47"/>
    <n v="0"/>
    <s v=""/>
    <x v="0"/>
    <x v="0"/>
    <x v="0"/>
  </r>
  <r>
    <x v="0"/>
    <x v="0"/>
    <x v="2"/>
    <n v="31"/>
    <d v="2014-01-10T00:00:00"/>
    <x v="0"/>
    <s v="PAGO FACT#962 (SABELLA) Benef: VICTOR ESPINOZA"/>
    <s v=""/>
    <n v="711.26"/>
    <x v="0"/>
    <x v="0"/>
    <n v="236705.73"/>
    <n v="143930"/>
    <s v="VICTOR ESPINOZA"/>
    <x v="0"/>
    <x v="0"/>
    <x v="0"/>
  </r>
  <r>
    <x v="0"/>
    <x v="0"/>
    <x v="2"/>
    <n v="113"/>
    <d v="2014-01-13T00:00:00"/>
    <x v="0"/>
    <s v="PAGO IMP. PREDIALES 20 Benef: BANCO DE GUAYAQUIL"/>
    <s v=""/>
    <n v="1764.13"/>
    <x v="0"/>
    <x v="0"/>
    <n v="238469.86"/>
    <n v="143969"/>
    <s v="BANCO DE GUAYAQUIL"/>
    <x v="0"/>
    <x v="0"/>
    <x v="0"/>
  </r>
  <r>
    <x v="0"/>
    <x v="0"/>
    <x v="2"/>
    <n v="117"/>
    <d v="2014-01-13T00:00:00"/>
    <x v="0"/>
    <s v="PAGO FACT#254686-254687 Benef: DOLORES JIMENEZ JIMENEZ"/>
    <s v=""/>
    <n v="6145.11"/>
    <x v="0"/>
    <x v="0"/>
    <n v="244614.97"/>
    <n v="143979"/>
    <s v="DOLORES JIMENEZ JIMENEZ"/>
    <x v="0"/>
    <x v="0"/>
    <x v="0"/>
  </r>
  <r>
    <x v="0"/>
    <x v="0"/>
    <x v="2"/>
    <n v="149"/>
    <d v="2014-01-13T00:00:00"/>
    <x v="0"/>
    <s v="PAGO DECIMO TERCERO Benef: PILAR ARELLANO"/>
    <s v=""/>
    <n v="500"/>
    <x v="0"/>
    <x v="0"/>
    <n v="245114.97"/>
    <n v="143986"/>
    <s v="PILAR ARELLANO"/>
    <x v="0"/>
    <x v="0"/>
    <x v="0"/>
  </r>
  <r>
    <x v="0"/>
    <x v="0"/>
    <x v="2"/>
    <n v="150"/>
    <d v="2014-01-13T00:00:00"/>
    <x v="0"/>
    <s v="PAGO DEC. TERCERO Benef: GEORGE COLES"/>
    <s v=""/>
    <n v="212"/>
    <x v="0"/>
    <x v="0"/>
    <n v="245326.97"/>
    <n v="143984"/>
    <s v="GEORGE COLES"/>
    <x v="0"/>
    <x v="0"/>
    <x v="0"/>
  </r>
  <r>
    <x v="0"/>
    <x v="0"/>
    <x v="2"/>
    <n v="151"/>
    <d v="2014-01-13T00:00:00"/>
    <x v="0"/>
    <s v="PAGO DEC. TERCERO Benef: PILAR ARELLANO"/>
    <s v=""/>
    <n v="500"/>
    <x v="0"/>
    <x v="0"/>
    <n v="245826.97"/>
    <n v="143985"/>
    <s v="PILAR ARELLANO"/>
    <x v="0"/>
    <x v="0"/>
    <x v="0"/>
  </r>
  <r>
    <x v="0"/>
    <x v="0"/>
    <x v="2"/>
    <n v="152"/>
    <d v="2014-01-13T00:00:00"/>
    <x v="0"/>
    <s v="PAGO DEC. TERCERO Benef: PILAR ARELLANO"/>
    <s v=""/>
    <n v="500"/>
    <x v="0"/>
    <x v="0"/>
    <n v="246326.97"/>
    <n v="144008"/>
    <s v="PILAR ARELLANO"/>
    <x v="0"/>
    <x v="0"/>
    <x v="0"/>
  </r>
  <r>
    <x v="0"/>
    <x v="0"/>
    <x v="2"/>
    <n v="153"/>
    <d v="2014-01-13T00:00:00"/>
    <x v="0"/>
    <s v="PAGO DEC. TERCERO Benef: PILAR ARELLANO"/>
    <s v=""/>
    <n v="500"/>
    <x v="0"/>
    <x v="0"/>
    <n v="246826.97"/>
    <n v="143987"/>
    <s v="PILAR ARELLANO"/>
    <x v="0"/>
    <x v="0"/>
    <x v="0"/>
  </r>
  <r>
    <x v="0"/>
    <x v="0"/>
    <x v="2"/>
    <n v="154"/>
    <d v="2014-01-13T00:00:00"/>
    <x v="0"/>
    <s v="PAGO DECIMO TERCERO Benef: PILAR ARELLANO"/>
    <s v=""/>
    <n v="500"/>
    <x v="0"/>
    <x v="0"/>
    <n v="247326.97"/>
    <n v="143988"/>
    <s v="PILAR ARELLANO"/>
    <x v="0"/>
    <x v="0"/>
    <x v="0"/>
  </r>
  <r>
    <x v="0"/>
    <x v="0"/>
    <x v="2"/>
    <n v="155"/>
    <d v="2014-01-13T00:00:00"/>
    <x v="0"/>
    <s v="PAGO DEC. TERCERO Benef: PILAR ARELLANO"/>
    <s v=""/>
    <n v="500"/>
    <x v="0"/>
    <x v="0"/>
    <n v="247826.97"/>
    <n v="143989"/>
    <s v="PILAR ARELLANO"/>
    <x v="0"/>
    <x v="0"/>
    <x v="0"/>
  </r>
  <r>
    <x v="0"/>
    <x v="0"/>
    <x v="2"/>
    <n v="156"/>
    <d v="2014-01-13T00:00:00"/>
    <x v="0"/>
    <s v="PAGO DEC. TERCERO Benef: PILAR ARELLANO"/>
    <s v=""/>
    <n v="100"/>
    <x v="0"/>
    <x v="0"/>
    <n v="247926.97"/>
    <n v="143991"/>
    <s v="PILAR ARELLANO"/>
    <x v="0"/>
    <x v="0"/>
    <x v="0"/>
  </r>
  <r>
    <x v="0"/>
    <x v="0"/>
    <x v="1"/>
    <n v="4"/>
    <d v="2014-01-14T00:00:00"/>
    <x v="0"/>
    <s v="ANTICIPOS (FONSECA) EGRESO #106 #107 #108"/>
    <s v=""/>
    <n v="20"/>
    <x v="0"/>
    <x v="0"/>
    <n v="247946.97"/>
    <n v="0"/>
    <s v=""/>
    <x v="0"/>
    <x v="0"/>
    <x v="0"/>
  </r>
  <r>
    <x v="0"/>
    <x v="0"/>
    <x v="3"/>
    <n v="11"/>
    <d v="2014-01-14T00:00:00"/>
    <x v="0"/>
    <s v="SABELLA - PAGO PLANILLAS MES DIC/13"/>
    <s v=""/>
    <n v="748.17"/>
    <x v="0"/>
    <x v="0"/>
    <n v="248695.14"/>
    <n v="0"/>
    <s v=""/>
    <x v="0"/>
    <x v="0"/>
    <x v="0"/>
  </r>
  <r>
    <x v="0"/>
    <x v="0"/>
    <x v="3"/>
    <n v="11"/>
    <d v="2014-01-14T00:00:00"/>
    <x v="0"/>
    <s v="SABELLA - PAGO PLANILLAS MES DIC/13"/>
    <s v=""/>
    <n v="216.58"/>
    <x v="0"/>
    <x v="0"/>
    <n v="248911.72"/>
    <n v="0"/>
    <s v=""/>
    <x v="0"/>
    <x v="0"/>
    <x v="0"/>
  </r>
  <r>
    <x v="0"/>
    <x v="0"/>
    <x v="4"/>
    <n v="149"/>
    <d v="2014-01-15T00:00:00"/>
    <x v="0"/>
    <s v="LO DAÑO ING Anulación de cheque  EG-#   149  CH-#     143986"/>
    <s v=""/>
    <n v="0"/>
    <x v="2"/>
    <x v="0"/>
    <n v="248411.72"/>
    <n v="0"/>
    <s v=""/>
    <x v="0"/>
    <x v="0"/>
    <x v="0"/>
  </r>
  <r>
    <x v="0"/>
    <x v="0"/>
    <x v="2"/>
    <n v="931"/>
    <d v="2014-01-15T00:00:00"/>
    <x v="0"/>
    <s v="PAGO LIQUIDACION Benef: ADRIANA MARISCAL BURGOS"/>
    <s v=""/>
    <n v="125.88"/>
    <x v="0"/>
    <x v="0"/>
    <n v="248537.60000000001"/>
    <n v="144003"/>
    <s v="ADRIANA MARISCAL BURGOS"/>
    <x v="0"/>
    <x v="0"/>
    <x v="0"/>
  </r>
  <r>
    <x v="0"/>
    <x v="0"/>
    <x v="3"/>
    <n v="12"/>
    <d v="2014-01-15T00:00:00"/>
    <x v="0"/>
    <s v="SABELLA1ERA QUINCENA DEL MES DE ENERO/13"/>
    <s v=""/>
    <n v="154.11000000000001"/>
    <x v="0"/>
    <x v="0"/>
    <n v="248691.71"/>
    <n v="0"/>
    <s v=""/>
    <x v="0"/>
    <x v="0"/>
    <x v="0"/>
  </r>
  <r>
    <x v="0"/>
    <x v="0"/>
    <x v="3"/>
    <n v="12"/>
    <d v="2014-01-15T00:00:00"/>
    <x v="0"/>
    <s v="SABELLA 1ERA QUINCENA DEL MES DE ENERO/13"/>
    <s v=""/>
    <n v="134.11000000000001"/>
    <x v="0"/>
    <x v="0"/>
    <n v="248825.82"/>
    <n v="0"/>
    <s v=""/>
    <x v="0"/>
    <x v="0"/>
    <x v="0"/>
  </r>
  <r>
    <x v="0"/>
    <x v="0"/>
    <x v="2"/>
    <n v="159"/>
    <d v="2014-01-16T00:00:00"/>
    <x v="0"/>
    <s v="PAGO FACT#52453 Benef: DOLORES JIMENEZ"/>
    <s v=""/>
    <n v="2108.02"/>
    <x v="0"/>
    <x v="0"/>
    <n v="250933.84"/>
    <n v="144011"/>
    <s v="DOLORES JIMENEZ"/>
    <x v="0"/>
    <x v="0"/>
    <x v="0"/>
  </r>
  <r>
    <x v="0"/>
    <x v="0"/>
    <x v="5"/>
    <n v="346"/>
    <d v="2014-01-16T00:00:00"/>
    <x v="0"/>
    <s v="SERV. ALMUERZOS (OCAÑA SANCHEZ OTTO ERWIN)"/>
    <s v="FA 1123"/>
    <n v="23"/>
    <x v="0"/>
    <x v="0"/>
    <n v="250956.84"/>
    <n v="0"/>
    <s v=""/>
    <x v="0"/>
    <x v="0"/>
    <x v="0"/>
  </r>
  <r>
    <x v="0"/>
    <x v="0"/>
    <x v="2"/>
    <n v="262"/>
    <d v="2014-01-17T00:00:00"/>
    <x v="0"/>
    <s v="PAGO FACT#65 Benef: JESUS LUZARDO"/>
    <s v=""/>
    <n v="1633.5"/>
    <x v="0"/>
    <x v="0"/>
    <n v="252590.34"/>
    <n v="144020"/>
    <s v="JESUS LUZARDO"/>
    <x v="0"/>
    <x v="0"/>
    <x v="0"/>
  </r>
  <r>
    <x v="0"/>
    <x v="0"/>
    <x v="1"/>
    <n v="6"/>
    <d v="2014-01-21T00:00:00"/>
    <x v="0"/>
    <s v="REGISTRO DE PAGO FACTURAS DE SABELLA #52839"/>
    <s v=""/>
    <n v="45.91"/>
    <x v="0"/>
    <x v="0"/>
    <n v="252636.25"/>
    <n v="0"/>
    <s v=""/>
    <x v="0"/>
    <x v="0"/>
    <x v="0"/>
  </r>
  <r>
    <x v="0"/>
    <x v="0"/>
    <x v="1"/>
    <n v="6"/>
    <d v="2014-01-21T00:00:00"/>
    <x v="0"/>
    <s v="REGISTRO DE PAGO FACTURAS DE SABELLA #555"/>
    <s v=""/>
    <n v="80"/>
    <x v="0"/>
    <x v="0"/>
    <n v="252716.25"/>
    <n v="0"/>
    <s v=""/>
    <x v="0"/>
    <x v="0"/>
    <x v="0"/>
  </r>
  <r>
    <x v="0"/>
    <x v="0"/>
    <x v="2"/>
    <n v="206"/>
    <d v="2014-01-22T00:00:00"/>
    <x v="0"/>
    <s v="PAGO FACT#555 Benef: TEODORO BARCO"/>
    <s v=""/>
    <n v="145"/>
    <x v="0"/>
    <x v="0"/>
    <n v="252861.25"/>
    <n v="144029"/>
    <s v="TEODORO BARCO"/>
    <x v="0"/>
    <x v="0"/>
    <x v="0"/>
  </r>
  <r>
    <x v="0"/>
    <x v="0"/>
    <x v="2"/>
    <n v="196"/>
    <d v="2014-01-23T00:00:00"/>
    <x v="0"/>
    <s v="PAGO FACT#604 Benef: CESAR BAQUE AVILES"/>
    <s v=""/>
    <n v="638.32000000000005"/>
    <x v="0"/>
    <x v="0"/>
    <n v="253499.57"/>
    <n v="144047"/>
    <s v="CESAR BAQUE AVILES"/>
    <x v="0"/>
    <x v="0"/>
    <x v="0"/>
  </r>
  <r>
    <x v="0"/>
    <x v="0"/>
    <x v="2"/>
    <n v="201"/>
    <d v="2014-01-24T00:00:00"/>
    <x v="0"/>
    <s v=" Benef: VICTOR ESPINOZA"/>
    <s v=""/>
    <n v="539.5"/>
    <x v="0"/>
    <x v="0"/>
    <n v="254039.07"/>
    <n v="144054"/>
    <s v="VICTOR ESPINOZA"/>
    <x v="0"/>
    <x v="0"/>
    <x v="0"/>
  </r>
  <r>
    <x v="0"/>
    <x v="0"/>
    <x v="5"/>
    <n v="462"/>
    <d v="2014-01-24T00:00:00"/>
    <x v="0"/>
    <s v="SERV. ALMUERZOS (OCAÑA SANCHEZ OTTO ERWIN)"/>
    <s v="FA 1125"/>
    <n v="14"/>
    <x v="0"/>
    <x v="0"/>
    <n v="254053.07"/>
    <n v="0"/>
    <s v=""/>
    <x v="0"/>
    <x v="0"/>
    <x v="0"/>
  </r>
  <r>
    <x v="0"/>
    <x v="0"/>
    <x v="2"/>
    <n v="205"/>
    <d v="2014-01-27T00:00:00"/>
    <x v="0"/>
    <s v="PAGO FACT#53058 Benef: DOLORES JIMENEZ JIMENEZ"/>
    <s v=""/>
    <n v="702.67"/>
    <x v="0"/>
    <x v="0"/>
    <n v="254755.74"/>
    <n v="144058"/>
    <s v="DOLORES JIMENEZ JIMENEZ"/>
    <x v="0"/>
    <x v="0"/>
    <x v="0"/>
  </r>
  <r>
    <x v="0"/>
    <x v="0"/>
    <x v="6"/>
    <n v="91"/>
    <d v="2014-01-30T00:00:00"/>
    <x v="0"/>
    <s v="CRUCE DE CUENTA CON ANTICIPO"/>
    <s v=""/>
    <n v="0"/>
    <x v="3"/>
    <x v="0"/>
    <n v="249235.74"/>
    <n v="0"/>
    <s v=""/>
    <x v="0"/>
    <x v="0"/>
    <x v="0"/>
  </r>
  <r>
    <x v="0"/>
    <x v="0"/>
    <x v="2"/>
    <n v="241"/>
    <d v="2014-01-31T00:00:00"/>
    <x v="0"/>
    <s v=" Benef: CESAR BAQUE AVILES"/>
    <s v=""/>
    <n v="667.1"/>
    <x v="0"/>
    <x v="0"/>
    <n v="249902.84"/>
    <n v="144091"/>
    <s v="CESAR BAQUE AVILES"/>
    <x v="0"/>
    <x v="0"/>
    <x v="0"/>
  </r>
  <r>
    <x v="0"/>
    <x v="0"/>
    <x v="2"/>
    <n v="258"/>
    <d v="2014-01-31T00:00:00"/>
    <x v="0"/>
    <s v="PAGO MES 01/2014 Benef: GEORGE COLES"/>
    <s v=""/>
    <n v="307.87"/>
    <x v="0"/>
    <x v="0"/>
    <n v="250210.71"/>
    <n v="144079"/>
    <s v="GEORGE COLES"/>
    <x v="0"/>
    <x v="0"/>
    <x v="0"/>
  </r>
  <r>
    <x v="0"/>
    <x v="0"/>
    <x v="2"/>
    <n v="303"/>
    <d v="2014-01-31T00:00:00"/>
    <x v="0"/>
    <s v="PAGO MES 01/2014 Benef: PILAR ARELLANO"/>
    <s v=""/>
    <n v="2167.25"/>
    <x v="0"/>
    <x v="0"/>
    <n v="252377.96"/>
    <n v="144078"/>
    <s v="PILAR ARELLANO"/>
    <x v="0"/>
    <x v="0"/>
    <x v="0"/>
  </r>
  <r>
    <x v="0"/>
    <x v="0"/>
    <x v="3"/>
    <n v="15"/>
    <d v="2014-01-31T00:00:00"/>
    <x v="0"/>
    <s v="PAGO 2DA QUINCENA 01/2014"/>
    <s v=""/>
    <n v="156.33000000000001"/>
    <x v="0"/>
    <x v="0"/>
    <n v="252534.29"/>
    <n v="0"/>
    <s v=""/>
    <x v="0"/>
    <x v="0"/>
    <x v="0"/>
  </r>
  <r>
    <x v="0"/>
    <x v="0"/>
    <x v="3"/>
    <n v="15"/>
    <d v="2014-01-31T00:00:00"/>
    <x v="0"/>
    <s v="PAGO 2DA QUINCENA 01/2014"/>
    <s v=""/>
    <n v="156.33000000000001"/>
    <x v="0"/>
    <x v="0"/>
    <n v="252690.62"/>
    <n v="0"/>
    <s v=""/>
    <x v="0"/>
    <x v="0"/>
    <x v="0"/>
  </r>
  <r>
    <x v="0"/>
    <x v="0"/>
    <x v="2"/>
    <n v="351"/>
    <d v="2014-02-07T00:00:00"/>
    <x v="0"/>
    <s v="PAGO FACT#24 Benef: RAUL VALDIVIESO"/>
    <s v=""/>
    <n v="487.68"/>
    <x v="0"/>
    <x v="0"/>
    <n v="253178.3"/>
    <n v="144191"/>
    <s v="RAUL VALDIVIESO"/>
    <x v="0"/>
    <x v="0"/>
    <x v="0"/>
  </r>
  <r>
    <x v="0"/>
    <x v="0"/>
    <x v="3"/>
    <n v="45"/>
    <d v="2014-02-10T00:00:00"/>
    <x v="0"/>
    <s v="PAGO PLANILLAS MES 01/2014"/>
    <s v=""/>
    <n v="778.3"/>
    <x v="0"/>
    <x v="0"/>
    <n v="253956.6"/>
    <n v="0"/>
    <s v=""/>
    <x v="0"/>
    <x v="0"/>
    <x v="0"/>
  </r>
  <r>
    <x v="0"/>
    <x v="0"/>
    <x v="3"/>
    <n v="45"/>
    <d v="2014-02-10T00:00:00"/>
    <x v="0"/>
    <s v="PAGO PLANILLAS MES 01/2014"/>
    <s v=""/>
    <n v="216.58"/>
    <x v="0"/>
    <x v="0"/>
    <n v="254173.18"/>
    <n v="0"/>
    <s v=""/>
    <x v="0"/>
    <x v="0"/>
    <x v="0"/>
  </r>
  <r>
    <x v="0"/>
    <x v="0"/>
    <x v="3"/>
    <n v="29"/>
    <d v="2014-02-12T00:00:00"/>
    <x v="0"/>
    <s v="PAGO DECLARACION 01/2014"/>
    <s v=""/>
    <n v="106.74"/>
    <x v="0"/>
    <x v="0"/>
    <n v="254279.92"/>
    <n v="0"/>
    <s v=""/>
    <x v="0"/>
    <x v="0"/>
    <x v="0"/>
  </r>
  <r>
    <x v="0"/>
    <x v="0"/>
    <x v="3"/>
    <n v="29"/>
    <d v="2014-02-12T00:00:00"/>
    <x v="0"/>
    <s v="PAGO DECLARACION 01/2014 SABELLA"/>
    <s v=""/>
    <n v="71.290000000000006"/>
    <x v="0"/>
    <x v="0"/>
    <n v="254351.21"/>
    <n v="0"/>
    <s v=""/>
    <x v="0"/>
    <x v="0"/>
    <x v="0"/>
  </r>
  <r>
    <x v="0"/>
    <x v="0"/>
    <x v="1"/>
    <n v="15"/>
    <d v="2014-02-14T00:00:00"/>
    <x v="0"/>
    <s v="FACT#966 (REEMBOLSO DE COMBUSTIBLE)"/>
    <s v=""/>
    <n v="69"/>
    <x v="0"/>
    <x v="0"/>
    <n v="254420.21"/>
    <n v="0"/>
    <s v=""/>
    <x v="0"/>
    <x v="0"/>
    <x v="0"/>
  </r>
  <r>
    <x v="0"/>
    <x v="0"/>
    <x v="2"/>
    <n v="377"/>
    <d v="2014-02-14T00:00:00"/>
    <x v="0"/>
    <s v="PAGO FACT #54898 Benef: DOLORES JIMENEZ JIMENEZ"/>
    <s v=""/>
    <n v="1002.59"/>
    <x v="0"/>
    <x v="0"/>
    <n v="255422.8"/>
    <n v="144223"/>
    <s v="DOLORES JIMENEZ JIMENEZ"/>
    <x v="0"/>
    <x v="0"/>
    <x v="0"/>
  </r>
  <r>
    <x v="0"/>
    <x v="0"/>
    <x v="2"/>
    <n v="382"/>
    <d v="2014-02-14T00:00:00"/>
    <x v="0"/>
    <s v="PAGO FACT#968 (ALQUILER CONCRETERA Y COMPACTADORA DEL 27/01/ AL 09/202 Benef: VICTOR ESPINOZA"/>
    <s v=""/>
    <n v="452.12"/>
    <x v="0"/>
    <x v="0"/>
    <n v="255874.92"/>
    <n v="144228"/>
    <s v="VICTOR ESPINOZA"/>
    <x v="0"/>
    <x v="0"/>
    <x v="0"/>
  </r>
  <r>
    <x v="0"/>
    <x v="0"/>
    <x v="5"/>
    <n v="752"/>
    <d v="2014-02-14T00:00:00"/>
    <x v="0"/>
    <s v="SERVICIO DE ALMUERZO_x000d__x000a_ (OCAÑA SANCHEZ OTTO ERWIN)"/>
    <s v="FA 1129"/>
    <n v="29"/>
    <x v="0"/>
    <x v="0"/>
    <n v="255903.92"/>
    <n v="0"/>
    <s v=""/>
    <x v="0"/>
    <x v="0"/>
    <x v="0"/>
  </r>
  <r>
    <x v="0"/>
    <x v="0"/>
    <x v="3"/>
    <n v="21"/>
    <d v="2014-02-17T00:00:00"/>
    <x v="0"/>
    <s v="ROLL 1ERA QUINCENA 02/2014"/>
    <s v=""/>
    <n v="154.11000000000001"/>
    <x v="0"/>
    <x v="0"/>
    <n v="256058.03"/>
    <n v="0"/>
    <s v=""/>
    <x v="0"/>
    <x v="0"/>
    <x v="0"/>
  </r>
  <r>
    <x v="0"/>
    <x v="0"/>
    <x v="3"/>
    <n v="21"/>
    <d v="2014-02-17T00:00:00"/>
    <x v="0"/>
    <s v="ROLL 1ERA QUINCENA 02/2014"/>
    <s v=""/>
    <n v="154.11000000000001"/>
    <x v="0"/>
    <x v="0"/>
    <n v="256212.14"/>
    <n v="0"/>
    <s v=""/>
    <x v="0"/>
    <x v="0"/>
    <x v="0"/>
  </r>
  <r>
    <x v="0"/>
    <x v="0"/>
    <x v="2"/>
    <n v="407"/>
    <d v="2014-02-21T00:00:00"/>
    <x v="0"/>
    <s v="PAGO FACT#257650 Benef: DOLORES JIMENEZ"/>
    <s v=""/>
    <n v="711.59"/>
    <x v="0"/>
    <x v="0"/>
    <n v="256923.73"/>
    <n v="144259"/>
    <s v="DOLORES JIMENEZ"/>
    <x v="0"/>
    <x v="0"/>
    <x v="0"/>
  </r>
  <r>
    <x v="0"/>
    <x v="0"/>
    <x v="2"/>
    <n v="408"/>
    <d v="2014-02-21T00:00:00"/>
    <x v="0"/>
    <s v="PAGO FACT#622 Benef: CESAR BAQUE"/>
    <s v=""/>
    <n v="424.7"/>
    <x v="0"/>
    <x v="0"/>
    <n v="257348.43"/>
    <n v="144260"/>
    <s v="CESAR BAQUE"/>
    <x v="0"/>
    <x v="0"/>
    <x v="0"/>
  </r>
  <r>
    <x v="0"/>
    <x v="0"/>
    <x v="2"/>
    <n v="409"/>
    <d v="2014-02-21T00:00:00"/>
    <x v="0"/>
    <s v="ABONO FACT#345 Benef: VERONICA VALENCIA"/>
    <s v=""/>
    <n v="200"/>
    <x v="0"/>
    <x v="0"/>
    <n v="257548.43"/>
    <n v="144262"/>
    <s v="VERONICA VALENCIA"/>
    <x v="0"/>
    <x v="0"/>
    <x v="0"/>
  </r>
  <r>
    <x v="0"/>
    <x v="0"/>
    <x v="2"/>
    <n v="410"/>
    <d v="2014-02-21T00:00:00"/>
    <x v="0"/>
    <s v="PAGO FACT#970 Benef: VICTOR ESPINOZA"/>
    <s v=""/>
    <n v="384.05"/>
    <x v="0"/>
    <x v="0"/>
    <n v="257932.48"/>
    <n v="144265"/>
    <s v="VICTOR ESPINOZA"/>
    <x v="0"/>
    <x v="0"/>
    <x v="0"/>
  </r>
  <r>
    <x v="0"/>
    <x v="0"/>
    <x v="6"/>
    <n v="90"/>
    <d v="2014-02-27T00:00:00"/>
    <x v="0"/>
    <s v="CRUCE DE CUENTA CON ANTICIPO"/>
    <s v=""/>
    <n v="0"/>
    <x v="3"/>
    <x v="0"/>
    <n v="252412.48"/>
    <n v="0"/>
    <s v=""/>
    <x v="0"/>
    <x v="0"/>
    <x v="0"/>
  </r>
  <r>
    <x v="0"/>
    <x v="0"/>
    <x v="5"/>
    <n v="905"/>
    <d v="2014-02-27T00:00:00"/>
    <x v="0"/>
    <s v="SERV. DE ALMUERZO_x000d__x000a_ (OCAÑA SANCHEZ OTTO ERWIN)"/>
    <s v="FA 1130"/>
    <n v="14"/>
    <x v="0"/>
    <x v="0"/>
    <n v="252426.48"/>
    <n v="0"/>
    <s v=""/>
    <x v="0"/>
    <x v="0"/>
    <x v="0"/>
  </r>
  <r>
    <x v="0"/>
    <x v="0"/>
    <x v="2"/>
    <n v="453"/>
    <d v="2014-02-28T00:00:00"/>
    <x v="0"/>
    <s v="PAGO MES 02/2014 Benef: PILAR ARELLANO"/>
    <s v=""/>
    <n v="2218"/>
    <x v="0"/>
    <x v="0"/>
    <n v="254644.48000000001"/>
    <n v="144309"/>
    <s v="PILAR ARELLANO"/>
    <x v="0"/>
    <x v="0"/>
    <x v="0"/>
  </r>
  <r>
    <x v="0"/>
    <x v="0"/>
    <x v="2"/>
    <n v="454"/>
    <d v="2014-02-28T00:00:00"/>
    <x v="0"/>
    <s v="PAGO MES 02/2014 Benef: GEORGE COLES"/>
    <s v=""/>
    <n v="308.20999999999998"/>
    <x v="0"/>
    <x v="0"/>
    <n v="254952.69"/>
    <n v="144310"/>
    <s v="GEORGE COLES"/>
    <x v="0"/>
    <x v="0"/>
    <x v="0"/>
  </r>
  <r>
    <x v="0"/>
    <x v="0"/>
    <x v="2"/>
    <n v="457"/>
    <d v="2014-02-28T00:00:00"/>
    <x v="0"/>
    <s v="PAGO FACT#72 Benef: LUZARDO"/>
    <s v=""/>
    <n v="731.52"/>
    <x v="0"/>
    <x v="0"/>
    <n v="255684.21"/>
    <n v="144314"/>
    <s v="LUZARDO"/>
    <x v="0"/>
    <x v="0"/>
    <x v="0"/>
  </r>
  <r>
    <x v="0"/>
    <x v="0"/>
    <x v="2"/>
    <n v="458"/>
    <d v="2014-02-28T00:00:00"/>
    <x v="0"/>
    <s v="PAGO FACT#629 Benef: CESAR BAQUE"/>
    <s v=""/>
    <n v="261.08"/>
    <x v="0"/>
    <x v="0"/>
    <n v="255945.29"/>
    <n v="144315"/>
    <s v="CESAR BAQUE"/>
    <x v="0"/>
    <x v="0"/>
    <x v="0"/>
  </r>
  <r>
    <x v="0"/>
    <x v="0"/>
    <x v="2"/>
    <n v="459"/>
    <d v="2014-02-28T00:00:00"/>
    <x v="0"/>
    <s v="PAGO FACT#258381 Benef: DOLORES JIMENEZ"/>
    <s v=""/>
    <n v="711.59"/>
    <x v="0"/>
    <x v="0"/>
    <n v="256656.88"/>
    <n v="144316"/>
    <s v="DOLORES JIMENEZ"/>
    <x v="0"/>
    <x v="0"/>
    <x v="0"/>
  </r>
  <r>
    <x v="0"/>
    <x v="0"/>
    <x v="2"/>
    <n v="467"/>
    <d v="2014-02-28T00:00:00"/>
    <x v="0"/>
    <s v="PAGO FACT#4394 Benef: LUIS PAREDES"/>
    <s v=""/>
    <n v="399.6"/>
    <x v="0"/>
    <x v="0"/>
    <n v="257056.48"/>
    <n v="144324"/>
    <s v="LUIS PAREDES"/>
    <x v="0"/>
    <x v="0"/>
    <x v="0"/>
  </r>
  <r>
    <x v="0"/>
    <x v="0"/>
    <x v="3"/>
    <n v="78"/>
    <d v="2014-02-28T00:00:00"/>
    <x v="0"/>
    <s v="ROLL-TARJETA 2DA QUINCENA MES DE FEBRERO 2014"/>
    <s v=""/>
    <n v="132.11000000000001"/>
    <x v="0"/>
    <x v="0"/>
    <n v="257188.59"/>
    <n v="0"/>
    <s v=""/>
    <x v="0"/>
    <x v="0"/>
    <x v="0"/>
  </r>
  <r>
    <x v="0"/>
    <x v="0"/>
    <x v="3"/>
    <n v="78"/>
    <d v="2014-02-28T00:00:00"/>
    <x v="0"/>
    <s v="ROLL-TARJETA 2DA QUINCENA MES DE FEBRERO 2014"/>
    <s v=""/>
    <n v="133.11000000000001"/>
    <x v="0"/>
    <x v="0"/>
    <n v="257321.7"/>
    <n v="0"/>
    <s v=""/>
    <x v="0"/>
    <x v="0"/>
    <x v="0"/>
  </r>
  <r>
    <x v="0"/>
    <x v="0"/>
    <x v="2"/>
    <n v="506"/>
    <d v="2014-03-06T00:00:00"/>
    <x v="0"/>
    <s v=" Benef: CESAR BAQUE AVILES"/>
    <s v=""/>
    <n v="261.08"/>
    <x v="0"/>
    <x v="0"/>
    <n v="257582.78"/>
    <n v="144352"/>
    <s v="CESAR BAQUE AVILES"/>
    <x v="0"/>
    <x v="0"/>
    <x v="0"/>
  </r>
  <r>
    <x v="0"/>
    <x v="0"/>
    <x v="2"/>
    <n v="523"/>
    <d v="2014-03-06T00:00:00"/>
    <x v="0"/>
    <s v="PAGO SOAT Benef: ALIANZA COMPAÑIA DE SUEGUROS"/>
    <s v=""/>
    <n v="47.18"/>
    <x v="0"/>
    <x v="0"/>
    <n v="257629.96"/>
    <n v="144370"/>
    <s v="ALIANZA COMPAÑIA DE SUEGUROS"/>
    <x v="0"/>
    <x v="0"/>
    <x v="0"/>
  </r>
  <r>
    <x v="0"/>
    <x v="0"/>
    <x v="2"/>
    <n v="582"/>
    <d v="2014-03-14T00:00:00"/>
    <x v="0"/>
    <s v="PAGO DECIMO CUARTO Benef: PILAR ARELLANO"/>
    <s v=""/>
    <n v="340"/>
    <x v="0"/>
    <x v="0"/>
    <n v="257969.96"/>
    <n v="144429"/>
    <s v="PILAR ARELLANO"/>
    <x v="0"/>
    <x v="0"/>
    <x v="0"/>
  </r>
  <r>
    <x v="0"/>
    <x v="0"/>
    <x v="2"/>
    <n v="583"/>
    <d v="2014-03-14T00:00:00"/>
    <x v="0"/>
    <s v="PAGO DECIMO CUARTO Benef: GEROGE COLES"/>
    <s v=""/>
    <n v="311.67"/>
    <x v="0"/>
    <x v="0"/>
    <n v="258281.63"/>
    <n v="144430"/>
    <s v="GEROGE COLES"/>
    <x v="0"/>
    <x v="0"/>
    <x v="0"/>
  </r>
  <r>
    <x v="0"/>
    <x v="0"/>
    <x v="2"/>
    <n v="603"/>
    <d v="2014-03-14T00:00:00"/>
    <x v="0"/>
    <s v="PAGO FACT#641 Benef: CESAR BAQUE AVILES"/>
    <s v=""/>
    <n v="261.08"/>
    <x v="0"/>
    <x v="0"/>
    <n v="258542.71"/>
    <n v="144450"/>
    <s v="CESAR BAQUE AVILES"/>
    <x v="0"/>
    <x v="0"/>
    <x v="0"/>
  </r>
  <r>
    <x v="0"/>
    <x v="0"/>
    <x v="2"/>
    <n v="618"/>
    <d v="2014-03-14T00:00:00"/>
    <x v="0"/>
    <s v="PAGO SRI 02/2014 SABELLA Benef: JOFRRE TORRES"/>
    <s v=""/>
    <n v="325.42"/>
    <x v="0"/>
    <x v="0"/>
    <n v="258868.13"/>
    <n v="144424"/>
    <s v="JOFRRE TORRES"/>
    <x v="0"/>
    <x v="0"/>
    <x v="0"/>
  </r>
  <r>
    <x v="0"/>
    <x v="0"/>
    <x v="3"/>
    <n v="52"/>
    <d v="2014-03-14T00:00:00"/>
    <x v="0"/>
    <s v="PAGO PLANILLAS MES 02/2014"/>
    <s v=""/>
    <n v="778.3"/>
    <x v="0"/>
    <x v="0"/>
    <n v="259646.43"/>
    <n v="0"/>
    <s v=""/>
    <x v="0"/>
    <x v="0"/>
    <x v="0"/>
  </r>
  <r>
    <x v="0"/>
    <x v="0"/>
    <x v="3"/>
    <n v="59"/>
    <d v="2014-03-14T00:00:00"/>
    <x v="0"/>
    <s v="PAGO DEC. CUARTO ALEXIS"/>
    <s v=""/>
    <n v="71.78"/>
    <x v="0"/>
    <x v="0"/>
    <n v="259718.21"/>
    <n v="0"/>
    <s v=""/>
    <x v="0"/>
    <x v="0"/>
    <x v="0"/>
  </r>
  <r>
    <x v="0"/>
    <x v="0"/>
    <x v="3"/>
    <n v="59"/>
    <d v="2014-03-14T00:00:00"/>
    <x v="0"/>
    <s v="PAGO DEC. CUARTO FONSECA"/>
    <s v=""/>
    <n v="154.88999999999999"/>
    <x v="0"/>
    <x v="0"/>
    <n v="259873.1"/>
    <n v="0"/>
    <s v=""/>
    <x v="0"/>
    <x v="0"/>
    <x v="0"/>
  </r>
  <r>
    <x v="0"/>
    <x v="0"/>
    <x v="3"/>
    <n v="53"/>
    <d v="2014-03-17T00:00:00"/>
    <x v="0"/>
    <s v=""/>
    <s v=""/>
    <n v="216.58"/>
    <x v="0"/>
    <x v="0"/>
    <n v="260089.68"/>
    <n v="0"/>
    <s v=""/>
    <x v="0"/>
    <x v="0"/>
    <x v="0"/>
  </r>
  <r>
    <x v="0"/>
    <x v="0"/>
    <x v="5"/>
    <n v="1186"/>
    <d v="2014-03-17T00:00:00"/>
    <x v="0"/>
    <s v="SERV. DE ALMUERZO _x000d__x000a_ (OCAÑA SANCHEZ OTTO ERWIN)"/>
    <s v="FA 1132"/>
    <n v="22"/>
    <x v="0"/>
    <x v="0"/>
    <n v="260111.68"/>
    <n v="0"/>
    <s v=""/>
    <x v="0"/>
    <x v="0"/>
    <x v="0"/>
  </r>
  <r>
    <x v="0"/>
    <x v="0"/>
    <x v="3"/>
    <n v="66"/>
    <d v="2014-03-18T00:00:00"/>
    <x v="0"/>
    <s v="ROLL 1ERA QUINCENA 03/2014"/>
    <s v=""/>
    <n v="154.11000000000001"/>
    <x v="0"/>
    <x v="0"/>
    <n v="260265.79"/>
    <n v="0"/>
    <s v=""/>
    <x v="0"/>
    <x v="0"/>
    <x v="0"/>
  </r>
  <r>
    <x v="0"/>
    <x v="0"/>
    <x v="3"/>
    <n v="66"/>
    <d v="2014-03-18T00:00:00"/>
    <x v="0"/>
    <s v="ROLL 1ERA QUINCENA 03/2014"/>
    <s v=""/>
    <n v="154.11000000000001"/>
    <x v="0"/>
    <x v="0"/>
    <n v="260419.9"/>
    <n v="0"/>
    <s v=""/>
    <x v="0"/>
    <x v="0"/>
    <x v="0"/>
  </r>
  <r>
    <x v="0"/>
    <x v="0"/>
    <x v="5"/>
    <n v="1300"/>
    <d v="2014-03-26T00:00:00"/>
    <x v="0"/>
    <s v="ALMUERZOS (OCAÑA SANCHEZ OTTO ERWIN)"/>
    <s v="FA 1136"/>
    <n v="13"/>
    <x v="0"/>
    <x v="0"/>
    <n v="260432.9"/>
    <n v="0"/>
    <s v=""/>
    <x v="0"/>
    <x v="0"/>
    <x v="0"/>
  </r>
  <r>
    <x v="0"/>
    <x v="0"/>
    <x v="6"/>
    <n v="178"/>
    <d v="2014-03-30T00:00:00"/>
    <x v="0"/>
    <s v="CRUCE  DE CUENTA con anticipo"/>
    <s v=""/>
    <n v="0"/>
    <x v="3"/>
    <x v="0"/>
    <n v="254912.9"/>
    <n v="0"/>
    <s v=""/>
    <x v="0"/>
    <x v="0"/>
    <x v="0"/>
  </r>
  <r>
    <x v="0"/>
    <x v="0"/>
    <x v="2"/>
    <n v="725"/>
    <d v="2014-03-31T00:00:00"/>
    <x v="0"/>
    <s v="PAGO MES 03/2014 Benef: PILAR ARELLANO"/>
    <s v=""/>
    <n v="2218"/>
    <x v="0"/>
    <x v="0"/>
    <n v="257130.9"/>
    <n v="144554"/>
    <s v="PILAR ARELLANO"/>
    <x v="0"/>
    <x v="0"/>
    <x v="0"/>
  </r>
  <r>
    <x v="0"/>
    <x v="0"/>
    <x v="3"/>
    <n v="67"/>
    <d v="2014-03-31T00:00:00"/>
    <x v="0"/>
    <s v="ROL 2DA QUINCENA 03/2014"/>
    <s v=""/>
    <n v="137.1"/>
    <x v="0"/>
    <x v="0"/>
    <n v="257268"/>
    <n v="0"/>
    <s v=""/>
    <x v="0"/>
    <x v="0"/>
    <x v="0"/>
  </r>
  <r>
    <x v="0"/>
    <x v="0"/>
    <x v="3"/>
    <n v="67"/>
    <d v="2014-03-31T00:00:00"/>
    <x v="0"/>
    <s v="ROL 2DA QUINCENA 03/2014"/>
    <s v=""/>
    <n v="136.1"/>
    <x v="0"/>
    <x v="0"/>
    <n v="257404.1"/>
    <n v="0"/>
    <s v=""/>
    <x v="0"/>
    <x v="0"/>
    <x v="0"/>
  </r>
  <r>
    <x v="0"/>
    <x v="0"/>
    <x v="2"/>
    <n v="800"/>
    <d v="2014-04-07T00:00:00"/>
    <x v="0"/>
    <s v="IMP ANUAL 2013 Y 2014 SOBRE CAPITAL Benef: JUNTA DE BENEFICENCIA DE GUAYAQUIL"/>
    <s v=""/>
    <n v="400"/>
    <x v="0"/>
    <x v="0"/>
    <n v="257804.1"/>
    <n v="144643"/>
    <s v="JUNTA DE BENEFICENCIA DE GUAYAQUIL"/>
    <x v="0"/>
    <x v="0"/>
    <x v="0"/>
  </r>
  <r>
    <x v="0"/>
    <x v="0"/>
    <x v="2"/>
    <n v="845"/>
    <d v="2014-04-09T00:00:00"/>
    <x v="0"/>
    <s v="COMPRA MAT. CONSTRUCCION Benef: ACERIA DEL ECUADOR CA ADELCA."/>
    <s v=""/>
    <n v="4972.45"/>
    <x v="0"/>
    <x v="0"/>
    <n v="262776.55"/>
    <n v="144672"/>
    <s v="ACERIA DEL ECUADOR CA ADELCA."/>
    <x v="0"/>
    <x v="0"/>
    <x v="0"/>
  </r>
  <r>
    <x v="0"/>
    <x v="0"/>
    <x v="2"/>
    <n v="870"/>
    <d v="2014-04-14T00:00:00"/>
    <x v="0"/>
    <s v="PAGO PLANILLAS APORTE 03/2014 Benef: INSTITUTO ECUATORIANO DE SEGURIDAD SOCIAL"/>
    <s v=""/>
    <n v="708.48"/>
    <x v="0"/>
    <x v="0"/>
    <n v="263485.03000000003"/>
    <n v="114"/>
    <s v="INSTITUTO ECUATORIANO DE SEGURIDAD SOCIAL"/>
    <x v="0"/>
    <x v="0"/>
    <x v="0"/>
  </r>
  <r>
    <x v="0"/>
    <x v="0"/>
    <x v="2"/>
    <n v="870"/>
    <d v="2014-04-14T00:00:00"/>
    <x v="0"/>
    <s v="PAGO PLANILLAS APORTE 03/2014 Benef: INSTITUTO ECUATORIANO DE SEGURIDAD SOCIAL"/>
    <s v=""/>
    <n v="216.58"/>
    <x v="0"/>
    <x v="0"/>
    <n v="263701.61"/>
    <n v="114"/>
    <s v="INSTITUTO ECUATORIANO DE SEGURIDAD SOCIAL"/>
    <x v="0"/>
    <x v="0"/>
    <x v="0"/>
  </r>
  <r>
    <x v="0"/>
    <x v="0"/>
    <x v="3"/>
    <n v="138"/>
    <d v="2014-04-15T00:00:00"/>
    <x v="0"/>
    <s v="ROLL-TARJETA 1ERA QUINCENA MES DE ABRIL2014"/>
    <s v=""/>
    <n v="153.93"/>
    <x v="0"/>
    <x v="0"/>
    <n v="263855.53999999998"/>
    <n v="0"/>
    <s v=""/>
    <x v="0"/>
    <x v="0"/>
    <x v="0"/>
  </r>
  <r>
    <x v="0"/>
    <x v="0"/>
    <x v="3"/>
    <n v="138"/>
    <d v="2014-04-15T00:00:00"/>
    <x v="0"/>
    <s v="ROLL-TARJETA 1ERA QUINCENA MES DE ABRIL2014"/>
    <s v=""/>
    <n v="153.93"/>
    <x v="0"/>
    <x v="0"/>
    <n v="264009.46999999997"/>
    <n v="0"/>
    <s v=""/>
    <x v="0"/>
    <x v="0"/>
    <x v="0"/>
  </r>
  <r>
    <x v="0"/>
    <x v="0"/>
    <x v="5"/>
    <n v="1748"/>
    <d v="2014-04-15T00:00:00"/>
    <x v="0"/>
    <s v="ALMUERZOS (OCAÑA SANCHEZ OTTO ERWIN)"/>
    <s v="FA 1138"/>
    <n v="37"/>
    <x v="0"/>
    <x v="0"/>
    <n v="264046.46999999997"/>
    <n v="0"/>
    <s v=""/>
    <x v="0"/>
    <x v="0"/>
    <x v="0"/>
  </r>
  <r>
    <x v="0"/>
    <x v="0"/>
    <x v="1"/>
    <n v="118"/>
    <d v="2014-04-16T00:00:00"/>
    <x v="0"/>
    <s v="ANTICIPO DE FIN DE MES ABRIL/2014 (PILAR ARELLANO)"/>
    <s v=""/>
    <n v="40"/>
    <x v="0"/>
    <x v="0"/>
    <n v="264086.46999999997"/>
    <n v="0"/>
    <s v=""/>
    <x v="0"/>
    <x v="0"/>
    <x v="0"/>
  </r>
  <r>
    <x v="0"/>
    <x v="0"/>
    <x v="2"/>
    <n v="894"/>
    <d v="2014-04-16T00:00:00"/>
    <x v="0"/>
    <s v="PAGO 1ERA QUINCENA 04/2014 Benef: HUGO TOALA"/>
    <s v=""/>
    <n v="153.93"/>
    <x v="0"/>
    <x v="0"/>
    <n v="264240.40000000002"/>
    <n v="144707"/>
    <s v="HUGO TOALA"/>
    <x v="0"/>
    <x v="0"/>
    <x v="0"/>
  </r>
  <r>
    <x v="0"/>
    <x v="0"/>
    <x v="2"/>
    <n v="900"/>
    <d v="2014-04-17T00:00:00"/>
    <x v="0"/>
    <s v="PAGO FACT#261512 Benef: DOLORES JIMENEZ JIMENEZ"/>
    <s v=""/>
    <n v="98.07"/>
    <x v="0"/>
    <x v="0"/>
    <n v="264338.46999999997"/>
    <n v="144713"/>
    <s v="DOLORES JIMENEZ JIMENEZ"/>
    <x v="0"/>
    <x v="0"/>
    <x v="0"/>
  </r>
  <r>
    <x v="0"/>
    <x v="0"/>
    <x v="5"/>
    <n v="1889"/>
    <d v="2014-04-22T00:00:00"/>
    <x v="0"/>
    <s v="REEM DE GASTOS (MARIA EUGENIA ORBEA LEON)"/>
    <s v="LC 3940"/>
    <n v="9.6199999999999992"/>
    <x v="0"/>
    <x v="0"/>
    <n v="264348.09000000003"/>
    <n v="0"/>
    <s v=""/>
    <x v="0"/>
    <x v="0"/>
    <x v="0"/>
  </r>
  <r>
    <x v="0"/>
    <x v="0"/>
    <x v="2"/>
    <n v="971"/>
    <d v="2014-04-25T00:00:00"/>
    <x v="0"/>
    <s v="PAGO FACT#1127 (CONST. SABELLA) Benef: LUIS PAREDES HINOSTROZA"/>
    <s v=""/>
    <n v="7359"/>
    <x v="0"/>
    <x v="0"/>
    <n v="271707.09000000003"/>
    <n v="38"/>
    <s v="LUIS PAREDES HINOSTROZA"/>
    <x v="0"/>
    <x v="0"/>
    <x v="0"/>
  </r>
  <r>
    <x v="0"/>
    <x v="0"/>
    <x v="5"/>
    <n v="1936"/>
    <d v="2014-04-25T00:00:00"/>
    <x v="0"/>
    <s v="ALMUERZOS (OCAÑA SANCHEZ OTTO ERWIN)"/>
    <s v="FA 1141"/>
    <n v="13"/>
    <x v="0"/>
    <x v="0"/>
    <n v="271720.09000000003"/>
    <n v="0"/>
    <s v=""/>
    <x v="0"/>
    <x v="0"/>
    <x v="0"/>
  </r>
  <r>
    <x v="0"/>
    <x v="0"/>
    <x v="6"/>
    <n v="179"/>
    <d v="2014-04-30T00:00:00"/>
    <x v="0"/>
    <s v="CRUCE  DE CUENTA CON ANTICIPO"/>
    <s v=""/>
    <n v="0"/>
    <x v="3"/>
    <x v="0"/>
    <n v="266200.09000000003"/>
    <n v="0"/>
    <s v=""/>
    <x v="0"/>
    <x v="0"/>
    <x v="0"/>
  </r>
  <r>
    <x v="0"/>
    <x v="0"/>
    <x v="2"/>
    <n v="1013"/>
    <d v="2014-04-30T00:00:00"/>
    <x v="0"/>
    <s v="PAGO MES 04/2014 Benef: PILAR ARELLANO"/>
    <s v=""/>
    <n v="2175.4"/>
    <x v="0"/>
    <x v="0"/>
    <n v="268375.49"/>
    <n v="78"/>
    <s v="PILAR ARELLANO"/>
    <x v="0"/>
    <x v="0"/>
    <x v="0"/>
  </r>
  <r>
    <x v="0"/>
    <x v="0"/>
    <x v="2"/>
    <n v="1019"/>
    <d v="2014-04-30T00:00:00"/>
    <x v="0"/>
    <s v="PAGO 2X1000  IMP. UNIVERSIDAD GUAYAQUIL Benef: ROBERTO ARANA"/>
    <s v=""/>
    <n v="7.15"/>
    <x v="0"/>
    <x v="0"/>
    <n v="268382.64"/>
    <n v="84"/>
    <s v="ROBERTO ARANA"/>
    <x v="0"/>
    <x v="0"/>
    <x v="0"/>
  </r>
  <r>
    <x v="0"/>
    <x v="0"/>
    <x v="3"/>
    <n v="166"/>
    <d v="2014-04-30T00:00:00"/>
    <x v="0"/>
    <s v="ROLL-TARJETA 2DA  QUINCENA MES DE ABRIL 2014"/>
    <s v="2132441"/>
    <n v="278.86"/>
    <x v="0"/>
    <x v="0"/>
    <n v="268661.5"/>
    <n v="0"/>
    <s v=""/>
    <x v="0"/>
    <x v="0"/>
    <x v="0"/>
  </r>
  <r>
    <x v="0"/>
    <x v="0"/>
    <x v="3"/>
    <n v="166"/>
    <d v="2014-04-30T00:00:00"/>
    <x v="0"/>
    <s v="ROLL-TARJETA 2DA  QUINCENA MES DE ABRIL 2014"/>
    <s v="2132441"/>
    <n v="132.93"/>
    <x v="0"/>
    <x v="0"/>
    <n v="268794.43"/>
    <n v="0"/>
    <s v=""/>
    <x v="0"/>
    <x v="0"/>
    <x v="0"/>
  </r>
  <r>
    <x v="0"/>
    <x v="0"/>
    <x v="4"/>
    <n v="1031"/>
    <d v="2014-05-05T00:00:00"/>
    <x v="0"/>
    <s v="CAMBIO Anulación de cheque  EG-#  1031  CH-#         94"/>
    <s v=""/>
    <n v="0"/>
    <x v="4"/>
    <x v="0"/>
    <n v="268380.65999999997"/>
    <n v="0"/>
    <s v=""/>
    <x v="0"/>
    <x v="0"/>
    <x v="0"/>
  </r>
  <r>
    <x v="0"/>
    <x v="0"/>
    <x v="2"/>
    <n v="1031"/>
    <d v="2014-05-05T00:00:00"/>
    <x v="0"/>
    <s v="PAGO FACT#62412  MAT CONSTRUCCION Benef: DOLORES JIMENEZ JIMENEZ"/>
    <s v=""/>
    <n v="413.77"/>
    <x v="0"/>
    <x v="0"/>
    <n v="268794.43"/>
    <n v="94"/>
    <s v="DOLORES JIMENEZ JIMENEZ"/>
    <x v="0"/>
    <x v="0"/>
    <x v="0"/>
  </r>
  <r>
    <x v="0"/>
    <x v="0"/>
    <x v="2"/>
    <n v="1034"/>
    <d v="2014-05-05T00:00:00"/>
    <x v="0"/>
    <s v="PAGO FACT362412-62601 MAT. CONSTRUCCION Benef: DOLORES JIMENEZ JIMENEZ"/>
    <s v=""/>
    <n v="1125.3599999999999"/>
    <x v="0"/>
    <x v="0"/>
    <n v="269919.78999999998"/>
    <n v="97"/>
    <s v="DOLORES JIMENEZ JIMENEZ"/>
    <x v="0"/>
    <x v="0"/>
    <x v="0"/>
  </r>
  <r>
    <x v="0"/>
    <x v="0"/>
    <x v="2"/>
    <n v="1035"/>
    <d v="2014-05-05T00:00:00"/>
    <x v="0"/>
    <s v="PAGO FACT#1133 ALQUILER RETRO LLANTAS Benef: LUIS PAREDES HINOSTROZA"/>
    <s v=""/>
    <n v="192.5"/>
    <x v="0"/>
    <x v="0"/>
    <n v="270112.28999999998"/>
    <n v="98"/>
    <s v="LUIS PAREDES HINOSTROZA"/>
    <x v="0"/>
    <x v="0"/>
    <x v="0"/>
  </r>
  <r>
    <x v="0"/>
    <x v="0"/>
    <x v="2"/>
    <n v="1142"/>
    <d v="2014-05-09T00:00:00"/>
    <x v="0"/>
    <s v="PAGO FACT#7759  MAT. CONSTRUCCION Benef: NARCISO BAQUE YOZA"/>
    <s v=""/>
    <n v="420.38"/>
    <x v="0"/>
    <x v="0"/>
    <n v="270532.67"/>
    <n v="201"/>
    <s v="NARCISO BAQUE YOZA"/>
    <x v="0"/>
    <x v="0"/>
    <x v="0"/>
  </r>
  <r>
    <x v="0"/>
    <x v="0"/>
    <x v="2"/>
    <n v="1143"/>
    <d v="2014-05-09T00:00:00"/>
    <x v="0"/>
    <s v=" Benef: BORIS PARRA FLORES"/>
    <s v=""/>
    <n v="100"/>
    <x v="0"/>
    <x v="0"/>
    <n v="270632.67"/>
    <n v="202"/>
    <s v="BORIS PARRA FLORES"/>
    <x v="0"/>
    <x v="0"/>
    <x v="0"/>
  </r>
  <r>
    <x v="0"/>
    <x v="0"/>
    <x v="3"/>
    <n v="174"/>
    <d v="2014-05-12T00:00:00"/>
    <x v="0"/>
    <s v="PAGO IMPUESTOS A LA FUENTE (SABELLA) MES DE ABRIL"/>
    <s v=""/>
    <n v="189.62"/>
    <x v="0"/>
    <x v="0"/>
    <n v="270822.28999999998"/>
    <n v="0"/>
    <s v=""/>
    <x v="0"/>
    <x v="0"/>
    <x v="0"/>
  </r>
  <r>
    <x v="0"/>
    <x v="0"/>
    <x v="2"/>
    <n v="1165"/>
    <d v="2014-05-13T00:00:00"/>
    <x v="0"/>
    <s v="PAGO FACT#758 ALQUILER DE CONCRETERA Benef: ALEX JIMENEZ MONCAYO"/>
    <s v=""/>
    <n v="127"/>
    <x v="0"/>
    <x v="0"/>
    <n v="270949.28999999998"/>
    <n v="223"/>
    <s v="ALEX JIMENEZ MONCAYO"/>
    <x v="0"/>
    <x v="0"/>
    <x v="0"/>
  </r>
  <r>
    <x v="0"/>
    <x v="0"/>
    <x v="2"/>
    <n v="1170"/>
    <d v="2014-05-14T00:00:00"/>
    <x v="0"/>
    <s v=" Benef: ANCLAFIX CIA. LTDA."/>
    <s v=""/>
    <n v="195.75"/>
    <x v="0"/>
    <x v="0"/>
    <n v="271145.03999999998"/>
    <n v="227"/>
    <s v="ANCLAFIX CIA. LTDA."/>
    <x v="0"/>
    <x v="0"/>
    <x v="0"/>
  </r>
  <r>
    <x v="0"/>
    <x v="0"/>
    <x v="2"/>
    <n v="1171"/>
    <d v="2014-05-14T00:00:00"/>
    <x v="0"/>
    <s v="PAGO PLANILLAS  F/RESERVA MES 04/2014 Benef: INSTITUTO ECUATORIANO DE SEGURIDAD SOCIAL"/>
    <s v=""/>
    <n v="216.58"/>
    <x v="0"/>
    <x v="0"/>
    <n v="271361.62"/>
    <n v="228"/>
    <s v="INSTITUTO ECUATORIANO DE SEGURIDAD SOCIAL"/>
    <x v="0"/>
    <x v="0"/>
    <x v="0"/>
  </r>
  <r>
    <x v="0"/>
    <x v="0"/>
    <x v="2"/>
    <n v="1171"/>
    <d v="2014-05-14T00:00:00"/>
    <x v="0"/>
    <s v="PAGO PLANILLAS MES 04/2014 Benef: INSTITUTO ECUATORIANO DE SEGURIDAD SOCIAL"/>
    <s v=""/>
    <n v="781.92"/>
    <x v="0"/>
    <x v="0"/>
    <n v="272143.53999999998"/>
    <n v="228"/>
    <s v="INSTITUTO ECUATORIANO DE SEGURIDAD SOCIAL"/>
    <x v="0"/>
    <x v="0"/>
    <x v="0"/>
  </r>
  <r>
    <x v="0"/>
    <x v="0"/>
    <x v="3"/>
    <n v="184"/>
    <d v="2014-05-15T00:00:00"/>
    <x v="0"/>
    <s v="ROLL-TARJETA 1ERA QUINCENA MES DE MAYO 2014"/>
    <s v="2211741"/>
    <n v="307.86"/>
    <x v="0"/>
    <x v="0"/>
    <n v="272451.40000000002"/>
    <n v="0"/>
    <s v=""/>
    <x v="0"/>
    <x v="0"/>
    <x v="0"/>
  </r>
  <r>
    <x v="0"/>
    <x v="0"/>
    <x v="3"/>
    <n v="184"/>
    <d v="2014-05-15T00:00:00"/>
    <x v="0"/>
    <s v="ROLL-TARJETA 1ERA QUINCENA MES DE MAYO 2014"/>
    <s v="2211741"/>
    <n v="153.93"/>
    <x v="0"/>
    <x v="0"/>
    <n v="272605.33"/>
    <n v="0"/>
    <s v=""/>
    <x v="0"/>
    <x v="0"/>
    <x v="0"/>
  </r>
  <r>
    <x v="0"/>
    <x v="0"/>
    <x v="5"/>
    <n v="2217"/>
    <d v="2014-05-15T00:00:00"/>
    <x v="0"/>
    <s v="ALMUERZOS_x000d__x000a_ (OCAÑA SANCHEZ OTTO ERWIN)"/>
    <s v="FA 1143"/>
    <n v="28"/>
    <x v="0"/>
    <x v="0"/>
    <n v="272633.33"/>
    <n v="0"/>
    <s v=""/>
    <x v="0"/>
    <x v="0"/>
    <x v="0"/>
  </r>
  <r>
    <x v="0"/>
    <x v="0"/>
    <x v="2"/>
    <n v="1182"/>
    <d v="2014-05-16T00:00:00"/>
    <x v="0"/>
    <s v="PAGO FACT#262282-63078-63640 Benef: DOLORES JIMENEZ JIMENEZ"/>
    <s v=""/>
    <n v="1336.77"/>
    <x v="0"/>
    <x v="0"/>
    <n v="273970.09999999998"/>
    <n v="237"/>
    <s v="DOLORES JIMENEZ JIMENEZ"/>
    <x v="0"/>
    <x v="0"/>
    <x v="0"/>
  </r>
  <r>
    <x v="0"/>
    <x v="0"/>
    <x v="2"/>
    <n v="1243"/>
    <d v="2014-05-21T00:00:00"/>
    <x v="0"/>
    <s v="PAGO FACT#262816-64178 Benef: DOLORES JIMENEZ JIMENEZ"/>
    <s v=""/>
    <n v="965.3"/>
    <x v="0"/>
    <x v="0"/>
    <n v="274935.40000000002"/>
    <n v="290"/>
    <s v="DOLORES JIMENEZ JIMENEZ"/>
    <x v="0"/>
    <x v="0"/>
    <x v="0"/>
  </r>
  <r>
    <x v="0"/>
    <x v="0"/>
    <x v="2"/>
    <n v="1244"/>
    <d v="2014-05-21T00:00:00"/>
    <x v="0"/>
    <s v="PAGO FACT#7762 Benef: NARCISO BAQUE YOZA"/>
    <s v=""/>
    <n v="280.26"/>
    <x v="0"/>
    <x v="0"/>
    <n v="275215.65999999997"/>
    <n v="291"/>
    <s v="NARCISO BAQUE YOZA"/>
    <x v="0"/>
    <x v="0"/>
    <x v="0"/>
  </r>
  <r>
    <x v="0"/>
    <x v="0"/>
    <x v="1"/>
    <n v="94"/>
    <d v="2014-05-22T00:00:00"/>
    <x v="0"/>
    <s v="PAGO FACT#191 (INF. DE COMISARIO EJERCICIO 2013 )"/>
    <s v=""/>
    <n v="27"/>
    <x v="0"/>
    <x v="0"/>
    <n v="275242.65999999997"/>
    <n v="0"/>
    <s v=""/>
    <x v="0"/>
    <x v="0"/>
    <x v="0"/>
  </r>
  <r>
    <x v="0"/>
    <x v="0"/>
    <x v="2"/>
    <n v="1271"/>
    <d v="2014-05-22T00:00:00"/>
    <x v="0"/>
    <s v="PAGO FACT#762 ALQUILER CONCRETERA Benef: ALEX JIMENEZ MONCAYO"/>
    <s v=""/>
    <n v="142.24"/>
    <x v="0"/>
    <x v="0"/>
    <n v="275384.90000000002"/>
    <n v="317"/>
    <s v="ALEX JIMENEZ MONCAYO"/>
    <x v="0"/>
    <x v="0"/>
    <x v="0"/>
  </r>
  <r>
    <x v="0"/>
    <x v="0"/>
    <x v="5"/>
    <n v="2360"/>
    <d v="2014-05-26T00:00:00"/>
    <x v="0"/>
    <s v="ALMUERZOS_x000d__x000a_ (OCAÑA SANCHEZ OTTO ERWIN)"/>
    <s v="FA 1146"/>
    <n v="16"/>
    <x v="0"/>
    <x v="0"/>
    <n v="275400.90000000002"/>
    <n v="0"/>
    <s v=""/>
    <x v="0"/>
    <x v="0"/>
    <x v="0"/>
  </r>
  <r>
    <x v="0"/>
    <x v="0"/>
    <x v="4"/>
    <n v="1304"/>
    <d v="2014-05-29T00:00:00"/>
    <x v="0"/>
    <s v="SE DAÑO CHEQUE Anulación de cheque  EG-#  1304  CH-#     144759"/>
    <s v=""/>
    <n v="0"/>
    <x v="5"/>
    <x v="0"/>
    <n v="274281.65000000002"/>
    <n v="0"/>
    <s v=""/>
    <x v="0"/>
    <x v="0"/>
    <x v="0"/>
  </r>
  <r>
    <x v="0"/>
    <x v="0"/>
    <x v="2"/>
    <n v="1302"/>
    <d v="2014-05-29T00:00:00"/>
    <x v="0"/>
    <s v="PAGO NV#29 SABELLA Benef: BORIS PARRA FLORES"/>
    <s v=""/>
    <n v="100"/>
    <x v="0"/>
    <x v="0"/>
    <n v="274381.65000000002"/>
    <n v="144757"/>
    <s v="BORIS PARRA FLORES"/>
    <x v="0"/>
    <x v="0"/>
    <x v="0"/>
  </r>
  <r>
    <x v="0"/>
    <x v="0"/>
    <x v="2"/>
    <n v="1303"/>
    <d v="2014-05-29T00:00:00"/>
    <x v="0"/>
    <s v="PAGO FACT#7767 SABELLA Benef: NARCISO BAQUE"/>
    <s v=""/>
    <n v="280.26"/>
    <x v="0"/>
    <x v="0"/>
    <n v="274661.90999999997"/>
    <n v="144758"/>
    <s v="NARCISO BAQUE"/>
    <x v="0"/>
    <x v="0"/>
    <x v="0"/>
  </r>
  <r>
    <x v="0"/>
    <x v="0"/>
    <x v="2"/>
    <n v="1304"/>
    <d v="2014-05-29T00:00:00"/>
    <x v="0"/>
    <s v="PAGO FACT#1148 SABELLA Benef: CONSTRUPAREDES S.A."/>
    <s v=""/>
    <n v="1119.25"/>
    <x v="0"/>
    <x v="0"/>
    <n v="275781.15999999997"/>
    <n v="144759"/>
    <s v="CONSTRUPAREDES S.A."/>
    <x v="0"/>
    <x v="0"/>
    <x v="0"/>
  </r>
  <r>
    <x v="0"/>
    <x v="0"/>
    <x v="2"/>
    <n v="1305"/>
    <d v="2014-05-29T00:00:00"/>
    <x v="0"/>
    <s v=" Benef: CONSTRUPAREDES S.A."/>
    <s v=""/>
    <n v="1119.25"/>
    <x v="0"/>
    <x v="0"/>
    <n v="276900.40999999997"/>
    <n v="144760"/>
    <s v="CONSTRUPAREDES S.A."/>
    <x v="0"/>
    <x v="0"/>
    <x v="0"/>
  </r>
  <r>
    <x v="0"/>
    <x v="0"/>
    <x v="2"/>
    <n v="1310"/>
    <d v="2014-05-30T00:00:00"/>
    <x v="0"/>
    <s v="PAGO FACT#65225 MATERIALES Benef: DOLORES JIMENEZ JIMENEZ"/>
    <s v=""/>
    <n v="711.59"/>
    <x v="0"/>
    <x v="0"/>
    <n v="277612"/>
    <n v="144765"/>
    <s v="DOLORES JIMENEZ JIMENEZ"/>
    <x v="0"/>
    <x v="0"/>
    <x v="0"/>
  </r>
  <r>
    <x v="0"/>
    <x v="0"/>
    <x v="2"/>
    <n v="1311"/>
    <d v="2014-05-30T00:00:00"/>
    <x v="0"/>
    <s v="PAGO FACT#765 ALQUILER CONCRETERA Benef: ALEX JIMENEZ MONCAYO"/>
    <s v=""/>
    <n v="81.28"/>
    <x v="0"/>
    <x v="0"/>
    <n v="277693.28000000003"/>
    <n v="144766"/>
    <s v="ALEX JIMENEZ MONCAYO"/>
    <x v="0"/>
    <x v="0"/>
    <x v="0"/>
  </r>
  <r>
    <x v="0"/>
    <x v="0"/>
    <x v="6"/>
    <n v="340"/>
    <d v="2014-05-31T00:00:00"/>
    <x v="0"/>
    <s v="CRUCE DEL ARRIENDO CON CUENTA POR COBRAR"/>
    <s v=""/>
    <n v="0"/>
    <x v="6"/>
    <x v="0"/>
    <n v="271253.28000000003"/>
    <n v="0"/>
    <s v=""/>
    <x v="0"/>
    <x v="0"/>
    <x v="0"/>
  </r>
  <r>
    <x v="0"/>
    <x v="0"/>
    <x v="2"/>
    <n v="1323"/>
    <d v="2014-06-02T00:00:00"/>
    <x v="0"/>
    <s v="PAGO MES DE MAYO Benef: PILAR ARELLANO"/>
    <s v=""/>
    <n v="2215.4"/>
    <x v="0"/>
    <x v="0"/>
    <n v="273468.68"/>
    <n v="144778"/>
    <s v="PILAR ARELLANO"/>
    <x v="0"/>
    <x v="0"/>
    <x v="0"/>
  </r>
  <r>
    <x v="0"/>
    <x v="0"/>
    <x v="3"/>
    <n v="211"/>
    <d v="2014-06-02T00:00:00"/>
    <x v="0"/>
    <s v="PAGO 2DA QUINENA 05/2014"/>
    <s v=""/>
    <n v="281.86"/>
    <x v="0"/>
    <x v="0"/>
    <n v="273750.53999999998"/>
    <n v="0"/>
    <s v=""/>
    <x v="0"/>
    <x v="0"/>
    <x v="0"/>
  </r>
  <r>
    <x v="0"/>
    <x v="0"/>
    <x v="3"/>
    <n v="211"/>
    <d v="2014-06-02T00:00:00"/>
    <x v="0"/>
    <s v="PAGO 2DA QUINENA 05/2014"/>
    <s v=""/>
    <n v="135.93"/>
    <x v="0"/>
    <x v="0"/>
    <n v="273886.46999999997"/>
    <n v="0"/>
    <s v=""/>
    <x v="0"/>
    <x v="0"/>
    <x v="0"/>
  </r>
  <r>
    <x v="0"/>
    <x v="0"/>
    <x v="2"/>
    <n v="1350"/>
    <d v="2014-06-05T00:00:00"/>
    <x v="0"/>
    <s v="PAGO FACT#1150-1168 (ALQ. DE RETRO) Benef: CONSTRUPAREDES S.A."/>
    <s v=""/>
    <n v="836"/>
    <x v="0"/>
    <x v="0"/>
    <n v="274722.46999999997"/>
    <n v="346"/>
    <s v="CONSTRUPAREDES S.A."/>
    <x v="0"/>
    <x v="0"/>
    <x v="0"/>
  </r>
  <r>
    <x v="0"/>
    <x v="0"/>
    <x v="2"/>
    <n v="1350"/>
    <d v="2014-06-05T00:00:00"/>
    <x v="0"/>
    <s v=" Benef: CONSTRUPAREDES S.A."/>
    <s v=""/>
    <n v="1735.25"/>
    <x v="0"/>
    <x v="0"/>
    <n v="276457.71999999997"/>
    <n v="346"/>
    <s v="CONSTRUPAREDES S.A."/>
    <x v="0"/>
    <x v="0"/>
    <x v="0"/>
  </r>
  <r>
    <x v="0"/>
    <x v="0"/>
    <x v="2"/>
    <n v="1351"/>
    <d v="2014-06-05T00:00:00"/>
    <x v="0"/>
    <s v="PAGO FACT#264456-264584 (MAT. CONST.) Benef: DOLORES JIMENEZ JIMENEZ"/>
    <s v=""/>
    <n v="943.14"/>
    <x v="0"/>
    <x v="0"/>
    <n v="277400.86"/>
    <n v="347"/>
    <s v="DOLORES JIMENEZ JIMENEZ"/>
    <x v="0"/>
    <x v="0"/>
    <x v="0"/>
  </r>
  <r>
    <x v="0"/>
    <x v="0"/>
    <x v="2"/>
    <n v="1351"/>
    <d v="2014-06-05T00:00:00"/>
    <x v="0"/>
    <s v=" Benef: DOLORES JIMENEZ JIMENEZ"/>
    <s v=""/>
    <n v="723.48"/>
    <x v="0"/>
    <x v="0"/>
    <n v="278124.34000000003"/>
    <n v="347"/>
    <s v="DOLORES JIMENEZ JIMENEZ"/>
    <x v="0"/>
    <x v="0"/>
    <x v="0"/>
  </r>
  <r>
    <x v="0"/>
    <x v="0"/>
    <x v="4"/>
    <n v="1361"/>
    <d v="2014-06-09T00:00:00"/>
    <x v="0"/>
    <s v="CAMBIO DE CHEQUE Anulación de cheque  EG-#  1361  CH-#        357"/>
    <s v=""/>
    <n v="0"/>
    <x v="7"/>
    <x v="0"/>
    <n v="276526.51"/>
    <n v="0"/>
    <s v=""/>
    <x v="0"/>
    <x v="0"/>
    <x v="0"/>
  </r>
  <r>
    <x v="0"/>
    <x v="0"/>
    <x v="4"/>
    <n v="1364"/>
    <d v="2014-06-09T00:00:00"/>
    <x v="0"/>
    <s v="CAMBIO DE NOMBRE Anulación de cheque  EG-#  1364  CH-#     144790"/>
    <s v=""/>
    <n v="0"/>
    <x v="7"/>
    <x v="0"/>
    <n v="274928.68"/>
    <n v="0"/>
    <s v=""/>
    <x v="0"/>
    <x v="0"/>
    <x v="0"/>
  </r>
  <r>
    <x v="0"/>
    <x v="0"/>
    <x v="2"/>
    <n v="1361"/>
    <d v="2014-06-09T00:00:00"/>
    <x v="0"/>
    <s v="PAGO VACIO DIRECTO CONCRETO Benef: WASHINGTON MACIAS"/>
    <s v=""/>
    <n v="1597.83"/>
    <x v="0"/>
    <x v="0"/>
    <n v="276526.51"/>
    <n v="357"/>
    <s v="WASHINGTON MACIAS"/>
    <x v="0"/>
    <x v="0"/>
    <x v="0"/>
  </r>
  <r>
    <x v="0"/>
    <x v="0"/>
    <x v="2"/>
    <n v="1363"/>
    <d v="2014-06-09T00:00:00"/>
    <x v="0"/>
    <s v="PAGO VACIADO CONCRETO (HORMIGONERA HERCULES) Benef: DAVID FONSECA"/>
    <s v=""/>
    <n v="1597.83"/>
    <x v="0"/>
    <x v="0"/>
    <n v="278124.34000000003"/>
    <n v="144791"/>
    <s v="DAVID FONSECA"/>
    <x v="0"/>
    <x v="0"/>
    <x v="0"/>
  </r>
  <r>
    <x v="0"/>
    <x v="0"/>
    <x v="2"/>
    <n v="1364"/>
    <d v="2014-06-09T00:00:00"/>
    <x v="0"/>
    <s v="PAGO HORMIGONERA HERCULES Benef: WASHINGTON MACIAS"/>
    <s v=""/>
    <n v="1597.83"/>
    <x v="0"/>
    <x v="0"/>
    <n v="279722.17"/>
    <n v="144790"/>
    <s v="WASHINGTON MACIAS"/>
    <x v="0"/>
    <x v="0"/>
    <x v="0"/>
  </r>
  <r>
    <x v="0"/>
    <x v="0"/>
    <x v="2"/>
    <n v="1379"/>
    <d v="2014-06-10T00:00:00"/>
    <x v="0"/>
    <s v="PAGO FACT#772 (ALQUILER CONCRETERA) Benef: ALEX JIMENEZ"/>
    <s v=""/>
    <n v="101.6"/>
    <x v="0"/>
    <x v="0"/>
    <n v="279823.77"/>
    <n v="144804"/>
    <s v="ALEX JIMENEZ"/>
    <x v="0"/>
    <x v="0"/>
    <x v="0"/>
  </r>
  <r>
    <x v="0"/>
    <x v="0"/>
    <x v="3"/>
    <n v="255"/>
    <d v="2014-06-11T00:00:00"/>
    <x v="0"/>
    <s v="PAGO FORM 104 MES DE MAYO"/>
    <s v="992160624001"/>
    <n v="47.36"/>
    <x v="0"/>
    <x v="0"/>
    <n v="279871.13"/>
    <n v="0"/>
    <s v=""/>
    <x v="0"/>
    <x v="0"/>
    <x v="0"/>
  </r>
  <r>
    <x v="0"/>
    <x v="0"/>
    <x v="3"/>
    <n v="258"/>
    <d v="2014-06-11T00:00:00"/>
    <x v="0"/>
    <s v="PAGO DE FORMULARIO 103 MES DE MAYO"/>
    <s v="99216062400"/>
    <n v="62.55"/>
    <x v="0"/>
    <x v="0"/>
    <n v="279933.68"/>
    <n v="0"/>
    <s v=""/>
    <x v="0"/>
    <x v="0"/>
    <x v="0"/>
  </r>
  <r>
    <x v="0"/>
    <x v="0"/>
    <x v="2"/>
    <n v="1395"/>
    <d v="2014-06-12T00:00:00"/>
    <x v="0"/>
    <s v="PAGO 1ERA QUINCENA 06/2014 Benef: ALEXIS LIGUA"/>
    <s v=""/>
    <n v="153.93"/>
    <x v="0"/>
    <x v="0"/>
    <n v="280087.61"/>
    <n v="371"/>
    <s v="ALEXIS LIGUA"/>
    <x v="0"/>
    <x v="0"/>
    <x v="0"/>
  </r>
  <r>
    <x v="0"/>
    <x v="0"/>
    <x v="2"/>
    <n v="1399"/>
    <d v="2014-06-12T00:00:00"/>
    <x v="0"/>
    <s v="PAGO PLANILLAS APORTE  MES 04/2014 Benef: INSTITUTO ECUATORIANO DE SEGURIDAD SOCIAL"/>
    <s v=""/>
    <n v="781.92"/>
    <x v="0"/>
    <x v="0"/>
    <n v="280869.53000000003"/>
    <n v="375"/>
    <s v="INSTITUTO ECUATORIANO DE SEGURIDAD SOCIAL"/>
    <x v="0"/>
    <x v="0"/>
    <x v="0"/>
  </r>
  <r>
    <x v="0"/>
    <x v="0"/>
    <x v="2"/>
    <n v="1399"/>
    <d v="2014-06-12T00:00:00"/>
    <x v="0"/>
    <s v="PAGO PLANILLAS MES F/R 04/2014 Benef: INSTITUTO ECUATORIANO DE SEGURIDAD SOCIAL"/>
    <s v=""/>
    <n v="216.58"/>
    <x v="0"/>
    <x v="0"/>
    <n v="281086.11"/>
    <n v="375"/>
    <s v="INSTITUTO ECUATORIANO DE SEGURIDAD SOCIAL"/>
    <x v="0"/>
    <x v="0"/>
    <x v="0"/>
  </r>
  <r>
    <x v="0"/>
    <x v="0"/>
    <x v="4"/>
    <n v="1399"/>
    <d v="2014-06-13T00:00:00"/>
    <x v="0"/>
    <s v="SE HACE CON D/BANCARIO Anulación de cheque  EG-#  1399  CH-#        375"/>
    <s v=""/>
    <n v="0"/>
    <x v="8"/>
    <x v="0"/>
    <n v="280869.53000000003"/>
    <n v="0"/>
    <s v=""/>
    <x v="0"/>
    <x v="0"/>
    <x v="0"/>
  </r>
  <r>
    <x v="0"/>
    <x v="0"/>
    <x v="4"/>
    <n v="1399"/>
    <d v="2014-06-13T00:00:00"/>
    <x v="0"/>
    <s v="SE HACE CON D/BANCARIO Anulación de cheque  EG-#  1399  CH-#        375"/>
    <s v=""/>
    <n v="0"/>
    <x v="9"/>
    <x v="0"/>
    <n v="280087.61"/>
    <n v="0"/>
    <s v=""/>
    <x v="0"/>
    <x v="0"/>
    <x v="0"/>
  </r>
  <r>
    <x v="0"/>
    <x v="0"/>
    <x v="2"/>
    <n v="1406"/>
    <d v="2014-06-13T00:00:00"/>
    <x v="0"/>
    <s v="PAGO FACT#7776 VOLQUETADAS DE ARENA Benef: NARCISO BAQUE YOZA"/>
    <s v=""/>
    <n v="280.26"/>
    <x v="0"/>
    <x v="0"/>
    <n v="280367.87"/>
    <n v="382"/>
    <s v="NARCISO BAQUE YOZA"/>
    <x v="0"/>
    <x v="0"/>
    <x v="0"/>
  </r>
  <r>
    <x v="0"/>
    <x v="0"/>
    <x v="2"/>
    <n v="1407"/>
    <d v="2014-06-13T00:00:00"/>
    <x v="0"/>
    <s v="PAGO FACT#264784 CAÑAS Y CUARTONES Benef: DOLORES JIMENEZ JIMENEZ"/>
    <s v=""/>
    <n v="279.47000000000003"/>
    <x v="0"/>
    <x v="0"/>
    <n v="280647.34000000003"/>
    <n v="383"/>
    <s v="DOLORES JIMENEZ JIMENEZ"/>
    <x v="0"/>
    <x v="0"/>
    <x v="0"/>
  </r>
  <r>
    <x v="0"/>
    <x v="0"/>
    <x v="3"/>
    <n v="267"/>
    <d v="2014-06-13T00:00:00"/>
    <x v="0"/>
    <s v="PAGO DE PLANILLAS IESS MES 04/2014"/>
    <s v="58032016"/>
    <n v="781.92"/>
    <x v="0"/>
    <x v="0"/>
    <n v="281429.26"/>
    <n v="0"/>
    <s v=""/>
    <x v="0"/>
    <x v="0"/>
    <x v="0"/>
  </r>
  <r>
    <x v="0"/>
    <x v="0"/>
    <x v="3"/>
    <n v="267"/>
    <d v="2014-06-13T00:00:00"/>
    <x v="0"/>
    <s v="PAGO DE PLANILLAS IESS MESF/R  04/2014"/>
    <s v="58032016"/>
    <n v="216.58"/>
    <x v="0"/>
    <x v="0"/>
    <n v="281645.84000000003"/>
    <n v="0"/>
    <s v=""/>
    <x v="0"/>
    <x v="0"/>
    <x v="0"/>
  </r>
  <r>
    <x v="0"/>
    <x v="0"/>
    <x v="2"/>
    <n v="1464"/>
    <d v="2014-06-16T00:00:00"/>
    <x v="0"/>
    <s v="PAGO 1ERA QUINCENA 06/2014 Benef: DAVID FONSECA"/>
    <s v=""/>
    <n v="153.93"/>
    <x v="0"/>
    <x v="0"/>
    <n v="281799.77"/>
    <n v="439"/>
    <s v="DAVID FONSECA"/>
    <x v="0"/>
    <x v="0"/>
    <x v="0"/>
  </r>
  <r>
    <x v="0"/>
    <x v="0"/>
    <x v="2"/>
    <n v="1465"/>
    <d v="2014-06-16T00:00:00"/>
    <x v="0"/>
    <s v="PAGO 1ERA  QUINCENA 06/2014 Benef: HUGO TOALA"/>
    <s v=""/>
    <n v="153.93"/>
    <x v="0"/>
    <x v="0"/>
    <n v="281953.7"/>
    <n v="440"/>
    <s v="HUGO TOALA"/>
    <x v="0"/>
    <x v="0"/>
    <x v="0"/>
  </r>
  <r>
    <x v="0"/>
    <x v="0"/>
    <x v="5"/>
    <n v="2702"/>
    <d v="2014-06-16T00:00:00"/>
    <x v="0"/>
    <s v="ALMUERZOS (OCAÑA SANCHEZ OTTO ERWIN)"/>
    <s v="FA 1174"/>
    <n v="31"/>
    <x v="0"/>
    <x v="0"/>
    <n v="281984.7"/>
    <n v="0"/>
    <s v=""/>
    <x v="0"/>
    <x v="0"/>
    <x v="0"/>
  </r>
  <r>
    <x v="0"/>
    <x v="0"/>
    <x v="2"/>
    <n v="1499"/>
    <d v="2014-06-19T00:00:00"/>
    <x v="0"/>
    <s v=" Benef: DOLORES JIMENEZ JIMENEZ"/>
    <s v=""/>
    <n v="562.13"/>
    <x v="0"/>
    <x v="0"/>
    <n v="282546.83"/>
    <n v="469"/>
    <s v="DOLORES JIMENEZ JIMENEZ"/>
    <x v="0"/>
    <x v="0"/>
    <x v="0"/>
  </r>
  <r>
    <x v="0"/>
    <x v="0"/>
    <x v="2"/>
    <n v="1504"/>
    <d v="2014-06-19T00:00:00"/>
    <x v="0"/>
    <s v=" Benef: NARCISO BAQUE"/>
    <s v=""/>
    <n v="140.13"/>
    <x v="0"/>
    <x v="0"/>
    <n v="282686.96000000002"/>
    <n v="474"/>
    <s v="NARCISO BAQUE"/>
    <x v="0"/>
    <x v="0"/>
    <x v="0"/>
  </r>
  <r>
    <x v="0"/>
    <x v="0"/>
    <x v="2"/>
    <n v="1505"/>
    <d v="2014-06-19T00:00:00"/>
    <x v="0"/>
    <s v="PAGO FACT#777 Benef: ALEX JIMENEZ MONCAYO"/>
    <s v=""/>
    <n v="121.92"/>
    <x v="0"/>
    <x v="0"/>
    <n v="282808.88"/>
    <n v="475"/>
    <s v="ALEX JIMENEZ MONCAYO"/>
    <x v="0"/>
    <x v="0"/>
    <x v="0"/>
  </r>
  <r>
    <x v="0"/>
    <x v="0"/>
    <x v="5"/>
    <n v="2869"/>
    <d v="2014-06-25T00:00:00"/>
    <x v="0"/>
    <s v="ALMUERZOS_x000d__x000a_ (OCAÑA SANCHEZ OTTO ERWIN)"/>
    <s v="FA 1175"/>
    <n v="17"/>
    <x v="0"/>
    <x v="0"/>
    <n v="282825.88"/>
    <n v="0"/>
    <s v=""/>
    <x v="0"/>
    <x v="0"/>
    <x v="0"/>
  </r>
  <r>
    <x v="0"/>
    <x v="0"/>
    <x v="2"/>
    <n v="1556"/>
    <d v="2014-06-26T00:00:00"/>
    <x v="0"/>
    <s v=" Benef: DOLORES JIMENEZ JIMENEZ"/>
    <s v=""/>
    <n v="723.48"/>
    <x v="0"/>
    <x v="0"/>
    <n v="283549.36"/>
    <n v="522"/>
    <s v="DOLORES JIMENEZ JIMENEZ"/>
    <x v="0"/>
    <x v="0"/>
    <x v="0"/>
  </r>
  <r>
    <x v="0"/>
    <x v="0"/>
    <x v="2"/>
    <n v="1595"/>
    <d v="2014-06-30T00:00:00"/>
    <x v="0"/>
    <s v="PAGO MES 06/2014 Benef: PILAR ARELLANO"/>
    <s v=""/>
    <n v="2354.3000000000002"/>
    <x v="0"/>
    <x v="0"/>
    <n v="285903.65999999997"/>
    <n v="557"/>
    <s v="PILAR ARELLANO"/>
    <x v="0"/>
    <x v="0"/>
    <x v="0"/>
  </r>
  <r>
    <x v="0"/>
    <x v="0"/>
    <x v="2"/>
    <n v="1596"/>
    <d v="2014-06-30T00:00:00"/>
    <x v="0"/>
    <s v="PAGO 2DA QUINCENA 06/2014 Benef: DAVID FONSECA"/>
    <s v=""/>
    <n v="131.93"/>
    <x v="0"/>
    <x v="0"/>
    <n v="286035.59000000003"/>
    <n v="558"/>
    <s v="DAVID FONSECA"/>
    <x v="0"/>
    <x v="0"/>
    <x v="0"/>
  </r>
  <r>
    <x v="0"/>
    <x v="0"/>
    <x v="2"/>
    <n v="1597"/>
    <d v="2014-06-30T00:00:00"/>
    <x v="0"/>
    <s v="PAGO 2DA QUINCENA 06/2014 Benef: ALEXIS LIGUA"/>
    <s v=""/>
    <n v="150.93"/>
    <x v="0"/>
    <x v="0"/>
    <n v="286186.52"/>
    <n v="559"/>
    <s v="ALEXIS LIGUA"/>
    <x v="0"/>
    <x v="0"/>
    <x v="0"/>
  </r>
  <r>
    <x v="0"/>
    <x v="0"/>
    <x v="2"/>
    <n v="1598"/>
    <d v="2014-06-30T00:00:00"/>
    <x v="0"/>
    <s v="PAGO 2DA QUINCENA 06/2014 Benef: HUGO TOALA"/>
    <s v=""/>
    <n v="100.14"/>
    <x v="0"/>
    <x v="0"/>
    <n v="286286.65999999997"/>
    <n v="560"/>
    <s v="HUGO TOALA"/>
    <x v="0"/>
    <x v="0"/>
    <x v="0"/>
  </r>
  <r>
    <x v="0"/>
    <x v="0"/>
    <x v="2"/>
    <n v="1636"/>
    <d v="2014-07-03T00:00:00"/>
    <x v="0"/>
    <s v="PAGO FACT#7794 Benef: NARCISO BAQUE YOZA"/>
    <s v=""/>
    <n v="280.26"/>
    <x v="0"/>
    <x v="0"/>
    <n v="286566.92"/>
    <n v="144828"/>
    <s v="NARCISO BAQUE YOZA"/>
    <x v="0"/>
    <x v="0"/>
    <x v="0"/>
  </r>
  <r>
    <x v="0"/>
    <x v="0"/>
    <x v="2"/>
    <n v="1637"/>
    <d v="2014-07-03T00:00:00"/>
    <x v="0"/>
    <s v="PAGO FACT#67632-67788 Benef: DOLORES JIMENEZ JIMENEZ"/>
    <s v=""/>
    <n v="4889.8599999999997"/>
    <x v="0"/>
    <x v="0"/>
    <n v="291456.78000000003"/>
    <n v="144829"/>
    <s v="DOLORES JIMENEZ JIMENEZ"/>
    <x v="0"/>
    <x v="0"/>
    <x v="0"/>
  </r>
  <r>
    <x v="0"/>
    <x v="0"/>
    <x v="2"/>
    <n v="1697"/>
    <d v="2014-07-07T00:00:00"/>
    <x v="0"/>
    <s v="PAGO FACT#266839 (SABELLA) Benef: DOLORES JIMENEZ JIMENEZ"/>
    <s v=""/>
    <n v="338.74"/>
    <x v="0"/>
    <x v="0"/>
    <n v="291795.52"/>
    <n v="587"/>
    <s v="DOLORES JIMENEZ JIMENEZ"/>
    <x v="0"/>
    <x v="0"/>
    <x v="0"/>
  </r>
  <r>
    <x v="0"/>
    <x v="0"/>
    <x v="2"/>
    <n v="1699"/>
    <d v="2014-07-07T00:00:00"/>
    <x v="0"/>
    <s v="PAGO FACT#780 (SABELLA) Benef: ALEX JIMENEZ MONCAYO"/>
    <s v=""/>
    <n v="101.6"/>
    <x v="0"/>
    <x v="0"/>
    <n v="291897.12"/>
    <n v="589"/>
    <s v="ALEX JIMENEZ MONCAYO"/>
    <x v="0"/>
    <x v="0"/>
    <x v="0"/>
  </r>
  <r>
    <x v="0"/>
    <x v="0"/>
    <x v="2"/>
    <n v="1727"/>
    <d v="2014-07-10T00:00:00"/>
    <x v="0"/>
    <s v="PAGO FACT#68187(SABELLA) Benef: DOLORES JIMENEZ JIMENEZ"/>
    <s v=""/>
    <n v="1770.32"/>
    <x v="0"/>
    <x v="0"/>
    <n v="293667.44"/>
    <n v="184"/>
    <s v="DOLORES JIMENEZ JIMENEZ"/>
    <x v="0"/>
    <x v="0"/>
    <x v="0"/>
  </r>
  <r>
    <x v="0"/>
    <x v="0"/>
    <x v="2"/>
    <n v="1728"/>
    <d v="2014-07-10T00:00:00"/>
    <x v="0"/>
    <s v="PAGO FACT#1185 (SABELLA) Benef: CONSTRUPAREDES S.A."/>
    <s v=""/>
    <n v="1303.5"/>
    <x v="0"/>
    <x v="0"/>
    <n v="294970.94"/>
    <n v="185"/>
    <s v="CONSTRUPAREDES S.A."/>
    <x v="0"/>
    <x v="0"/>
    <x v="0"/>
  </r>
  <r>
    <x v="0"/>
    <x v="0"/>
    <x v="2"/>
    <n v="1734"/>
    <d v="2014-07-10T00:00:00"/>
    <x v="0"/>
    <s v="PAGO FACT#7802 (SABELLA) Benef: NARCISO BAQUE YOZA"/>
    <s v=""/>
    <n v="372.44"/>
    <x v="0"/>
    <x v="0"/>
    <n v="295343.38"/>
    <n v="612"/>
    <s v="NARCISO BAQUE YOZA"/>
    <x v="0"/>
    <x v="0"/>
    <x v="0"/>
  </r>
  <r>
    <x v="0"/>
    <x v="0"/>
    <x v="2"/>
    <n v="1735"/>
    <d v="2014-07-10T00:00:00"/>
    <x v="0"/>
    <s v="PAGO FACT#2 (SABELLA) Benef: SIMON PARRA CASTRO"/>
    <s v=""/>
    <n v="121.92"/>
    <x v="0"/>
    <x v="0"/>
    <n v="295465.3"/>
    <n v="613"/>
    <s v="SIMON PARRA CASTRO"/>
    <x v="0"/>
    <x v="0"/>
    <x v="0"/>
  </r>
  <r>
    <x v="0"/>
    <x v="0"/>
    <x v="1"/>
    <n v="164"/>
    <d v="2014-07-11T00:00:00"/>
    <x v="0"/>
    <s v="PAGO DE FACT#152348 CONSTRUAHORA// (SABELLA)"/>
    <s v=""/>
    <n v="24.64"/>
    <x v="0"/>
    <x v="0"/>
    <n v="295489.94"/>
    <n v="0"/>
    <s v=""/>
    <x v="0"/>
    <x v="0"/>
    <x v="0"/>
  </r>
  <r>
    <x v="0"/>
    <x v="0"/>
    <x v="2"/>
    <n v="1766"/>
    <d v="2014-07-14T00:00:00"/>
    <x v="0"/>
    <s v="PLANILA F/R SABELLA Benef: INSTITUTO ECUATORIANO DE SEGURIDAD SOCIAL"/>
    <s v=""/>
    <n v="216.58"/>
    <x v="0"/>
    <x v="0"/>
    <n v="295706.52"/>
    <n v="641"/>
    <s v="INSTITUTO ECUATORIANO DE SEGURIDAD SOCIAL"/>
    <x v="0"/>
    <x v="0"/>
    <x v="0"/>
  </r>
  <r>
    <x v="0"/>
    <x v="0"/>
    <x v="2"/>
    <n v="1766"/>
    <d v="2014-07-14T00:00:00"/>
    <x v="0"/>
    <s v="PAGO PLANILLAS MES JUNIO Benef: INSTITUTO ECUATORIANO DE SEGURIDAD SOCIAL"/>
    <s v=""/>
    <n v="774.58"/>
    <x v="0"/>
    <x v="0"/>
    <n v="296481.09999999998"/>
    <n v="641"/>
    <s v="INSTITUTO ECUATORIANO DE SEGURIDAD SOCIAL"/>
    <x v="0"/>
    <x v="0"/>
    <x v="0"/>
  </r>
  <r>
    <x v="0"/>
    <x v="0"/>
    <x v="2"/>
    <n v="1784"/>
    <d v="2014-07-15T00:00:00"/>
    <x v="0"/>
    <s v="PAGO 1ERA QUINCENA 07/2014 Benef: ALEXIS LIGUA"/>
    <s v=""/>
    <n v="153.93"/>
    <x v="0"/>
    <x v="0"/>
    <n v="296635.03000000003"/>
    <n v="144888"/>
    <s v="ALEXIS LIGUA"/>
    <x v="0"/>
    <x v="0"/>
    <x v="0"/>
  </r>
  <r>
    <x v="0"/>
    <x v="0"/>
    <x v="5"/>
    <n v="3228"/>
    <d v="2014-07-15T00:00:00"/>
    <x v="0"/>
    <s v="ALMUERZOS_x000d__x000a_ (OCAÑA SANCHEZ OTTO ERWIN)"/>
    <s v="FA 1178"/>
    <n v="1"/>
    <x v="0"/>
    <x v="0"/>
    <n v="296636.03000000003"/>
    <n v="0"/>
    <s v=""/>
    <x v="0"/>
    <x v="0"/>
    <x v="0"/>
  </r>
  <r>
    <x v="0"/>
    <x v="0"/>
    <x v="2"/>
    <n v="1809"/>
    <d v="2014-07-17T00:00:00"/>
    <x v="0"/>
    <s v=" Benef: DOLORE JIMENEZ JIMENEZ"/>
    <s v=""/>
    <n v="723.48"/>
    <x v="0"/>
    <x v="0"/>
    <n v="297359.51"/>
    <n v="666"/>
    <s v="DOLORE JIMENEZ JIMENEZ"/>
    <x v="0"/>
    <x v="0"/>
    <x v="0"/>
  </r>
  <r>
    <x v="0"/>
    <x v="0"/>
    <x v="2"/>
    <n v="1819"/>
    <d v="2014-07-18T00:00:00"/>
    <x v="0"/>
    <s v="PAGO FACT#7810 (SABELLA) Benef: NARCISO BAQUE YOZA"/>
    <s v=""/>
    <n v="551.39"/>
    <x v="0"/>
    <x v="0"/>
    <n v="297910.90000000002"/>
    <n v="674"/>
    <s v="NARCISO BAQUE YOZA"/>
    <x v="0"/>
    <x v="0"/>
    <x v="0"/>
  </r>
  <r>
    <x v="0"/>
    <x v="0"/>
    <x v="2"/>
    <n v="1820"/>
    <d v="2014-07-18T00:00:00"/>
    <x v="0"/>
    <s v="PAGO FACT#268593 (SABELLA) Benef: DOLORES JIMENEZ JIMENEZ"/>
    <s v=""/>
    <n v="426.13"/>
    <x v="0"/>
    <x v="0"/>
    <n v="298337.03000000003"/>
    <n v="675"/>
    <s v="DOLORES JIMENEZ JIMENEZ"/>
    <x v="0"/>
    <x v="0"/>
    <x v="0"/>
  </r>
  <r>
    <x v="0"/>
    <x v="0"/>
    <x v="2"/>
    <n v="1821"/>
    <d v="2014-07-18T00:00:00"/>
    <x v="0"/>
    <s v="PAGO FACT#784 (SABELLA) Benef: ALEX JIMENEZ MONCAYO"/>
    <s v=""/>
    <n v="142.24"/>
    <x v="0"/>
    <x v="0"/>
    <n v="298479.27"/>
    <n v="676"/>
    <s v="ALEX JIMENEZ MONCAYO"/>
    <x v="0"/>
    <x v="0"/>
    <x v="0"/>
  </r>
  <r>
    <x v="0"/>
    <x v="0"/>
    <x v="1"/>
    <n v="166"/>
    <d v="2014-07-22T00:00:00"/>
    <x v="0"/>
    <s v="PAGO DE RET RTA-IVA-TASA DE HABILIT"/>
    <s v=""/>
    <n v="195.72"/>
    <x v="0"/>
    <x v="0"/>
    <n v="298674.99"/>
    <n v="0"/>
    <s v=""/>
    <x v="0"/>
    <x v="0"/>
    <x v="0"/>
  </r>
  <r>
    <x v="0"/>
    <x v="0"/>
    <x v="2"/>
    <n v="1899"/>
    <d v="2014-07-24T00:00:00"/>
    <x v="0"/>
    <s v="PAGO FACT#268890-268891-68914 (SABELLA) Benef: DOLORES JIMENEZ JIMENEZ"/>
    <s v=""/>
    <n v="2768.71"/>
    <x v="0"/>
    <x v="0"/>
    <n v="301443.7"/>
    <n v="719"/>
    <s v="DOLORES JIMENEZ JIMENEZ"/>
    <x v="0"/>
    <x v="0"/>
    <x v="0"/>
  </r>
  <r>
    <x v="0"/>
    <x v="0"/>
    <x v="5"/>
    <n v="3420"/>
    <d v="2014-07-25T00:00:00"/>
    <x v="0"/>
    <s v="ALMUERZOS DEL 16/07 HASTA EL 25/07 (OCAÑA SANCHEZ OTTO ERWIN)"/>
    <s v="FA 1182"/>
    <n v="5"/>
    <x v="0"/>
    <x v="0"/>
    <n v="301448.7"/>
    <n v="0"/>
    <s v=""/>
    <x v="0"/>
    <x v="0"/>
    <x v="0"/>
  </r>
  <r>
    <x v="0"/>
    <x v="0"/>
    <x v="4"/>
    <n v="1961"/>
    <d v="2014-07-31T00:00:00"/>
    <x v="0"/>
    <s v="SE DAÑO Anulación de cheque  EG-#  1961  CH-#        775"/>
    <s v=""/>
    <n v="0"/>
    <x v="10"/>
    <x v="0"/>
    <n v="301321.95"/>
    <n v="0"/>
    <s v=""/>
    <x v="0"/>
    <x v="0"/>
    <x v="0"/>
  </r>
  <r>
    <x v="0"/>
    <x v="0"/>
    <x v="2"/>
    <n v="1939"/>
    <d v="2014-07-31T00:00:00"/>
    <x v="0"/>
    <s v="PAGO MES 07/2014 Benef: PILAR ARELLANO"/>
    <s v=""/>
    <n v="2354.3000000000002"/>
    <x v="0"/>
    <x v="0"/>
    <n v="303676.25"/>
    <n v="754"/>
    <s v="PILAR ARELLANO"/>
    <x v="0"/>
    <x v="0"/>
    <x v="0"/>
  </r>
  <r>
    <x v="0"/>
    <x v="0"/>
    <x v="2"/>
    <n v="1940"/>
    <d v="2014-07-31T00:00:00"/>
    <x v="0"/>
    <s v="PAGO 2DA QUINCDENA 07/2014 Benef: ALEXIS LIGUA"/>
    <s v=""/>
    <n v="65.819999999999993"/>
    <x v="0"/>
    <x v="0"/>
    <n v="303742.07"/>
    <n v="755"/>
    <s v="ALEXIS LIGUA"/>
    <x v="0"/>
    <x v="0"/>
    <x v="0"/>
  </r>
  <r>
    <x v="0"/>
    <x v="0"/>
    <x v="2"/>
    <n v="1961"/>
    <d v="2014-07-31T00:00:00"/>
    <x v="0"/>
    <s v=" Benef: DOLORES JIMENEZ JIMENES"/>
    <s v=""/>
    <n v="126.75"/>
    <x v="0"/>
    <x v="0"/>
    <n v="303868.82"/>
    <n v="775"/>
    <s v="DOLORES JIMENEZ JIMENES"/>
    <x v="0"/>
    <x v="0"/>
    <x v="0"/>
  </r>
  <r>
    <x v="0"/>
    <x v="0"/>
    <x v="2"/>
    <n v="1962"/>
    <d v="2014-07-31T00:00:00"/>
    <x v="0"/>
    <s v="PAGO FACT#7821(SABELLA) Benef: NARCISO BAQUE"/>
    <s v=""/>
    <n v="116.16"/>
    <x v="0"/>
    <x v="0"/>
    <n v="303984.98"/>
    <n v="776"/>
    <s v="NARCISO BAQUE"/>
    <x v="0"/>
    <x v="0"/>
    <x v="0"/>
  </r>
  <r>
    <x v="0"/>
    <x v="0"/>
    <x v="2"/>
    <n v="1963"/>
    <d v="2014-07-31T00:00:00"/>
    <x v="0"/>
    <s v="PAGO FACT 269116-269121-269214-269702-269872 Benef: DOLORES JIMENEZ JIMENEZ"/>
    <s v=""/>
    <n v="2269.31"/>
    <x v="0"/>
    <x v="0"/>
    <n v="306254.28999999998"/>
    <n v="777"/>
    <s v="DOLORES JIMENEZ JIMENEZ"/>
    <x v="0"/>
    <x v="0"/>
    <x v="0"/>
  </r>
  <r>
    <x v="0"/>
    <x v="0"/>
    <x v="4"/>
    <n v="1983"/>
    <d v="2014-08-04T00:00:00"/>
    <x v="0"/>
    <s v="SE DAÑO CHEQUE Anulación de cheque  EG-#  1983  CH-#        796"/>
    <s v=""/>
    <n v="0"/>
    <x v="11"/>
    <x v="0"/>
    <n v="306254.28000000003"/>
    <n v="0"/>
    <s v=""/>
    <x v="0"/>
    <x v="0"/>
    <x v="0"/>
  </r>
  <r>
    <x v="0"/>
    <x v="0"/>
    <x v="2"/>
    <n v="1972"/>
    <d v="2014-08-04T00:00:00"/>
    <x v="0"/>
    <s v="PAGO LIQUIDACION Benef: HUGO TOALA COELLO"/>
    <s v=""/>
    <n v="205.42"/>
    <x v="0"/>
    <x v="0"/>
    <n v="306459.7"/>
    <n v="786"/>
    <s v="HUGO TOALA COELLO"/>
    <x v="0"/>
    <x v="0"/>
    <x v="0"/>
  </r>
  <r>
    <x v="0"/>
    <x v="0"/>
    <x v="2"/>
    <n v="1974"/>
    <d v="2014-08-04T00:00:00"/>
    <x v="0"/>
    <s v="PAGO LIQUIDACION Benef: FREDDY FONSECA AUZ"/>
    <s v=""/>
    <n v="391.81"/>
    <x v="0"/>
    <x v="0"/>
    <n v="306851.51"/>
    <n v="788"/>
    <s v="FREDDY FONSECA AUZ"/>
    <x v="0"/>
    <x v="0"/>
    <x v="0"/>
  </r>
  <r>
    <x v="0"/>
    <x v="0"/>
    <x v="2"/>
    <n v="1983"/>
    <d v="2014-08-04T00:00:00"/>
    <x v="0"/>
    <s v="2DO PAGO TECHO BODEGA (SABELLA) Benef: ROOFTEC ECUADOR S.A"/>
    <s v=""/>
    <n v="0.01"/>
    <x v="0"/>
    <x v="0"/>
    <n v="306851.52"/>
    <n v="796"/>
    <s v="ROOFTEC ECUADOR S.A"/>
    <x v="0"/>
    <x v="0"/>
    <x v="0"/>
  </r>
  <r>
    <x v="0"/>
    <x v="0"/>
    <x v="2"/>
    <n v="1991"/>
    <d v="2014-08-05T00:00:00"/>
    <x v="0"/>
    <s v="PAGO FACT#788 (SABELLA) Benef: ALEX JIMÉNEZ MONCAYO"/>
    <s v=""/>
    <n v="142.24"/>
    <x v="0"/>
    <x v="0"/>
    <n v="306993.76"/>
    <n v="804"/>
    <s v="ALEX JIMÉNEZ MONCAYO"/>
    <x v="0"/>
    <x v="0"/>
    <x v="0"/>
  </r>
  <r>
    <x v="0"/>
    <x v="0"/>
    <x v="2"/>
    <n v="1998"/>
    <d v="2014-08-07T00:00:00"/>
    <x v="0"/>
    <s v="PAGO SUPERINTENDENCIA DE CIAS SABELLA Benef: SUPERINTENDENCIA DE COMPAÑIAS"/>
    <s v=""/>
    <n v="282.10000000000002"/>
    <x v="0"/>
    <x v="0"/>
    <n v="307275.86"/>
    <n v="811"/>
    <s v="SUPERINTENDENCIA DE COMPAÑIAS"/>
    <x v="0"/>
    <x v="0"/>
    <x v="0"/>
  </r>
  <r>
    <x v="0"/>
    <x v="0"/>
    <x v="2"/>
    <n v="2025"/>
    <d v="2014-08-07T00:00:00"/>
    <x v="0"/>
    <s v="PAGO FACT#4510-4515 (SABELLA) Benef: LUIS PAREDES HINOSTROZA"/>
    <s v=""/>
    <n v="624.84"/>
    <x v="0"/>
    <x v="0"/>
    <n v="307900.7"/>
    <n v="144950"/>
    <s v="LUIS PAREDES HINOSTROZA"/>
    <x v="0"/>
    <x v="0"/>
    <x v="0"/>
  </r>
  <r>
    <x v="0"/>
    <x v="0"/>
    <x v="2"/>
    <n v="2028"/>
    <d v="2014-08-07T00:00:00"/>
    <x v="0"/>
    <s v="PAGO FACT#270240(SABELLA) Benef: DOLORES JIMENEZ JIMENEZ"/>
    <s v=""/>
    <n v="448.44"/>
    <x v="0"/>
    <x v="0"/>
    <n v="308349.14"/>
    <n v="144953"/>
    <s v="DOLORES JIMENEZ JIMENEZ"/>
    <x v="0"/>
    <x v="0"/>
    <x v="0"/>
  </r>
  <r>
    <x v="0"/>
    <x v="0"/>
    <x v="2"/>
    <n v="2030"/>
    <d v="2014-08-07T00:00:00"/>
    <x v="0"/>
    <s v="PAGO FACT#7830 (SABELLA) Benef: NARCISO BAQUE YOZA"/>
    <s v=""/>
    <n v="140.13"/>
    <x v="0"/>
    <x v="0"/>
    <n v="308489.27"/>
    <n v="144955"/>
    <s v="NARCISO BAQUE YOZA"/>
    <x v="0"/>
    <x v="0"/>
    <x v="0"/>
  </r>
  <r>
    <x v="0"/>
    <x v="0"/>
    <x v="1"/>
    <n v="179"/>
    <d v="2014-08-12T00:00:00"/>
    <x v="0"/>
    <s v="REEMBOOLSO C/CH M.E.ORBEA AGOSTO/20104"/>
    <s v=""/>
    <n v="39.6"/>
    <x v="0"/>
    <x v="0"/>
    <n v="308528.87"/>
    <n v="0"/>
    <s v=""/>
    <x v="0"/>
    <x v="0"/>
    <x v="0"/>
  </r>
  <r>
    <x v="0"/>
    <x v="0"/>
    <x v="3"/>
    <n v="432"/>
    <d v="2014-08-12T00:00:00"/>
    <x v="0"/>
    <s v="IMPUESTO SABELLA JULIO/2014"/>
    <s v="870958931239"/>
    <n v="53.4"/>
    <x v="0"/>
    <x v="0"/>
    <n v="308582.27"/>
    <n v="0"/>
    <s v=""/>
    <x v="0"/>
    <x v="0"/>
    <x v="0"/>
  </r>
  <r>
    <x v="0"/>
    <x v="0"/>
    <x v="3"/>
    <n v="433"/>
    <d v="2014-08-12T00:00:00"/>
    <x v="0"/>
    <s v="ANTICIPO COMISION POR PAGO IMP SABELLA JULIO/14"/>
    <s v="87095893123"/>
    <n v="0.35"/>
    <x v="0"/>
    <x v="0"/>
    <n v="308582.62"/>
    <n v="0"/>
    <s v=""/>
    <x v="0"/>
    <x v="0"/>
    <x v="0"/>
  </r>
  <r>
    <x v="0"/>
    <x v="0"/>
    <x v="3"/>
    <n v="434"/>
    <d v="2014-08-12T00:00:00"/>
    <x v="0"/>
    <s v="PAGO IMP 103 SABELLA JULIO/2014"/>
    <s v="870958930452"/>
    <n v="133.87"/>
    <x v="0"/>
    <x v="0"/>
    <n v="308716.49"/>
    <n v="0"/>
    <s v=""/>
    <x v="0"/>
    <x v="0"/>
    <x v="0"/>
  </r>
  <r>
    <x v="0"/>
    <x v="0"/>
    <x v="1"/>
    <n v="197"/>
    <d v="2014-08-14T00:00:00"/>
    <x v="0"/>
    <s v="CRUZA ANTICIPO CON FACTURAS ROOFTEC"/>
    <s v=""/>
    <n v="34410"/>
    <x v="0"/>
    <x v="0"/>
    <n v="343126.49"/>
    <n v="0"/>
    <s v=""/>
    <x v="0"/>
    <x v="0"/>
    <x v="0"/>
  </r>
  <r>
    <x v="0"/>
    <x v="0"/>
    <x v="2"/>
    <n v="2077"/>
    <d v="2014-08-14T00:00:00"/>
    <x v="0"/>
    <s v="PLANILLAS MES 07/2014 APORTE Benef: INSTITUTO ECUATORIANO DE SEGURIDAD SOCIAL"/>
    <s v=""/>
    <n v="615.46"/>
    <x v="0"/>
    <x v="0"/>
    <n v="343741.95"/>
    <n v="838"/>
    <s v="INSTITUTO ECUATORIANO DE SEGURIDAD SOCIAL"/>
    <x v="0"/>
    <x v="0"/>
    <x v="0"/>
  </r>
  <r>
    <x v="0"/>
    <x v="0"/>
    <x v="2"/>
    <n v="2077"/>
    <d v="2014-08-14T00:00:00"/>
    <x v="0"/>
    <s v="PLANILLA ME 07/204 F/R Benef: INSTITUTO ECUATORIANO DE SEGURIDAD SOCIAL"/>
    <s v=""/>
    <n v="216.58"/>
    <x v="0"/>
    <x v="0"/>
    <n v="343958.53"/>
    <n v="838"/>
    <s v="INSTITUTO ECUATORIANO DE SEGURIDAD SOCIAL"/>
    <x v="0"/>
    <x v="0"/>
    <x v="0"/>
  </r>
  <r>
    <x v="0"/>
    <x v="0"/>
    <x v="4"/>
    <n v="1735"/>
    <d v="2014-08-15T00:00:00"/>
    <x v="0"/>
    <s v="ANULADO MAL ENDOSO Anulación de cheque  EG-#  1735  CH-#        613"/>
    <s v=""/>
    <n v="0"/>
    <x v="12"/>
    <x v="0"/>
    <n v="343836.61"/>
    <n v="0"/>
    <s v=""/>
    <x v="0"/>
    <x v="0"/>
    <x v="0"/>
  </r>
  <r>
    <x v="0"/>
    <x v="0"/>
    <x v="2"/>
    <n v="2099"/>
    <d v="2014-08-15T00:00:00"/>
    <x v="0"/>
    <s v="PAGO FACT#792 (SABELLA) Benef: ALEX JIMENEZ MOCAYO"/>
    <s v=""/>
    <n v="142.24"/>
    <x v="0"/>
    <x v="0"/>
    <n v="343978.85"/>
    <n v="859"/>
    <s v="ALEX JIMENEZ MOCAYO"/>
    <x v="0"/>
    <x v="0"/>
    <x v="0"/>
  </r>
  <r>
    <x v="0"/>
    <x v="0"/>
    <x v="2"/>
    <n v="2100"/>
    <d v="2014-08-15T00:00:00"/>
    <x v="0"/>
    <s v="PAGO FACT#70169-70624(SABELLA) Benef: DOLORES JIMENEZ JIMENEZ"/>
    <s v=""/>
    <n v="2070.71"/>
    <x v="0"/>
    <x v="0"/>
    <n v="346049.56"/>
    <n v="860"/>
    <s v="DOLORES JIMENEZ JIMENEZ"/>
    <x v="0"/>
    <x v="0"/>
    <x v="0"/>
  </r>
  <r>
    <x v="0"/>
    <x v="0"/>
    <x v="2"/>
    <n v="2117"/>
    <d v="2014-08-15T00:00:00"/>
    <x v="0"/>
    <s v="PAGO FACT#2(SABELLA) Benef: SIMON PARRA CASTRO"/>
    <s v=""/>
    <n v="121.92"/>
    <x v="0"/>
    <x v="0"/>
    <n v="346171.48"/>
    <n v="877"/>
    <s v="SIMON PARRA CASTRO"/>
    <x v="0"/>
    <x v="0"/>
    <x v="0"/>
  </r>
  <r>
    <x v="0"/>
    <x v="0"/>
    <x v="4"/>
    <n v="2141"/>
    <d v="2014-08-21T00:00:00"/>
    <x v="0"/>
    <s v="ANULADO SE DAÑO Anulación de cheque  EG-#  2141  CH-#        901"/>
    <s v=""/>
    <n v="0"/>
    <x v="13"/>
    <x v="0"/>
    <n v="343648.15"/>
    <n v="0"/>
    <s v=""/>
    <x v="0"/>
    <x v="0"/>
    <x v="0"/>
  </r>
  <r>
    <x v="0"/>
    <x v="0"/>
    <x v="4"/>
    <n v="2142"/>
    <d v="2014-08-21T00:00:00"/>
    <x v="0"/>
    <s v="ANULADO SE DAÑO Anulación de cheque  EG-#  2142  CH-#        902"/>
    <s v=""/>
    <n v="0"/>
    <x v="14"/>
    <x v="0"/>
    <n v="343021.85"/>
    <n v="0"/>
    <s v=""/>
    <x v="0"/>
    <x v="0"/>
    <x v="0"/>
  </r>
  <r>
    <x v="0"/>
    <x v="0"/>
    <x v="4"/>
    <n v="2143"/>
    <d v="2014-08-21T00:00:00"/>
    <x v="0"/>
    <s v="ANULADO SE DAÑO Anulación de cheque  EG-#  2143  CH-#        903"/>
    <s v=""/>
    <n v="0"/>
    <x v="14"/>
    <x v="0"/>
    <n v="342395.55"/>
    <n v="0"/>
    <s v=""/>
    <x v="0"/>
    <x v="0"/>
    <x v="0"/>
  </r>
  <r>
    <x v="0"/>
    <x v="0"/>
    <x v="2"/>
    <n v="2141"/>
    <d v="2014-08-21T00:00:00"/>
    <x v="0"/>
    <s v="PAGO FACT#71008-700813-71194 SABELLA) Benef: DOLORES JIMENEZ JIMENEZ"/>
    <s v=""/>
    <n v="2523.33"/>
    <x v="0"/>
    <x v="0"/>
    <n v="344918.88"/>
    <n v="901"/>
    <s v="DOLORES JIMENEZ JIMENEZ"/>
    <x v="0"/>
    <x v="0"/>
    <x v="0"/>
  </r>
  <r>
    <x v="0"/>
    <x v="0"/>
    <x v="2"/>
    <n v="2142"/>
    <d v="2014-08-21T00:00:00"/>
    <x v="0"/>
    <s v="PAGO FACT#4521 SABELLA) Benef: LUIS PAREDES HINOSTROZA"/>
    <s v=""/>
    <n v="626.29999999999995"/>
    <x v="0"/>
    <x v="0"/>
    <n v="345545.18"/>
    <n v="902"/>
    <s v="LUIS PAREDES HINOSTROZA"/>
    <x v="0"/>
    <x v="0"/>
    <x v="0"/>
  </r>
  <r>
    <x v="0"/>
    <x v="0"/>
    <x v="2"/>
    <n v="2143"/>
    <d v="2014-08-21T00:00:00"/>
    <x v="0"/>
    <s v="PAGO FACT#4521 SABELLA) Benef: LUIS PAREDES HINOSTROZA"/>
    <s v=""/>
    <n v="626.29999999999995"/>
    <x v="0"/>
    <x v="0"/>
    <n v="346171.48"/>
    <n v="903"/>
    <s v="LUIS PAREDES HINOSTROZA"/>
    <x v="0"/>
    <x v="0"/>
    <x v="0"/>
  </r>
  <r>
    <x v="0"/>
    <x v="0"/>
    <x v="2"/>
    <n v="2144"/>
    <d v="2014-08-21T00:00:00"/>
    <x v="0"/>
    <s v="PAGO FACT#71008-7081371194 SABELLA Benef: DOLORES JIMENEZ JIMENEZ"/>
    <s v=""/>
    <n v="2523.33"/>
    <x v="0"/>
    <x v="0"/>
    <n v="348694.81"/>
    <n v="904"/>
    <s v="DOLORES JIMENEZ JIMENEZ"/>
    <x v="0"/>
    <x v="0"/>
    <x v="0"/>
  </r>
  <r>
    <x v="0"/>
    <x v="0"/>
    <x v="2"/>
    <n v="2145"/>
    <d v="2014-08-21T00:00:00"/>
    <x v="0"/>
    <s v="PAGO FACT#4521 SABELLA Benef: LUIS PAREDES HINOSTROZA"/>
    <s v=""/>
    <n v="626.29999999999995"/>
    <x v="0"/>
    <x v="0"/>
    <n v="349321.11"/>
    <n v="905"/>
    <s v="LUIS PAREDES HINOSTROZA"/>
    <x v="0"/>
    <x v="0"/>
    <x v="0"/>
  </r>
  <r>
    <x v="0"/>
    <x v="0"/>
    <x v="2"/>
    <n v="2172"/>
    <d v="2014-08-26T00:00:00"/>
    <x v="0"/>
    <s v="PAGO LIQUIDACION DE LIGUA Benef: ALEXIS LIGUA ANDRADE"/>
    <s v=""/>
    <n v="440.15"/>
    <x v="0"/>
    <x v="0"/>
    <n v="349761.26"/>
    <n v="928"/>
    <s v="ALEXIS LIGUA ANDRADE"/>
    <x v="0"/>
    <x v="0"/>
    <x v="0"/>
  </r>
  <r>
    <x v="0"/>
    <x v="0"/>
    <x v="2"/>
    <n v="2183"/>
    <d v="2014-08-27T00:00:00"/>
    <x v="0"/>
    <s v="PAGO FACT#25 (SABELLA) Benef: SIMON PARRA CASTRO"/>
    <s v=""/>
    <n v="203.2"/>
    <x v="0"/>
    <x v="0"/>
    <n v="349964.46"/>
    <n v="939"/>
    <s v="SIMON PARRA CASTRO"/>
    <x v="0"/>
    <x v="0"/>
    <x v="0"/>
  </r>
  <r>
    <x v="0"/>
    <x v="0"/>
    <x v="2"/>
    <n v="2191"/>
    <d v="2014-08-28T00:00:00"/>
    <x v="0"/>
    <s v="PAGO FACT#4528 (SABELLA) Benef: LUIS PAREDES HINOSTROZA"/>
    <s v=""/>
    <n v="1285.24"/>
    <x v="0"/>
    <x v="0"/>
    <n v="351249.7"/>
    <n v="208"/>
    <s v="LUIS PAREDES HINOSTROZA"/>
    <x v="0"/>
    <x v="0"/>
    <x v="0"/>
  </r>
  <r>
    <x v="0"/>
    <x v="0"/>
    <x v="2"/>
    <n v="2192"/>
    <d v="2014-08-28T00:00:00"/>
    <x v="0"/>
    <s v="PAGO FACT#271606-271695-271560(SABELLA) Benef: DOLORES JIMENEZ JIMENEZ"/>
    <s v=""/>
    <n v="1985.81"/>
    <x v="0"/>
    <x v="0"/>
    <n v="353235.51"/>
    <n v="209"/>
    <s v="DOLORES JIMENEZ JIMENEZ"/>
    <x v="0"/>
    <x v="0"/>
    <x v="0"/>
  </r>
  <r>
    <x v="0"/>
    <x v="0"/>
    <x v="4"/>
    <n v="2191"/>
    <d v="2014-08-29T00:00:00"/>
    <x v="0"/>
    <s v="ANULADO POR ING ORBEA Anulación de cheque  EG-#  2191  CH-#        208"/>
    <s v=""/>
    <n v="0"/>
    <x v="15"/>
    <x v="0"/>
    <n v="351950.27"/>
    <n v="0"/>
    <s v=""/>
    <x v="0"/>
    <x v="0"/>
    <x v="0"/>
  </r>
  <r>
    <x v="0"/>
    <x v="0"/>
    <x v="2"/>
    <n v="2237"/>
    <d v="2014-08-30T00:00:00"/>
    <x v="0"/>
    <s v="PAGO MES 08/2014 Benef: PILAR ARELLANO"/>
    <s v=""/>
    <n v="2354.3000000000002"/>
    <x v="0"/>
    <x v="0"/>
    <n v="354304.57"/>
    <n v="144987"/>
    <s v="PILAR ARELLANO"/>
    <x v="0"/>
    <x v="0"/>
    <x v="0"/>
  </r>
  <r>
    <x v="0"/>
    <x v="0"/>
    <x v="2"/>
    <n v="2342"/>
    <d v="2014-09-04T00:00:00"/>
    <x v="0"/>
    <s v="PAGO FACT#7845 (SABELLA) Benef: NARCISO BAQUE YOZA"/>
    <s v=""/>
    <n v="372.44"/>
    <x v="0"/>
    <x v="0"/>
    <n v="354677.01"/>
    <n v="1046"/>
    <s v="NARCISO BAQUE YOZA"/>
    <x v="0"/>
    <x v="0"/>
    <x v="0"/>
  </r>
  <r>
    <x v="0"/>
    <x v="0"/>
    <x v="2"/>
    <n v="2349"/>
    <d v="2014-09-04T00:00:00"/>
    <x v="0"/>
    <s v="PAGO FACT#(272102-272355-271988-272375) Benef: DOLORES JIMENEZ JIMENEZ"/>
    <s v=""/>
    <n v="1357.43"/>
    <x v="0"/>
    <x v="0"/>
    <n v="356034.44"/>
    <n v="1053"/>
    <s v="DOLORES JIMENEZ JIMENEZ"/>
    <x v="0"/>
    <x v="0"/>
    <x v="0"/>
  </r>
  <r>
    <x v="0"/>
    <x v="0"/>
    <x v="2"/>
    <n v="2357"/>
    <d v="2014-09-04T00:00:00"/>
    <x v="0"/>
    <s v="PAGO FACT#797 (SABELLA) Benef: ALEX JIMENEZ MONCAYO"/>
    <s v=""/>
    <n v="197.57"/>
    <x v="0"/>
    <x v="0"/>
    <n v="356232.01"/>
    <n v="1061"/>
    <s v="ALEX JIMENEZ MONCAYO"/>
    <x v="0"/>
    <x v="0"/>
    <x v="0"/>
  </r>
  <r>
    <x v="0"/>
    <x v="0"/>
    <x v="1"/>
    <n v="206"/>
    <d v="2014-09-08T00:00:00"/>
    <x v="0"/>
    <s v="CRUZA CON ANTICIPO (SABELLA)"/>
    <s v=""/>
    <n v="2724.48"/>
    <x v="0"/>
    <x v="0"/>
    <n v="358956.49"/>
    <n v="0"/>
    <s v=""/>
    <x v="0"/>
    <x v="0"/>
    <x v="0"/>
  </r>
  <r>
    <x v="0"/>
    <x v="0"/>
    <x v="1"/>
    <n v="206"/>
    <d v="2014-09-08T00:00:00"/>
    <x v="0"/>
    <s v="CRUZA CON ANTICIPO (SABELLA)"/>
    <s v=""/>
    <n v="2724.49"/>
    <x v="0"/>
    <x v="0"/>
    <n v="361680.98"/>
    <n v="0"/>
    <s v=""/>
    <x v="0"/>
    <x v="0"/>
    <x v="0"/>
  </r>
  <r>
    <x v="0"/>
    <x v="0"/>
    <x v="2"/>
    <n v="2413"/>
    <d v="2014-09-12T00:00:00"/>
    <x v="0"/>
    <s v="PAGO FACTURA #72763-272895Y $0.90 FACT#271606 Benef: DOLORES JIMENEZ JIMENEZ"/>
    <s v=""/>
    <n v="1128.56"/>
    <x v="0"/>
    <x v="0"/>
    <n v="362809.54"/>
    <n v="1105"/>
    <s v="DOLORES JIMENEZ JIMENEZ"/>
    <x v="0"/>
    <x v="0"/>
    <x v="0"/>
  </r>
  <r>
    <x v="0"/>
    <x v="0"/>
    <x v="2"/>
    <n v="2414"/>
    <d v="2014-09-12T00:00:00"/>
    <x v="0"/>
    <s v="PAGO FACT#7854 SABELLA Benef: NARCISO BAQUE YOZA"/>
    <s v=""/>
    <n v="334.09"/>
    <x v="0"/>
    <x v="0"/>
    <n v="363143.63"/>
    <n v="1106"/>
    <s v="NARCISO BAQUE YOZA"/>
    <x v="0"/>
    <x v="0"/>
    <x v="0"/>
  </r>
  <r>
    <x v="0"/>
    <x v="0"/>
    <x v="2"/>
    <n v="2416"/>
    <d v="2014-09-15T00:00:00"/>
    <x v="0"/>
    <s v="DEP. CUAT AHORRO DE SABELLA Benef: ROBERTO ARANA"/>
    <s v=""/>
    <n v="500"/>
    <x v="0"/>
    <x v="0"/>
    <n v="363643.63"/>
    <n v="145004"/>
    <s v="ROBERTO ARANA"/>
    <x v="0"/>
    <x v="0"/>
    <x v="0"/>
  </r>
  <r>
    <x v="0"/>
    <x v="0"/>
    <x v="3"/>
    <n v="517"/>
    <d v="2014-09-15T00:00:00"/>
    <x v="0"/>
    <s v="PAGO PLANILLAS APORTE  SABELLA"/>
    <s v=""/>
    <n v="561.6"/>
    <x v="0"/>
    <x v="0"/>
    <n v="364205.23"/>
    <n v="0"/>
    <s v=""/>
    <x v="0"/>
    <x v="0"/>
    <x v="0"/>
  </r>
  <r>
    <x v="0"/>
    <x v="0"/>
    <x v="3"/>
    <n v="518"/>
    <d v="2014-09-15T00:00:00"/>
    <x v="0"/>
    <s v="PAGO PLANILLA F/RESERVA SABELLA"/>
    <s v=""/>
    <n v="216.58"/>
    <x v="0"/>
    <x v="0"/>
    <n v="364421.81"/>
    <n v="0"/>
    <s v=""/>
    <x v="0"/>
    <x v="0"/>
    <x v="0"/>
  </r>
  <r>
    <x v="0"/>
    <x v="0"/>
    <x v="2"/>
    <n v="2430"/>
    <d v="2014-09-16T00:00:00"/>
    <x v="0"/>
    <s v="APERTURA CUENTA AHORRO SABELLA Benef: CESAR AVELINO"/>
    <s v=""/>
    <n v="500"/>
    <x v="0"/>
    <x v="0"/>
    <n v="364921.81"/>
    <n v="145015"/>
    <s v="CESAR AVELINO"/>
    <x v="0"/>
    <x v="0"/>
    <x v="0"/>
  </r>
  <r>
    <x v="0"/>
    <x v="0"/>
    <x v="4"/>
    <n v="2455"/>
    <d v="2014-09-18T00:00:00"/>
    <x v="0"/>
    <s v="ANULADO SE DAÑO Anulación de cheque  EG-#  2455  CH-#       1134"/>
    <s v=""/>
    <n v="0"/>
    <x v="16"/>
    <x v="0"/>
    <n v="364781.68"/>
    <n v="0"/>
    <s v=""/>
    <x v="0"/>
    <x v="0"/>
    <x v="0"/>
  </r>
  <r>
    <x v="0"/>
    <x v="0"/>
    <x v="2"/>
    <n v="2455"/>
    <d v="2014-09-18T00:00:00"/>
    <x v="0"/>
    <s v="PAGO FACT#7858 SABELLA Benef: NARCISO BAQUE YOZA"/>
    <s v=""/>
    <n v="140.13"/>
    <x v="0"/>
    <x v="0"/>
    <n v="364921.81"/>
    <n v="1134"/>
    <s v="NARCISO BAQUE YOZA"/>
    <x v="0"/>
    <x v="0"/>
    <x v="0"/>
  </r>
  <r>
    <x v="0"/>
    <x v="0"/>
    <x v="2"/>
    <n v="2456"/>
    <d v="2014-09-18T00:00:00"/>
    <x v="0"/>
    <s v="PAGO FACT#758 SABELLA Benef: NARCISO BAQUE YOZA"/>
    <s v=""/>
    <n v="140.13"/>
    <x v="0"/>
    <x v="0"/>
    <n v="365061.94"/>
    <n v="1135"/>
    <s v="NARCISO BAQUE YOZA"/>
    <x v="0"/>
    <x v="0"/>
    <x v="0"/>
  </r>
  <r>
    <x v="0"/>
    <x v="0"/>
    <x v="2"/>
    <n v="2457"/>
    <d v="2014-09-18T00:00:00"/>
    <x v="0"/>
    <s v="PAGO FACT#273640-73002-73001-273870 SABELLA Benef: DOLORES JIMENEZ JIMENEZ"/>
    <s v=""/>
    <n v="1671.92"/>
    <x v="0"/>
    <x v="0"/>
    <n v="366733.86"/>
    <n v="1136"/>
    <s v="DOLORES JIMENEZ JIMENEZ"/>
    <x v="0"/>
    <x v="0"/>
    <x v="0"/>
  </r>
  <r>
    <x v="0"/>
    <x v="0"/>
    <x v="2"/>
    <n v="2466"/>
    <d v="2014-09-19T00:00:00"/>
    <x v="0"/>
    <s v="PAGO FACT#800 SABELLA Benef: ALEX JIMENEZ MONCAYO"/>
    <s v=""/>
    <n v="121.92"/>
    <x v="0"/>
    <x v="0"/>
    <n v="366855.78"/>
    <n v="1145"/>
    <s v="ALEX JIMENEZ MONCAYO"/>
    <x v="0"/>
    <x v="0"/>
    <x v="0"/>
  </r>
  <r>
    <x v="0"/>
    <x v="0"/>
    <x v="2"/>
    <n v="2505"/>
    <d v="2014-09-25T00:00:00"/>
    <x v="0"/>
    <s v="PAGO FACT#59 SABELLA Benef: SIMON PARRA CASTRO"/>
    <s v=""/>
    <n v="430.92"/>
    <x v="0"/>
    <x v="0"/>
    <n v="367286.7"/>
    <n v="1182"/>
    <s v="SIMON PARRA CASTRO"/>
    <x v="0"/>
    <x v="0"/>
    <x v="0"/>
  </r>
  <r>
    <x v="0"/>
    <x v="0"/>
    <x v="2"/>
    <n v="2522"/>
    <d v="2014-09-25T00:00:00"/>
    <x v="0"/>
    <s v="PAGO FACT#3811 Benef: TECNACON S.A."/>
    <s v=""/>
    <n v="9893.69"/>
    <x v="0"/>
    <x v="0"/>
    <n v="377180.39"/>
    <n v="1199"/>
    <s v="TECNACON S.A."/>
    <x v="0"/>
    <x v="0"/>
    <x v="0"/>
  </r>
  <r>
    <x v="0"/>
    <x v="0"/>
    <x v="2"/>
    <n v="2531"/>
    <d v="2014-09-25T00:00:00"/>
    <x v="0"/>
    <s v="PAGO FACT#274660-274601 SABELLA Benef: DOLORES JIMENEZ JIMENEZ"/>
    <s v=""/>
    <n v="1042.74"/>
    <x v="0"/>
    <x v="0"/>
    <n v="378223.13"/>
    <n v="1208"/>
    <s v="DOLORES JIMENEZ JIMENEZ"/>
    <x v="0"/>
    <x v="0"/>
    <x v="0"/>
  </r>
  <r>
    <x v="0"/>
    <x v="0"/>
    <x v="1"/>
    <n v="205"/>
    <d v="2014-09-26T00:00:00"/>
    <x v="0"/>
    <s v="PG EXTINTORES SABELLA"/>
    <s v=""/>
    <n v="25.37"/>
    <x v="0"/>
    <x v="0"/>
    <n v="378248.5"/>
    <n v="0"/>
    <s v=""/>
    <x v="0"/>
    <x v="0"/>
    <x v="0"/>
  </r>
  <r>
    <x v="0"/>
    <x v="0"/>
    <x v="1"/>
    <n v="212"/>
    <d v="2014-09-26T00:00:00"/>
    <x v="0"/>
    <s v="CRUCE ANTICIPO ROFFTEC-TRASNPORTE DE TECHADO SABELLA"/>
    <s v=""/>
    <n v="55"/>
    <x v="0"/>
    <x v="0"/>
    <n v="378303.5"/>
    <n v="0"/>
    <s v=""/>
    <x v="0"/>
    <x v="0"/>
    <x v="0"/>
  </r>
  <r>
    <x v="0"/>
    <x v="0"/>
    <x v="1"/>
    <n v="212"/>
    <d v="2014-09-26T00:00:00"/>
    <x v="0"/>
    <s v="CRUCE ANTICIPO ROFFTEC-TECHADO SABELLA-"/>
    <s v=""/>
    <n v="328.81"/>
    <x v="0"/>
    <x v="0"/>
    <n v="378632.31"/>
    <n v="0"/>
    <s v=""/>
    <x v="0"/>
    <x v="0"/>
    <x v="0"/>
  </r>
  <r>
    <x v="0"/>
    <x v="0"/>
    <x v="1"/>
    <n v="213"/>
    <d v="2014-09-26T00:00:00"/>
    <x v="0"/>
    <s v="CRUCE DE ANTICIPO HORMIGONES HERCULES"/>
    <s v=""/>
    <n v="7303.35"/>
    <x v="0"/>
    <x v="0"/>
    <n v="385935.66"/>
    <n v="0"/>
    <s v=""/>
    <x v="0"/>
    <x v="0"/>
    <x v="0"/>
  </r>
  <r>
    <x v="0"/>
    <x v="0"/>
    <x v="1"/>
    <n v="213"/>
    <d v="2014-09-26T00:00:00"/>
    <x v="0"/>
    <s v="CRUCE DE ANTICIPO HORMIGONES HERCULES"/>
    <s v=""/>
    <n v="5477.51"/>
    <x v="0"/>
    <x v="0"/>
    <n v="391413.17"/>
    <n v="0"/>
    <s v=""/>
    <x v="0"/>
    <x v="0"/>
    <x v="0"/>
  </r>
  <r>
    <x v="0"/>
    <x v="0"/>
    <x v="1"/>
    <n v="213"/>
    <d v="2014-09-26T00:00:00"/>
    <x v="0"/>
    <s v="CRUCE DE ANTICIPO HORMIGONES HERCULES"/>
    <s v=""/>
    <n v="3043.06"/>
    <x v="0"/>
    <x v="0"/>
    <n v="394456.23"/>
    <n v="0"/>
    <s v=""/>
    <x v="0"/>
    <x v="0"/>
    <x v="0"/>
  </r>
  <r>
    <x v="0"/>
    <x v="0"/>
    <x v="1"/>
    <n v="213"/>
    <d v="2014-09-26T00:00:00"/>
    <x v="0"/>
    <s v="CRUCE DE ANTICIPO HORMIGONES HERCULES"/>
    <s v=""/>
    <n v="7120.77"/>
    <x v="0"/>
    <x v="0"/>
    <n v="401577"/>
    <n v="0"/>
    <s v=""/>
    <x v="0"/>
    <x v="0"/>
    <x v="0"/>
  </r>
  <r>
    <x v="0"/>
    <x v="0"/>
    <x v="1"/>
    <n v="213"/>
    <d v="2014-09-26T00:00:00"/>
    <x v="0"/>
    <s v="CRUCE DE ANTICIPO HORMIGONES HERCULES"/>
    <s v=""/>
    <n v="9129.19"/>
    <x v="0"/>
    <x v="0"/>
    <n v="410706.19"/>
    <n v="0"/>
    <s v=""/>
    <x v="0"/>
    <x v="0"/>
    <x v="0"/>
  </r>
  <r>
    <x v="0"/>
    <x v="0"/>
    <x v="1"/>
    <n v="213"/>
    <d v="2014-09-26T00:00:00"/>
    <x v="0"/>
    <s v="CRUCE DE ANTICIPO HORMIGONES HERCULES"/>
    <s v=""/>
    <n v="8277.14"/>
    <x v="0"/>
    <x v="0"/>
    <n v="418983.33"/>
    <n v="0"/>
    <s v=""/>
    <x v="0"/>
    <x v="0"/>
    <x v="0"/>
  </r>
  <r>
    <x v="0"/>
    <x v="0"/>
    <x v="1"/>
    <n v="213"/>
    <d v="2014-09-26T00:00:00"/>
    <x v="0"/>
    <s v="CRUCE DE ANTICIPO HORMIGONES HERCULES"/>
    <s v=""/>
    <n v="5945.19"/>
    <x v="0"/>
    <x v="0"/>
    <n v="424928.52"/>
    <n v="0"/>
    <s v=""/>
    <x v="0"/>
    <x v="0"/>
    <x v="0"/>
  </r>
  <r>
    <x v="0"/>
    <x v="0"/>
    <x v="2"/>
    <n v="2548"/>
    <d v="2014-09-29T00:00:00"/>
    <x v="0"/>
    <s v="PAGO MES 09/2014 Benef: PILAR ARELLANO"/>
    <s v=""/>
    <n v="2354.3000000000002"/>
    <x v="0"/>
    <x v="0"/>
    <n v="427282.82"/>
    <n v="145026"/>
    <s v="PILAR ARELLANO"/>
    <x v="0"/>
    <x v="0"/>
    <x v="0"/>
  </r>
  <r>
    <x v="0"/>
    <x v="0"/>
    <x v="2"/>
    <n v="2595"/>
    <d v="2014-10-02T00:00:00"/>
    <x v="0"/>
    <s v="PAGO FACT#275369-274832 SABELLA Benef: DOLORES JIMENEZ JIMENEZ"/>
    <s v=""/>
    <n v="444.76"/>
    <x v="0"/>
    <x v="0"/>
    <n v="427727.58"/>
    <n v="247"/>
    <s v="DOLORES JIMENEZ JIMENEZ"/>
    <x v="0"/>
    <x v="0"/>
    <x v="0"/>
  </r>
  <r>
    <x v="0"/>
    <x v="0"/>
    <x v="1"/>
    <n v="215"/>
    <d v="2014-10-03T00:00:00"/>
    <x v="0"/>
    <s v="CRUZA CON ANTICIPO PROV SABELLA"/>
    <s v=""/>
    <n v="26910.84"/>
    <x v="0"/>
    <x v="0"/>
    <n v="454638.42"/>
    <n v="0"/>
    <s v=""/>
    <x v="0"/>
    <x v="0"/>
    <x v="0"/>
  </r>
  <r>
    <x v="0"/>
    <x v="0"/>
    <x v="2"/>
    <n v="2656"/>
    <d v="2014-10-08T00:00:00"/>
    <x v="0"/>
    <s v="PAGO FACT#7869 SABELLA Benef: NARCISO BAQUE"/>
    <s v=""/>
    <n v="396.42"/>
    <x v="0"/>
    <x v="0"/>
    <n v="455034.84"/>
    <n v="1288"/>
    <s v="NARCISO BAQUE"/>
    <x v="0"/>
    <x v="0"/>
    <x v="0"/>
  </r>
  <r>
    <x v="0"/>
    <x v="0"/>
    <x v="2"/>
    <n v="2657"/>
    <d v="2014-10-08T00:00:00"/>
    <x v="0"/>
    <s v="PAGO FACT#75 SABELLA Benef: SIMON PARRA"/>
    <s v=""/>
    <n v="487.68"/>
    <x v="0"/>
    <x v="0"/>
    <n v="455522.52"/>
    <n v="1289"/>
    <s v="SIMON PARRA"/>
    <x v="0"/>
    <x v="0"/>
    <x v="0"/>
  </r>
  <r>
    <x v="0"/>
    <x v="0"/>
    <x v="2"/>
    <n v="2658"/>
    <d v="2014-10-08T00:00:00"/>
    <x v="0"/>
    <s v="PAGO FACT#276314-276263-275835-275721-275767-74288-575392 Benef: DOLORES JIMENEZ JIMENEZ"/>
    <s v=""/>
    <n v="2267.31"/>
    <x v="0"/>
    <x v="0"/>
    <n v="457789.83"/>
    <n v="1290"/>
    <s v="DOLORES JIMENEZ JIMENEZ"/>
    <x v="0"/>
    <x v="0"/>
    <x v="0"/>
  </r>
  <r>
    <x v="0"/>
    <x v="0"/>
    <x v="1"/>
    <n v="216"/>
    <d v="2014-10-09T00:00:00"/>
    <x v="0"/>
    <s v="FACT 101772 HORMIGONERA"/>
    <s v=""/>
    <n v="1878.12"/>
    <x v="0"/>
    <x v="0"/>
    <n v="459667.95"/>
    <n v="0"/>
    <s v=""/>
    <x v="0"/>
    <x v="0"/>
    <x v="0"/>
  </r>
  <r>
    <x v="0"/>
    <x v="0"/>
    <x v="1"/>
    <n v="216"/>
    <d v="2014-10-09T00:00:00"/>
    <x v="0"/>
    <s v="FACT 101746 HORMIGONERA"/>
    <s v=""/>
    <n v="3651.68"/>
    <x v="0"/>
    <x v="0"/>
    <n v="463319.63"/>
    <n v="0"/>
    <s v=""/>
    <x v="0"/>
    <x v="0"/>
    <x v="0"/>
  </r>
  <r>
    <x v="0"/>
    <x v="0"/>
    <x v="1"/>
    <n v="216"/>
    <d v="2014-10-09T00:00:00"/>
    <x v="0"/>
    <s v="FACT 101701 HORMIGONERA"/>
    <s v=""/>
    <n v="5477.51"/>
    <x v="0"/>
    <x v="0"/>
    <n v="468797.14"/>
    <n v="0"/>
    <s v=""/>
    <x v="0"/>
    <x v="0"/>
    <x v="0"/>
  </r>
  <r>
    <x v="0"/>
    <x v="0"/>
    <x v="1"/>
    <n v="216"/>
    <d v="2014-10-09T00:00:00"/>
    <x v="0"/>
    <s v="FACT 101798 HORMIGONERA"/>
    <s v=""/>
    <n v="852.05"/>
    <x v="0"/>
    <x v="0"/>
    <n v="469649.19"/>
    <n v="0"/>
    <s v=""/>
    <x v="0"/>
    <x v="0"/>
    <x v="0"/>
  </r>
  <r>
    <x v="0"/>
    <x v="0"/>
    <x v="2"/>
    <n v="2698"/>
    <d v="2014-10-13T00:00:00"/>
    <x v="0"/>
    <s v="PARA DEPOSITAR CTA AHORRO SABELLA Benef: ROBERTO ARANA"/>
    <s v=""/>
    <n v="2000"/>
    <x v="0"/>
    <x v="0"/>
    <n v="471649.19"/>
    <n v="145042"/>
    <s v="ROBERTO ARANA"/>
    <x v="0"/>
    <x v="0"/>
    <x v="0"/>
  </r>
  <r>
    <x v="0"/>
    <x v="0"/>
    <x v="3"/>
    <n v="609"/>
    <d v="2014-10-14T00:00:00"/>
    <x v="0"/>
    <s v="PAGO PLANILLA APORTE SABELLA"/>
    <s v=""/>
    <n v="561.6"/>
    <x v="0"/>
    <x v="0"/>
    <n v="472210.79"/>
    <n v="0"/>
    <s v=""/>
    <x v="0"/>
    <x v="0"/>
    <x v="0"/>
  </r>
  <r>
    <x v="0"/>
    <x v="0"/>
    <x v="3"/>
    <n v="610"/>
    <d v="2014-10-14T00:00:00"/>
    <x v="0"/>
    <s v="PAGO PLANLLAS F. RESERVA SABELLA"/>
    <s v=""/>
    <n v="216.58"/>
    <x v="0"/>
    <x v="0"/>
    <n v="472427.37"/>
    <n v="0"/>
    <s v=""/>
    <x v="0"/>
    <x v="0"/>
    <x v="0"/>
  </r>
  <r>
    <x v="0"/>
    <x v="0"/>
    <x v="1"/>
    <n v="222"/>
    <d v="2014-10-16T00:00:00"/>
    <x v="0"/>
    <s v="CRUCE DE ANTICIPOS TECNACON F/3824"/>
    <s v=""/>
    <n v="7426.03"/>
    <x v="0"/>
    <x v="0"/>
    <n v="479853.4"/>
    <n v="0"/>
    <s v=""/>
    <x v="0"/>
    <x v="0"/>
    <x v="0"/>
  </r>
  <r>
    <x v="0"/>
    <x v="0"/>
    <x v="1"/>
    <n v="222"/>
    <d v="2014-10-16T00:00:00"/>
    <x v="0"/>
    <s v="CRUCE DE ANTICIPOS TECNACON F/3832"/>
    <s v=""/>
    <n v="891"/>
    <x v="0"/>
    <x v="0"/>
    <n v="480744.4"/>
    <n v="0"/>
    <s v=""/>
    <x v="0"/>
    <x v="0"/>
    <x v="0"/>
  </r>
  <r>
    <x v="0"/>
    <x v="0"/>
    <x v="1"/>
    <n v="222"/>
    <d v="2014-10-16T00:00:00"/>
    <x v="0"/>
    <s v="CRUCE DE ANTICIPOS TECNACON  F/3833"/>
    <s v=""/>
    <n v="369.6"/>
    <x v="0"/>
    <x v="0"/>
    <n v="481114"/>
    <n v="0"/>
    <s v=""/>
    <x v="0"/>
    <x v="0"/>
    <x v="0"/>
  </r>
  <r>
    <x v="0"/>
    <x v="0"/>
    <x v="1"/>
    <n v="222"/>
    <d v="2014-10-16T00:00:00"/>
    <x v="0"/>
    <s v="CRUCE DE ANTICIPOS TECNACON F/3834"/>
    <s v=""/>
    <n v="18047.89"/>
    <x v="0"/>
    <x v="0"/>
    <n v="499161.89"/>
    <n v="0"/>
    <s v=""/>
    <x v="0"/>
    <x v="0"/>
    <x v="0"/>
  </r>
  <r>
    <x v="0"/>
    <x v="0"/>
    <x v="1"/>
    <n v="222"/>
    <d v="2014-10-16T00:00:00"/>
    <x v="0"/>
    <s v="CRUCE DE ANTICIPOS TECNACON F/3835"/>
    <s v=""/>
    <n v="362.01"/>
    <x v="0"/>
    <x v="0"/>
    <n v="499523.9"/>
    <n v="0"/>
    <s v=""/>
    <x v="0"/>
    <x v="0"/>
    <x v="0"/>
  </r>
  <r>
    <x v="0"/>
    <x v="0"/>
    <x v="1"/>
    <n v="222"/>
    <d v="2014-10-16T00:00:00"/>
    <x v="0"/>
    <s v="CRUCE DE ANTICIPOS TECNACON F/3840"/>
    <s v=""/>
    <n v="279.10000000000002"/>
    <x v="0"/>
    <x v="0"/>
    <n v="499803"/>
    <n v="0"/>
    <s v=""/>
    <x v="0"/>
    <x v="0"/>
    <x v="0"/>
  </r>
  <r>
    <x v="0"/>
    <x v="0"/>
    <x v="2"/>
    <n v="2748"/>
    <d v="2014-10-16T00:00:00"/>
    <x v="0"/>
    <s v="PAGO FACT#74672 MATERIALES Benef: DOLORES JIMENEZ JMENEZ"/>
    <s v=""/>
    <n v="1291.8499999999999"/>
    <x v="0"/>
    <x v="0"/>
    <n v="501094.85"/>
    <n v="1344"/>
    <s v="DOLORES JIMENEZ JMENEZ"/>
    <x v="0"/>
    <x v="0"/>
    <x v="0"/>
  </r>
  <r>
    <x v="0"/>
    <x v="0"/>
    <x v="2"/>
    <n v="2748"/>
    <d v="2014-10-16T00:00:00"/>
    <x v="0"/>
    <s v="PAGO FACT#75327 MATERIALES Benef: DOLORES JIMENEZ JMENEZ"/>
    <s v=""/>
    <n v="766.28"/>
    <x v="0"/>
    <x v="0"/>
    <n v="501861.13"/>
    <n v="1344"/>
    <s v="DOLORES JIMENEZ JMENEZ"/>
    <x v="0"/>
    <x v="0"/>
    <x v="0"/>
  </r>
  <r>
    <x v="0"/>
    <x v="0"/>
    <x v="2"/>
    <n v="2748"/>
    <d v="2014-10-16T00:00:00"/>
    <x v="0"/>
    <s v="PAGO FACT#276408 MATERIALES Benef: DOLORES JIMENEZ JMENEZ"/>
    <s v=""/>
    <n v="723.48"/>
    <x v="0"/>
    <x v="0"/>
    <n v="502584.61"/>
    <n v="1344"/>
    <s v="DOLORES JIMENEZ JMENEZ"/>
    <x v="0"/>
    <x v="0"/>
    <x v="0"/>
  </r>
  <r>
    <x v="0"/>
    <x v="0"/>
    <x v="2"/>
    <n v="2748"/>
    <d v="2014-10-16T00:00:00"/>
    <x v="0"/>
    <s v="PAGO FACT#75410 MATERIALES Benef: DOLORES JIMENEZ JMENEZ"/>
    <s v=""/>
    <n v="269.07"/>
    <x v="0"/>
    <x v="0"/>
    <n v="502853.68"/>
    <n v="1344"/>
    <s v="DOLORES JIMENEZ JMENEZ"/>
    <x v="0"/>
    <x v="0"/>
    <x v="0"/>
  </r>
  <r>
    <x v="0"/>
    <x v="0"/>
    <x v="2"/>
    <n v="2749"/>
    <d v="2014-10-16T00:00:00"/>
    <x v="0"/>
    <s v="PAGO FACT#804 ALQ. COM PACTADORA Benef: ALEX JIMENEZ MONCAYO"/>
    <s v=""/>
    <n v="386.08"/>
    <x v="0"/>
    <x v="0"/>
    <n v="503239.76"/>
    <n v="1345"/>
    <s v="ALEX JIMENEZ MONCAYO"/>
    <x v="0"/>
    <x v="0"/>
    <x v="0"/>
  </r>
  <r>
    <x v="0"/>
    <x v="0"/>
    <x v="2"/>
    <n v="2753"/>
    <d v="2014-10-16T00:00:00"/>
    <x v="0"/>
    <s v="FACT#4556 ALQUILER RETRO LLANTAS SABELLA Benef: LUIS PAREDES HINOSTROZA"/>
    <s v=""/>
    <n v="520.70000000000005"/>
    <x v="0"/>
    <x v="0"/>
    <n v="503760.46"/>
    <n v="1349"/>
    <s v="LUIS PAREDES HINOSTROZA"/>
    <x v="0"/>
    <x v="0"/>
    <x v="0"/>
  </r>
  <r>
    <x v="0"/>
    <x v="0"/>
    <x v="2"/>
    <n v="2759"/>
    <d v="2014-10-17T00:00:00"/>
    <x v="0"/>
    <s v="PAGO FACT#7879 MAT. CONST. SABELLA Benef: NARCISO BAQUE YOZA"/>
    <s v=""/>
    <n v="256.27999999999997"/>
    <x v="0"/>
    <x v="0"/>
    <n v="504016.74"/>
    <n v="1355"/>
    <s v="NARCISO BAQUE YOZA"/>
    <x v="0"/>
    <x v="0"/>
    <x v="0"/>
  </r>
  <r>
    <x v="0"/>
    <x v="0"/>
    <x v="1"/>
    <n v="227"/>
    <d v="2014-10-22T00:00:00"/>
    <x v="0"/>
    <s v="FACT#326 PORTONES SABELLA"/>
    <s v=""/>
    <n v="3276.9"/>
    <x v="0"/>
    <x v="0"/>
    <n v="507293.64"/>
    <n v="0"/>
    <s v=""/>
    <x v="0"/>
    <x v="0"/>
    <x v="0"/>
  </r>
  <r>
    <x v="0"/>
    <x v="0"/>
    <x v="2"/>
    <n v="2810"/>
    <d v="2014-10-23T00:00:00"/>
    <x v="0"/>
    <s v="PAGO FACT#277142 Benef: DOLORES JIMENEZ JIMENEZ"/>
    <s v=""/>
    <n v="723.48"/>
    <x v="0"/>
    <x v="0"/>
    <n v="508017.12"/>
    <n v="1403"/>
    <s v="DOLORES JIMENEZ JIMENEZ"/>
    <x v="0"/>
    <x v="0"/>
    <x v="0"/>
  </r>
  <r>
    <x v="0"/>
    <x v="0"/>
    <x v="2"/>
    <n v="2810"/>
    <d v="2014-10-23T00:00:00"/>
    <x v="0"/>
    <s v="PAGO FACT#75989 Benef: DOLORES JIMENEZ JIMENEZ"/>
    <s v=""/>
    <n v="196.32"/>
    <x v="0"/>
    <x v="0"/>
    <n v="508213.44"/>
    <n v="1403"/>
    <s v="DOLORES JIMENEZ JIMENEZ"/>
    <x v="0"/>
    <x v="0"/>
    <x v="0"/>
  </r>
  <r>
    <x v="0"/>
    <x v="0"/>
    <x v="2"/>
    <n v="2810"/>
    <d v="2014-10-23T00:00:00"/>
    <x v="0"/>
    <s v="PAGO FACT#75572 Benef: DOLORES JIMENEZ JIMENEZ"/>
    <s v=""/>
    <n v="865.19"/>
    <x v="0"/>
    <x v="0"/>
    <n v="509078.63"/>
    <n v="1403"/>
    <s v="DOLORES JIMENEZ JIMENEZ"/>
    <x v="0"/>
    <x v="0"/>
    <x v="0"/>
  </r>
  <r>
    <x v="0"/>
    <x v="0"/>
    <x v="2"/>
    <n v="2810"/>
    <d v="2014-10-23T00:00:00"/>
    <x v="0"/>
    <s v="PAGO FACT#277432 Benef: DOLORES JIMENEZ JIMENEZ"/>
    <s v=""/>
    <n v="234.43"/>
    <x v="0"/>
    <x v="0"/>
    <n v="509313.06"/>
    <n v="1403"/>
    <s v="DOLORES JIMENEZ JIMENEZ"/>
    <x v="0"/>
    <x v="0"/>
    <x v="0"/>
  </r>
  <r>
    <x v="0"/>
    <x v="0"/>
    <x v="2"/>
    <n v="2822"/>
    <d v="2014-10-24T00:00:00"/>
    <x v="0"/>
    <s v="PAGO FACT#91 ALQUILER CONCRETERA Benef: SIMON PARRA CASTRO"/>
    <s v=""/>
    <n v="929.64"/>
    <x v="0"/>
    <x v="0"/>
    <n v="510242.7"/>
    <n v="1415"/>
    <s v="SIMON PARRA CASTRO"/>
    <x v="0"/>
    <x v="0"/>
    <x v="0"/>
  </r>
  <r>
    <x v="0"/>
    <x v="0"/>
    <x v="1"/>
    <n v="251"/>
    <d v="2014-10-30T00:00:00"/>
    <x v="0"/>
    <s v="CRUCE DE ANTICIPOS HORMIGONES HERCULES F/102046"/>
    <s v=""/>
    <n v="2191.0100000000002"/>
    <x v="0"/>
    <x v="0"/>
    <n v="512433.71"/>
    <n v="0"/>
    <s v=""/>
    <x v="0"/>
    <x v="0"/>
    <x v="0"/>
  </r>
  <r>
    <x v="0"/>
    <x v="0"/>
    <x v="1"/>
    <n v="251"/>
    <d v="2014-10-30T00:00:00"/>
    <x v="0"/>
    <s v="CRUCE DE ANTICIPOS HORMIGONES HERCULES F/102062"/>
    <s v=""/>
    <n v="1460.67"/>
    <x v="0"/>
    <x v="0"/>
    <n v="513894.38"/>
    <n v="0"/>
    <s v=""/>
    <x v="0"/>
    <x v="0"/>
    <x v="0"/>
  </r>
  <r>
    <x v="0"/>
    <x v="0"/>
    <x v="1"/>
    <n v="251"/>
    <d v="2014-10-30T00:00:00"/>
    <x v="0"/>
    <s v="CRUCE DE ANTICIPOS HORMIGONES HERCULES F/102100"/>
    <s v=""/>
    <n v="1825.84"/>
    <x v="0"/>
    <x v="0"/>
    <n v="515720.22"/>
    <n v="0"/>
    <s v=""/>
    <x v="0"/>
    <x v="0"/>
    <x v="0"/>
  </r>
  <r>
    <x v="0"/>
    <x v="0"/>
    <x v="1"/>
    <n v="251"/>
    <d v="2014-10-30T00:00:00"/>
    <x v="0"/>
    <s v="CRUCE DE ANTICIPOS HORMIGONES HERCULES F/102126"/>
    <s v=""/>
    <n v="417.45"/>
    <x v="0"/>
    <x v="0"/>
    <n v="516137.67"/>
    <n v="0"/>
    <s v=""/>
    <x v="0"/>
    <x v="0"/>
    <x v="0"/>
  </r>
  <r>
    <x v="0"/>
    <x v="0"/>
    <x v="2"/>
    <n v="2856"/>
    <d v="2014-10-30T00:00:00"/>
    <x v="0"/>
    <s v="FACT#76765 Benef: DOLORES JIMENEZ JIMENEZ"/>
    <s v=""/>
    <n v="543.11"/>
    <x v="0"/>
    <x v="0"/>
    <n v="516680.78"/>
    <n v="1439"/>
    <s v="DOLORES JIMENEZ JIMENEZ"/>
    <x v="0"/>
    <x v="0"/>
    <x v="0"/>
  </r>
  <r>
    <x v="0"/>
    <x v="0"/>
    <x v="2"/>
    <n v="2856"/>
    <d v="2014-10-30T00:00:00"/>
    <x v="0"/>
    <s v="FACT#277711 Benef: DOLORES JIMENEZ JIMENEZ"/>
    <s v=""/>
    <n v="199.45"/>
    <x v="0"/>
    <x v="0"/>
    <n v="516880.23"/>
    <n v="1439"/>
    <s v="DOLORES JIMENEZ JIMENEZ"/>
    <x v="0"/>
    <x v="0"/>
    <x v="0"/>
  </r>
  <r>
    <x v="0"/>
    <x v="0"/>
    <x v="2"/>
    <n v="2856"/>
    <d v="2014-10-30T00:00:00"/>
    <x v="0"/>
    <s v="FACT#277576 Benef: DOLORES JIMENEZ JIMENEZ"/>
    <s v=""/>
    <n v="723.48"/>
    <x v="0"/>
    <x v="0"/>
    <n v="517603.71"/>
    <n v="1439"/>
    <s v="DOLORES JIMENEZ JIMENEZ"/>
    <x v="0"/>
    <x v="0"/>
    <x v="0"/>
  </r>
  <r>
    <x v="0"/>
    <x v="0"/>
    <x v="2"/>
    <n v="2856"/>
    <d v="2014-10-30T00:00:00"/>
    <x v="0"/>
    <s v="FACT#277987 Benef: DOLORES JIMENEZ JIMENEZ"/>
    <s v=""/>
    <n v="283.70999999999998"/>
    <x v="0"/>
    <x v="0"/>
    <n v="517887.42"/>
    <n v="1439"/>
    <s v="DOLORES JIMENEZ JIMENEZ"/>
    <x v="0"/>
    <x v="0"/>
    <x v="0"/>
  </r>
  <r>
    <x v="0"/>
    <x v="0"/>
    <x v="2"/>
    <n v="2875"/>
    <d v="2014-10-30T00:00:00"/>
    <x v="0"/>
    <s v="PAGO MES 10/2014 Benef: PILAR ARELLANO"/>
    <s v=""/>
    <n v="2354.3000000000002"/>
    <x v="0"/>
    <x v="0"/>
    <n v="520241.72"/>
    <n v="145081"/>
    <s v="PILAR ARELLANO"/>
    <x v="0"/>
    <x v="0"/>
    <x v="0"/>
  </r>
  <r>
    <x v="0"/>
    <x v="0"/>
    <x v="2"/>
    <n v="2878"/>
    <d v="2014-10-30T00:00:00"/>
    <x v="0"/>
    <s v="PAGO FACT#807 SABELLA Benef: ALEX JIMENES MONCAYO"/>
    <s v=""/>
    <n v="162.56"/>
    <x v="0"/>
    <x v="0"/>
    <n v="520404.28"/>
    <n v="1458"/>
    <s v="ALEX JIMENES MONCAYO"/>
    <x v="0"/>
    <x v="0"/>
    <x v="0"/>
  </r>
  <r>
    <x v="0"/>
    <x v="0"/>
    <x v="1"/>
    <n v="336"/>
    <d v="2014-11-04T00:00:00"/>
    <x v="0"/>
    <s v="FC 22293 ALIANZA  SRA PILAR ARELLANO"/>
    <s v=""/>
    <n v="844.32"/>
    <x v="0"/>
    <x v="0"/>
    <n v="521248.6"/>
    <n v="0"/>
    <s v=""/>
    <x v="0"/>
    <x v="0"/>
    <x v="0"/>
  </r>
  <r>
    <x v="0"/>
    <x v="0"/>
    <x v="1"/>
    <n v="262"/>
    <d v="2014-11-07T00:00:00"/>
    <x v="0"/>
    <s v="APLIC DE ANTIC PULIDA DE BALDOSAS F/613"/>
    <s v=""/>
    <n v="5318.76"/>
    <x v="0"/>
    <x v="0"/>
    <n v="526567.36"/>
    <n v="0"/>
    <s v=""/>
    <x v="0"/>
    <x v="0"/>
    <x v="0"/>
  </r>
  <r>
    <x v="0"/>
    <x v="0"/>
    <x v="2"/>
    <n v="2970"/>
    <d v="2014-11-07T00:00:00"/>
    <x v="0"/>
    <s v="PAGO FACT#77087 Benef: DOLORES JIMENEZ JIMENEZ"/>
    <s v=""/>
    <n v="24.72"/>
    <x v="0"/>
    <x v="0"/>
    <n v="526592.07999999996"/>
    <n v="290"/>
    <s v="DOLORES JIMENEZ JIMENEZ"/>
    <x v="0"/>
    <x v="0"/>
    <x v="0"/>
  </r>
  <r>
    <x v="0"/>
    <x v="0"/>
    <x v="2"/>
    <n v="2970"/>
    <d v="2014-11-07T00:00:00"/>
    <x v="0"/>
    <s v="PAGO FACT#278689 Benef: DOLORES JIMENEZ JIMENEZ"/>
    <s v=""/>
    <n v="191.95"/>
    <x v="0"/>
    <x v="0"/>
    <n v="526784.03"/>
    <n v="290"/>
    <s v="DOLORES JIMENEZ JIMENEZ"/>
    <x v="0"/>
    <x v="0"/>
    <x v="0"/>
  </r>
  <r>
    <x v="0"/>
    <x v="0"/>
    <x v="2"/>
    <n v="2970"/>
    <d v="2014-11-07T00:00:00"/>
    <x v="0"/>
    <s v="PAGO FACT#278260 Benef: DOLORES JIMENEZ JIMENEZ"/>
    <s v=""/>
    <n v="109.89"/>
    <x v="0"/>
    <x v="0"/>
    <n v="526893.92000000004"/>
    <n v="290"/>
    <s v="DOLORES JIMENEZ JIMENEZ"/>
    <x v="0"/>
    <x v="0"/>
    <x v="0"/>
  </r>
  <r>
    <x v="0"/>
    <x v="0"/>
    <x v="2"/>
    <n v="2970"/>
    <d v="2014-11-07T00:00:00"/>
    <x v="0"/>
    <s v="PAGO FACT#278139 Benef: DOLORES JIMENEZ JIMENEZ"/>
    <s v=""/>
    <n v="9.91"/>
    <x v="0"/>
    <x v="0"/>
    <n v="526903.82999999996"/>
    <n v="290"/>
    <s v="DOLORES JIMENEZ JIMENEZ"/>
    <x v="0"/>
    <x v="0"/>
    <x v="0"/>
  </r>
  <r>
    <x v="0"/>
    <x v="0"/>
    <x v="2"/>
    <n v="2970"/>
    <d v="2014-11-07T00:00:00"/>
    <x v="0"/>
    <s v="PAGO FACT#278355 Benef: DOLORES JIMENEZ JIMENEZ"/>
    <s v=""/>
    <n v="91.77"/>
    <x v="0"/>
    <x v="0"/>
    <n v="526995.6"/>
    <n v="290"/>
    <s v="DOLORES JIMENEZ JIMENEZ"/>
    <x v="0"/>
    <x v="0"/>
    <x v="0"/>
  </r>
  <r>
    <x v="0"/>
    <x v="0"/>
    <x v="2"/>
    <n v="2973"/>
    <d v="2014-11-07T00:00:00"/>
    <x v="0"/>
    <s v="PAGO FACT#7912 SABELLA MATERIALES Benef: NARCISO BAQUE YOZA"/>
    <s v=""/>
    <n v="628.72"/>
    <x v="0"/>
    <x v="0"/>
    <n v="527624.31999999995"/>
    <n v="293"/>
    <s v="NARCISO BAQUE YOZA"/>
    <x v="0"/>
    <x v="0"/>
    <x v="0"/>
  </r>
  <r>
    <x v="0"/>
    <x v="0"/>
    <x v="1"/>
    <n v="267"/>
    <d v="2014-11-14T00:00:00"/>
    <x v="0"/>
    <s v="CRUCE DE ANTICIPOS"/>
    <s v=""/>
    <n v="300"/>
    <x v="0"/>
    <x v="0"/>
    <n v="527924.31999999995"/>
    <n v="0"/>
    <s v=""/>
    <x v="0"/>
    <x v="0"/>
    <x v="0"/>
  </r>
  <r>
    <x v="0"/>
    <x v="0"/>
    <x v="1"/>
    <n v="267"/>
    <d v="2014-11-14T00:00:00"/>
    <x v="0"/>
    <s v="CRUCE DE ANTICIPOS"/>
    <s v=""/>
    <n v="381.41"/>
    <x v="0"/>
    <x v="0"/>
    <n v="528305.73"/>
    <n v="0"/>
    <s v=""/>
    <x v="0"/>
    <x v="0"/>
    <x v="0"/>
  </r>
  <r>
    <x v="0"/>
    <x v="0"/>
    <x v="2"/>
    <n v="3023"/>
    <d v="2014-11-14T00:00:00"/>
    <x v="0"/>
    <s v="FACT#3855 SABELLA Benef: TECNACON S.A."/>
    <s v=""/>
    <n v="624.72"/>
    <x v="0"/>
    <x v="0"/>
    <n v="528930.44999999995"/>
    <n v="1519"/>
    <s v="TECNACON S.A."/>
    <x v="0"/>
    <x v="0"/>
    <x v="0"/>
  </r>
  <r>
    <x v="0"/>
    <x v="0"/>
    <x v="2"/>
    <n v="3024"/>
    <d v="2014-11-14T00:00:00"/>
    <x v="0"/>
    <s v="FACT#809 SABELLA Benef: ALEX JIMENEZ JIMENEZ"/>
    <s v=""/>
    <n v="121.92"/>
    <x v="0"/>
    <x v="0"/>
    <n v="529052.37"/>
    <n v="1520"/>
    <s v="ALEX JIMENEZ JIMENEZ"/>
    <x v="0"/>
    <x v="0"/>
    <x v="0"/>
  </r>
  <r>
    <x v="0"/>
    <x v="0"/>
    <x v="2"/>
    <n v="3029"/>
    <d v="2014-11-14T00:00:00"/>
    <x v="0"/>
    <s v="FACT#77971 Benef: DOLORES JIMENEZ JIMENEZ"/>
    <s v=""/>
    <n v="384.3"/>
    <x v="0"/>
    <x v="0"/>
    <n v="529436.67000000004"/>
    <n v="1524"/>
    <s v="DOLORES JIMENEZ JIMENEZ"/>
    <x v="0"/>
    <x v="0"/>
    <x v="0"/>
  </r>
  <r>
    <x v="0"/>
    <x v="0"/>
    <x v="2"/>
    <n v="3029"/>
    <d v="2014-11-14T00:00:00"/>
    <x v="0"/>
    <s v="FACT#279185 Benef: DOLORES JIMENEZ JIMENEZ"/>
    <s v=""/>
    <n v="192.27"/>
    <x v="0"/>
    <x v="0"/>
    <n v="529628.93999999994"/>
    <n v="1524"/>
    <s v="DOLORES JIMENEZ JIMENEZ"/>
    <x v="0"/>
    <x v="0"/>
    <x v="0"/>
  </r>
  <r>
    <x v="0"/>
    <x v="0"/>
    <x v="2"/>
    <n v="3029"/>
    <d v="2014-11-14T00:00:00"/>
    <x v="0"/>
    <s v="FAT#279197 Benef: DOLORES JIMENEZ JIMENEZ"/>
    <s v=""/>
    <n v="22.55"/>
    <x v="0"/>
    <x v="0"/>
    <n v="529651.49"/>
    <n v="1524"/>
    <s v="DOLORES JIMENEZ JIMENEZ"/>
    <x v="0"/>
    <x v="0"/>
    <x v="0"/>
  </r>
  <r>
    <x v="0"/>
    <x v="0"/>
    <x v="3"/>
    <n v="706"/>
    <d v="2014-11-14T00:00:00"/>
    <x v="0"/>
    <s v="PAGO PLANILLAS APORTE SABELLA"/>
    <s v=""/>
    <n v="561.6"/>
    <x v="0"/>
    <x v="0"/>
    <n v="530213.09"/>
    <n v="0"/>
    <s v=""/>
    <x v="0"/>
    <x v="0"/>
    <x v="0"/>
  </r>
  <r>
    <x v="0"/>
    <x v="0"/>
    <x v="2"/>
    <n v="3057"/>
    <d v="2014-11-17T00:00:00"/>
    <x v="0"/>
    <s v="PAGO PLANILLA  S/RESERVA IESS Benef: ROBERTO ARANA"/>
    <s v=""/>
    <n v="216.58"/>
    <x v="0"/>
    <x v="0"/>
    <n v="530429.67000000004"/>
    <n v="145141"/>
    <s v="ROBERTO ARANA"/>
    <x v="0"/>
    <x v="0"/>
    <x v="0"/>
  </r>
  <r>
    <x v="0"/>
    <x v="0"/>
    <x v="2"/>
    <n v="3067"/>
    <d v="2014-11-18T00:00:00"/>
    <x v="0"/>
    <s v="PAGO FACT#279831 Benef: DOLORES JIMENEZ JIMENEZ"/>
    <s v=""/>
    <n v="841.26"/>
    <x v="0"/>
    <x v="0"/>
    <n v="531270.93000000005"/>
    <n v="1552"/>
    <s v="DOLORES JIMENEZ JIMENEZ"/>
    <x v="0"/>
    <x v="0"/>
    <x v="0"/>
  </r>
  <r>
    <x v="0"/>
    <x v="0"/>
    <x v="2"/>
    <n v="3067"/>
    <d v="2014-11-18T00:00:00"/>
    <x v="0"/>
    <s v="PAGO FACT#279478 Benef: DOLORES JIMENEZ JIMENEZ"/>
    <s v=""/>
    <n v="182.33"/>
    <x v="0"/>
    <x v="0"/>
    <n v="531453.26"/>
    <n v="1552"/>
    <s v="DOLORES JIMENEZ JIMENEZ"/>
    <x v="0"/>
    <x v="0"/>
    <x v="0"/>
  </r>
  <r>
    <x v="0"/>
    <x v="0"/>
    <x v="2"/>
    <n v="3067"/>
    <d v="2014-11-18T00:00:00"/>
    <x v="0"/>
    <s v="PAGO FACT#279083 Benef: DOLORES JIMENEZ JIMENEZ"/>
    <s v=""/>
    <n v="708.57"/>
    <x v="0"/>
    <x v="0"/>
    <n v="532161.82999999996"/>
    <n v="1552"/>
    <s v="DOLORES JIMENEZ JIMENEZ"/>
    <x v="0"/>
    <x v="0"/>
    <x v="0"/>
  </r>
  <r>
    <x v="0"/>
    <x v="0"/>
    <x v="2"/>
    <n v="3067"/>
    <d v="2014-11-18T00:00:00"/>
    <x v="0"/>
    <s v="PAGO FACT#279368 Benef: DOLORES JIMENEZ JIMENEZ"/>
    <s v=""/>
    <n v="179.37"/>
    <x v="0"/>
    <x v="0"/>
    <n v="532341.19999999995"/>
    <n v="1552"/>
    <s v="DOLORES JIMENEZ JIMENEZ"/>
    <x v="0"/>
    <x v="0"/>
    <x v="0"/>
  </r>
  <r>
    <x v="0"/>
    <x v="0"/>
    <x v="1"/>
    <n v="272"/>
    <d v="2014-11-20T00:00:00"/>
    <x v="0"/>
    <s v="CRUCE DE ANTICIPOS F/978"/>
    <s v=""/>
    <n v="1981.2"/>
    <x v="0"/>
    <x v="0"/>
    <n v="534322.4"/>
    <n v="0"/>
    <s v=""/>
    <x v="0"/>
    <x v="0"/>
    <x v="0"/>
  </r>
  <r>
    <x v="0"/>
    <x v="0"/>
    <x v="1"/>
    <n v="289"/>
    <d v="2014-11-20T00:00:00"/>
    <x v="0"/>
    <s v="CRUCE DE ANTICIPO ELECTROLEG"/>
    <s v=""/>
    <n v="7895.65"/>
    <x v="0"/>
    <x v="0"/>
    <n v="542218.05000000005"/>
    <n v="0"/>
    <s v=""/>
    <x v="0"/>
    <x v="0"/>
    <x v="0"/>
  </r>
  <r>
    <x v="0"/>
    <x v="0"/>
    <x v="2"/>
    <n v="3108"/>
    <d v="2014-11-20T00:00:00"/>
    <x v="0"/>
    <s v="PAGO FACT#78680 Benef: DOLORES JIMENZ JIMENEZ"/>
    <s v=""/>
    <n v="1050.3399999999999"/>
    <x v="0"/>
    <x v="0"/>
    <n v="543268.39"/>
    <n v="1589"/>
    <s v="DOLORES JIMENZ JIMENEZ"/>
    <x v="0"/>
    <x v="0"/>
    <x v="0"/>
  </r>
  <r>
    <x v="0"/>
    <x v="0"/>
    <x v="2"/>
    <n v="3108"/>
    <d v="2014-11-20T00:00:00"/>
    <x v="0"/>
    <s v="PAGO FACT#280119 Benef: DOLORES JIMENZ JIMENEZ"/>
    <s v=""/>
    <n v="54"/>
    <x v="0"/>
    <x v="0"/>
    <n v="543322.39"/>
    <n v="1589"/>
    <s v="DOLORES JIMENZ JIMENEZ"/>
    <x v="0"/>
    <x v="0"/>
    <x v="0"/>
  </r>
  <r>
    <x v="0"/>
    <x v="0"/>
    <x v="2"/>
    <n v="3121"/>
    <d v="2014-11-21T00:00:00"/>
    <x v="0"/>
    <s v="PAGO FACT#615 inT. BALDOSA SABELLA Benef: EUGENIO BELTRAN"/>
    <s v=""/>
    <n v="328.68"/>
    <x v="0"/>
    <x v="0"/>
    <n v="543651.06999999995"/>
    <n v="1595"/>
    <s v="EUGENIO BELTRAN"/>
    <x v="0"/>
    <x v="0"/>
    <x v="0"/>
  </r>
  <r>
    <x v="0"/>
    <x v="0"/>
    <x v="1"/>
    <n v="283"/>
    <d v="2014-11-26T00:00:00"/>
    <x v="0"/>
    <s v="PAG MORA PLANILLA IESS"/>
    <s v=""/>
    <n v="2.41"/>
    <x v="0"/>
    <x v="0"/>
    <n v="543653.48"/>
    <n v="0"/>
    <s v=""/>
    <x v="0"/>
    <x v="0"/>
    <x v="0"/>
  </r>
  <r>
    <x v="0"/>
    <x v="0"/>
    <x v="1"/>
    <n v="284"/>
    <d v="2014-11-26T00:00:00"/>
    <x v="0"/>
    <s v="PRESTAMO A PILAR ARELLANO PARA PG DE MATRICULA VEH"/>
    <s v=""/>
    <n v="26.63"/>
    <x v="0"/>
    <x v="0"/>
    <n v="543680.11"/>
    <n v="0"/>
    <s v=""/>
    <x v="0"/>
    <x v="0"/>
    <x v="0"/>
  </r>
  <r>
    <x v="0"/>
    <x v="0"/>
    <x v="2"/>
    <n v="3156"/>
    <d v="2014-12-01T00:00:00"/>
    <x v="0"/>
    <s v="PAGO MES NOVIEMBRE Benef: PILAR ARELLANO"/>
    <s v=""/>
    <n v="2820.8"/>
    <x v="0"/>
    <x v="0"/>
    <n v="546500.91"/>
    <n v="145160"/>
    <s v="PILAR ARELLANO"/>
    <x v="0"/>
    <x v="0"/>
    <x v="0"/>
  </r>
  <r>
    <x v="0"/>
    <x v="0"/>
    <x v="2"/>
    <n v="3162"/>
    <d v="2014-12-01T00:00:00"/>
    <x v="0"/>
    <s v="PAGO FACT#84273 (SABELLA) Benef: ELECTROLEG S.A."/>
    <s v=""/>
    <n v="1345.6"/>
    <x v="0"/>
    <x v="0"/>
    <n v="547846.51"/>
    <n v="1620"/>
    <s v="ELECTROLEG S.A."/>
    <x v="0"/>
    <x v="0"/>
    <x v="0"/>
  </r>
  <r>
    <x v="0"/>
    <x v="0"/>
    <x v="4"/>
    <n v="3176"/>
    <d v="2014-12-02T00:00:00"/>
    <x v="0"/>
    <s v="ANULADO X VALOR Anulación de cheque  EG-#  3176  CH-#        311"/>
    <s v=""/>
    <n v="0"/>
    <x v="17"/>
    <x v="0"/>
    <n v="547382.81999999995"/>
    <n v="0"/>
    <s v=""/>
    <x v="0"/>
    <x v="0"/>
    <x v="0"/>
  </r>
  <r>
    <x v="0"/>
    <x v="0"/>
    <x v="2"/>
    <n v="3175"/>
    <d v="2014-12-02T00:00:00"/>
    <x v="0"/>
    <s v="FACT#79234 Benef: DOLORES JIMENEZ JIMENEZ"/>
    <s v=""/>
    <n v="179.37"/>
    <x v="0"/>
    <x v="0"/>
    <n v="547562.18999999994"/>
    <n v="312"/>
    <s v="DOLORES JIMENEZ JIMENEZ"/>
    <x v="0"/>
    <x v="0"/>
    <x v="0"/>
  </r>
  <r>
    <x v="0"/>
    <x v="0"/>
    <x v="2"/>
    <n v="3175"/>
    <d v="2014-12-02T00:00:00"/>
    <x v="0"/>
    <s v="FACT#280479 Benef: DOLORES JIMENEZ JIMENEZ"/>
    <s v=""/>
    <n v="481.49"/>
    <x v="0"/>
    <x v="0"/>
    <n v="548043.68000000005"/>
    <n v="312"/>
    <s v="DOLORES JIMENEZ JIMENEZ"/>
    <x v="0"/>
    <x v="0"/>
    <x v="0"/>
  </r>
  <r>
    <x v="0"/>
    <x v="0"/>
    <x v="2"/>
    <n v="3175"/>
    <d v="2014-12-02T00:00:00"/>
    <x v="0"/>
    <s v="FACT#28026 Benef: DOLORES JIMENEZ JIMENEZ"/>
    <s v=""/>
    <n v="284.32"/>
    <x v="0"/>
    <x v="0"/>
    <n v="548328"/>
    <n v="312"/>
    <s v="DOLORES JIMENEZ JIMENEZ"/>
    <x v="0"/>
    <x v="0"/>
    <x v="0"/>
  </r>
  <r>
    <x v="0"/>
    <x v="0"/>
    <x v="2"/>
    <n v="3176"/>
    <d v="2014-12-02T00:00:00"/>
    <x v="0"/>
    <s v="FACT#280879-79234 Benef: DOLORES JIMENEZ JMENEZ"/>
    <s v=""/>
    <n v="463.69"/>
    <x v="0"/>
    <x v="0"/>
    <n v="548791.68999999994"/>
    <n v="311"/>
    <s v="DOLORES JIMENEZ JMENEZ"/>
    <x v="0"/>
    <x v="0"/>
    <x v="0"/>
  </r>
  <r>
    <x v="0"/>
    <x v="0"/>
    <x v="2"/>
    <n v="3180"/>
    <d v="2014-12-02T00:00:00"/>
    <x v="0"/>
    <s v="FACT#7929 SABELLA Benef: NARCISO BAQUE YOZA"/>
    <s v=""/>
    <n v="536.53"/>
    <x v="0"/>
    <x v="0"/>
    <n v="549328.22"/>
    <n v="316"/>
    <s v="NARCISO BAQUE YOZA"/>
    <x v="0"/>
    <x v="0"/>
    <x v="0"/>
  </r>
  <r>
    <x v="0"/>
    <x v="0"/>
    <x v="2"/>
    <n v="3225"/>
    <d v="2014-12-04T00:00:00"/>
    <x v="0"/>
    <s v="PAGO FACT#812 SABELLA Benef: ALEX JIMENEZ MONCAYO"/>
    <s v=""/>
    <n v="182.88"/>
    <x v="0"/>
    <x v="0"/>
    <n v="549511.1"/>
    <n v="1670"/>
    <s v="ALEX JIMENEZ MONCAYO"/>
    <x v="0"/>
    <x v="0"/>
    <x v="0"/>
  </r>
  <r>
    <x v="0"/>
    <x v="0"/>
    <x v="2"/>
    <n v="3226"/>
    <d v="2014-12-04T00:00:00"/>
    <x v="0"/>
    <s v="FACT#79701 Benef: DOLORES JIMENEZ JIMENEZ"/>
    <s v=""/>
    <n v="30.18"/>
    <x v="0"/>
    <x v="0"/>
    <n v="549541.28"/>
    <n v="1671"/>
    <s v="DOLORES JIMENEZ JIMENEZ"/>
    <x v="0"/>
    <x v="0"/>
    <x v="0"/>
  </r>
  <r>
    <x v="0"/>
    <x v="0"/>
    <x v="2"/>
    <n v="3226"/>
    <d v="2014-12-04T00:00:00"/>
    <x v="0"/>
    <s v="FACT#281058 Benef: DOLORES JIMENEZ JIMENEZ"/>
    <s v=""/>
    <n v="89.69"/>
    <x v="0"/>
    <x v="0"/>
    <n v="549630.97"/>
    <n v="1671"/>
    <s v="DOLORES JIMENEZ JIMENEZ"/>
    <x v="0"/>
    <x v="0"/>
    <x v="0"/>
  </r>
  <r>
    <x v="0"/>
    <x v="0"/>
    <x v="4"/>
    <n v="3241"/>
    <d v="2014-12-05T00:00:00"/>
    <x v="0"/>
    <s v="ANULADO IMPRESION EN EL CHEQUE Anulación de cheque  EG-#  3241  CH-#       1681"/>
    <s v=""/>
    <n v="0"/>
    <x v="11"/>
    <x v="0"/>
    <n v="549630.96"/>
    <n v="0"/>
    <s v=""/>
    <x v="0"/>
    <x v="0"/>
    <x v="0"/>
  </r>
  <r>
    <x v="0"/>
    <x v="0"/>
    <x v="1"/>
    <n v="288"/>
    <d v="2014-12-05T00:00:00"/>
    <x v="0"/>
    <s v="CRUZA ANTICIPO CON CANC. FACTURA #53  GEOVANNY ESPINOZA"/>
    <s v=""/>
    <n v="33776.92"/>
    <x v="0"/>
    <x v="0"/>
    <n v="583407.88"/>
    <n v="0"/>
    <s v=""/>
    <x v="0"/>
    <x v="0"/>
    <x v="0"/>
  </r>
  <r>
    <x v="0"/>
    <x v="0"/>
    <x v="2"/>
    <n v="3241"/>
    <d v="2014-12-05T00:00:00"/>
    <x v="0"/>
    <s v="SE IMPRIMIO EN EL CHEQUE Benef: GEOVANNY ESPINOZA"/>
    <s v=""/>
    <n v="0.01"/>
    <x v="0"/>
    <x v="0"/>
    <n v="583407.89"/>
    <n v="1681"/>
    <s v="GEOVANNY ESPINOZA"/>
    <x v="0"/>
    <x v="0"/>
    <x v="0"/>
  </r>
  <r>
    <x v="0"/>
    <x v="0"/>
    <x v="2"/>
    <n v="3297"/>
    <d v="2014-12-09T00:00:00"/>
    <x v="0"/>
    <s v="FACTURA 80514-281462-281635 Benef: DOLORES JIMENEZ JIMENEZ"/>
    <s v=""/>
    <n v="232.71"/>
    <x v="0"/>
    <x v="0"/>
    <n v="583640.6"/>
    <n v="1728"/>
    <s v="DOLORES JIMENEZ JIMENEZ"/>
    <x v="0"/>
    <x v="0"/>
    <x v="0"/>
  </r>
  <r>
    <x v="0"/>
    <x v="0"/>
    <x v="4"/>
    <n v="3305"/>
    <d v="2014-12-10T00:00:00"/>
    <x v="0"/>
    <s v="ANULADO CAMBIO DE BANCO Anulación de cheque  EG-#  3305  CH-#       1733"/>
    <s v=""/>
    <n v="0"/>
    <x v="18"/>
    <x v="0"/>
    <n v="581640.6"/>
    <n v="0"/>
    <s v=""/>
    <x v="0"/>
    <x v="0"/>
    <x v="0"/>
  </r>
  <r>
    <x v="0"/>
    <x v="0"/>
    <x v="2"/>
    <n v="3305"/>
    <d v="2014-12-10T00:00:00"/>
    <x v="0"/>
    <s v="PARA DEPOSITAR CTA AHORRO Benef: ROBERTO ARANA"/>
    <s v=""/>
    <n v="2000"/>
    <x v="0"/>
    <x v="0"/>
    <n v="583640.6"/>
    <n v="1733"/>
    <s v="ROBERTO ARANA"/>
    <x v="0"/>
    <x v="0"/>
    <x v="0"/>
  </r>
  <r>
    <x v="0"/>
    <x v="0"/>
    <x v="2"/>
    <n v="3306"/>
    <d v="2014-12-10T00:00:00"/>
    <x v="0"/>
    <s v="PARA DEPOSITAR CTA AHORRO DE SABELLA Benef: SABELLA S.A."/>
    <s v=""/>
    <n v="2000"/>
    <x v="0"/>
    <x v="0"/>
    <n v="585640.6"/>
    <n v="145177"/>
    <s v="SABELLA S.A."/>
    <x v="0"/>
    <x v="0"/>
    <x v="0"/>
  </r>
  <r>
    <x v="0"/>
    <x v="0"/>
    <x v="2"/>
    <n v="3345"/>
    <d v="2014-12-12T00:00:00"/>
    <x v="0"/>
    <s v="FACT#80679 SABELLA Benef: DOLORES JIMENEZ JIMENEZ"/>
    <s v=""/>
    <n v="337.81"/>
    <x v="0"/>
    <x v="0"/>
    <n v="585978.41"/>
    <n v="1771"/>
    <s v="DOLORES JIMENEZ JIMENEZ"/>
    <x v="0"/>
    <x v="0"/>
    <x v="0"/>
  </r>
  <r>
    <x v="0"/>
    <x v="0"/>
    <x v="2"/>
    <n v="3350"/>
    <d v="2014-12-12T00:00:00"/>
    <x v="0"/>
    <s v="FACT#172 SABELLA Benef: SIMON PARRA CASTRO"/>
    <s v=""/>
    <n v="203.2"/>
    <x v="0"/>
    <x v="0"/>
    <n v="586181.61"/>
    <n v="1776"/>
    <s v="SIMON PARRA CASTRO"/>
    <x v="0"/>
    <x v="0"/>
    <x v="0"/>
  </r>
  <r>
    <x v="0"/>
    <x v="0"/>
    <x v="2"/>
    <n v="3370"/>
    <d v="2014-12-15T00:00:00"/>
    <x v="0"/>
    <s v="PAG PLANILLAS IESS NOV/2014 Benef: INSTITUTO ECUATORIANO DE SEGURIDAD SOCIAL"/>
    <s v=""/>
    <n v="216.58"/>
    <x v="0"/>
    <x v="0"/>
    <n v="586398.18999999994"/>
    <n v="1786"/>
    <s v="INSTITUTO ECUATORIANO DE SEGURIDAD SOCIAL"/>
    <x v="0"/>
    <x v="0"/>
    <x v="0"/>
  </r>
  <r>
    <x v="0"/>
    <x v="0"/>
    <x v="2"/>
    <n v="3370"/>
    <d v="2014-12-15T00:00:00"/>
    <x v="0"/>
    <s v="PAG PLANILLAS IESS NOV/2014 Benef: INSTITUTO ECUATORIANO DE SEGURIDAD SOCIAL"/>
    <s v=""/>
    <n v="561.6"/>
    <x v="0"/>
    <x v="0"/>
    <n v="586959.79"/>
    <n v="1786"/>
    <s v="INSTITUTO ECUATORIANO DE SEGURIDAD SOCIAL"/>
    <x v="0"/>
    <x v="0"/>
    <x v="0"/>
  </r>
  <r>
    <x v="0"/>
    <x v="0"/>
    <x v="2"/>
    <n v="3404"/>
    <d v="2014-12-19T00:00:00"/>
    <x v="0"/>
    <s v="VOLQUETADAS DE ARENA FACT 7974 Benef: NARCISO BAQUE YOZA"/>
    <s v=""/>
    <n v="155.61000000000001"/>
    <x v="0"/>
    <x v="0"/>
    <n v="587115.4"/>
    <n v="1816"/>
    <s v="NARCISO BAQUE YOZA"/>
    <x v="0"/>
    <x v="0"/>
    <x v="0"/>
  </r>
  <r>
    <x v="0"/>
    <x v="0"/>
    <x v="2"/>
    <n v="3479"/>
    <d v="2014-12-30T00:00:00"/>
    <x v="0"/>
    <s v="PAGO MES 12/2014 Benef: PILAR ARELLANO"/>
    <s v=""/>
    <n v="2847.43"/>
    <x v="0"/>
    <x v="1"/>
    <n v="589962.82999999996"/>
    <n v="145217"/>
    <s v="PILAR ARELLANO"/>
    <x v="0"/>
    <x v="0"/>
    <x v="0"/>
  </r>
  <r>
    <x v="0"/>
    <x v="0"/>
    <x v="2"/>
    <n v="3508"/>
    <d v="2015-01-07T00:00:00"/>
    <x v="1"/>
    <s v="PARA DEPOSITAR CTA AHORRO SABELLA Benef: SABELLA S.A"/>
    <s v=""/>
    <n v="1500"/>
    <x v="0"/>
    <x v="0"/>
    <n v="591462.82999999996"/>
    <n v="145221"/>
    <s v="SABELLA S.A"/>
    <x v="0"/>
    <x v="0"/>
    <x v="0"/>
  </r>
  <r>
    <x v="0"/>
    <x v="0"/>
    <x v="2"/>
    <n v="3533"/>
    <d v="2015-01-09T00:00:00"/>
    <x v="1"/>
    <s v="PAGO DECIMO TERCERO Benef: PILAR ARELLANO"/>
    <s v=""/>
    <n v="500"/>
    <x v="0"/>
    <x v="0"/>
    <n v="591962.82999999996"/>
    <n v="1878"/>
    <s v="PILAR ARELLANO"/>
    <x v="0"/>
    <x v="0"/>
    <x v="0"/>
  </r>
  <r>
    <x v="0"/>
    <x v="0"/>
    <x v="2"/>
    <n v="3534"/>
    <d v="2015-01-09T00:00:00"/>
    <x v="1"/>
    <s v="PAGO DEMI TERCERO Benef: PILAR ARELLANO"/>
    <s v=""/>
    <n v="500"/>
    <x v="0"/>
    <x v="0"/>
    <n v="592462.82999999996"/>
    <n v="1879"/>
    <s v="PILAR ARELLANO"/>
    <x v="0"/>
    <x v="0"/>
    <x v="0"/>
  </r>
  <r>
    <x v="0"/>
    <x v="0"/>
    <x v="2"/>
    <n v="3535"/>
    <d v="2015-01-09T00:00:00"/>
    <x v="1"/>
    <s v="PAGO DECIMO TERCERO Benef: PILAR ARELLANO"/>
    <s v=""/>
    <n v="500"/>
    <x v="0"/>
    <x v="0"/>
    <n v="592962.82999999996"/>
    <n v="1880"/>
    <s v="PILAR ARELLANO"/>
    <x v="0"/>
    <x v="0"/>
    <x v="0"/>
  </r>
  <r>
    <x v="0"/>
    <x v="0"/>
    <x v="2"/>
    <n v="3536"/>
    <d v="2015-01-09T00:00:00"/>
    <x v="1"/>
    <s v="PAGO DEIMO TERCERO Benef: PILAR ARELLANO"/>
    <s v=""/>
    <n v="500"/>
    <x v="0"/>
    <x v="0"/>
    <n v="593462.82999999996"/>
    <n v="1881"/>
    <s v="PILAR ARELLANO"/>
    <x v="0"/>
    <x v="0"/>
    <x v="0"/>
  </r>
  <r>
    <x v="0"/>
    <x v="0"/>
    <x v="2"/>
    <n v="3537"/>
    <d v="2015-01-09T00:00:00"/>
    <x v="1"/>
    <s v="PAGO DECIMO ETRCERO Benef: PILAR ARELLANO"/>
    <s v=""/>
    <n v="500"/>
    <x v="0"/>
    <x v="0"/>
    <n v="593962.82999999996"/>
    <n v="1882"/>
    <s v="PILAR ARELLANO"/>
    <x v="0"/>
    <x v="0"/>
    <x v="0"/>
  </r>
  <r>
    <x v="0"/>
    <x v="0"/>
    <x v="2"/>
    <n v="3538"/>
    <d v="2015-01-09T00:00:00"/>
    <x v="1"/>
    <s v="PAGO DECIMO TERCRO Benef: PILAR ARELLANO"/>
    <s v=""/>
    <n v="158.33000000000001"/>
    <x v="0"/>
    <x v="0"/>
    <n v="594121.16"/>
    <n v="1883"/>
    <s v="PILAR ARELLANO"/>
    <x v="0"/>
    <x v="0"/>
    <x v="0"/>
  </r>
  <r>
    <x v="0"/>
    <x v="0"/>
    <x v="2"/>
    <n v="3558"/>
    <d v="2015-01-12T00:00:00"/>
    <x v="1"/>
    <s v="PARA DEP. CTA DE AHORRO DE SABELLA Benef: SABELLA S.A."/>
    <s v=""/>
    <n v="700"/>
    <x v="0"/>
    <x v="0"/>
    <n v="594821.16"/>
    <n v="145223"/>
    <s v="SABELLA S.A."/>
    <x v="0"/>
    <x v="0"/>
    <x v="0"/>
  </r>
  <r>
    <x v="0"/>
    <x v="0"/>
    <x v="2"/>
    <n v="3568"/>
    <d v="2015-01-13T00:00:00"/>
    <x v="1"/>
    <s v="PAGO IMP. PREDIALES 2015 SABELLA Benef: CELIA ORBEA"/>
    <s v=""/>
    <n v="1764.13"/>
    <x v="0"/>
    <x v="0"/>
    <n v="596585.29"/>
    <n v="1893"/>
    <s v="CELIA ORBEA"/>
    <x v="0"/>
    <x v="0"/>
    <x v="0"/>
  </r>
  <r>
    <x v="0"/>
    <x v="0"/>
    <x v="3"/>
    <n v="882"/>
    <d v="2015-01-15T00:00:00"/>
    <x v="1"/>
    <s v="PAGO PLANILLA APORTE SABELLA"/>
    <s v=""/>
    <n v="864"/>
    <x v="0"/>
    <x v="0"/>
    <n v="597449.29"/>
    <n v="0"/>
    <s v=""/>
    <x v="0"/>
    <x v="0"/>
    <x v="0"/>
  </r>
  <r>
    <x v="0"/>
    <x v="0"/>
    <x v="3"/>
    <n v="883"/>
    <d v="2015-01-15T00:00:00"/>
    <x v="1"/>
    <s v="PAGO PLANILLA F/RESERVA SABELLA"/>
    <s v=""/>
    <n v="333.2"/>
    <x v="0"/>
    <x v="0"/>
    <n v="597782.49"/>
    <n v="0"/>
    <s v=""/>
    <x v="0"/>
    <x v="0"/>
    <x v="0"/>
  </r>
  <r>
    <x v="0"/>
    <x v="0"/>
    <x v="2"/>
    <n v="3688"/>
    <d v="2015-01-30T00:00:00"/>
    <x v="1"/>
    <s v="PAGO MES 01/2015 Benef: PILAR ARELLANO"/>
    <s v=""/>
    <n v="2847.43"/>
    <x v="0"/>
    <x v="0"/>
    <n v="600629.92000000004"/>
    <n v="145237"/>
    <s v="PILAR ARELLANO"/>
    <x v="0"/>
    <x v="0"/>
    <x v="0"/>
  </r>
  <r>
    <x v="0"/>
    <x v="0"/>
    <x v="2"/>
    <n v="3760"/>
    <d v="2015-02-06T00:00:00"/>
    <x v="1"/>
    <s v="PAGO FACT#8112 SABELLA Benef: NARCISO BAQUE"/>
    <s v=""/>
    <n v="72.849999999999994"/>
    <x v="0"/>
    <x v="0"/>
    <n v="600702.77"/>
    <n v="1997"/>
    <s v="NARCISO BAQUE"/>
    <x v="0"/>
    <x v="0"/>
    <x v="0"/>
  </r>
  <r>
    <x v="0"/>
    <x v="0"/>
    <x v="1"/>
    <n v="394"/>
    <d v="2015-02-10T00:00:00"/>
    <x v="1"/>
    <s v="CRUCE DE ANTICIPOS ROBERTO SALGADO F/763"/>
    <s v=""/>
    <n v="4800"/>
    <x v="0"/>
    <x v="0"/>
    <n v="605502.77"/>
    <n v="0"/>
    <s v=""/>
    <x v="0"/>
    <x v="0"/>
    <x v="0"/>
  </r>
  <r>
    <x v="0"/>
    <x v="0"/>
    <x v="2"/>
    <n v="3830"/>
    <d v="2015-02-13T00:00:00"/>
    <x v="1"/>
    <s v="FACT#2863 ACABADO GALPONES Benef: CONSTRUCCION MATUTE JIMENEZ CONSTRUMAJI S.A"/>
    <s v=""/>
    <n v="56.87"/>
    <x v="0"/>
    <x v="0"/>
    <n v="605559.64"/>
    <n v="145286"/>
    <s v="CONSTRUCCION MATUTE JIMENEZ CONSTRUMAJI S.A"/>
    <x v="0"/>
    <x v="0"/>
    <x v="0"/>
  </r>
  <r>
    <x v="0"/>
    <x v="0"/>
    <x v="3"/>
    <n v="959"/>
    <d v="2015-02-13T00:00:00"/>
    <x v="1"/>
    <s v="PAGO PLANILLA F/RESERVA SABELLA 01/2014"/>
    <s v=""/>
    <n v="274.89"/>
    <x v="0"/>
    <x v="0"/>
    <n v="605834.53"/>
    <n v="0"/>
    <s v=""/>
    <x v="0"/>
    <x v="0"/>
    <x v="0"/>
  </r>
  <r>
    <x v="0"/>
    <x v="0"/>
    <x v="3"/>
    <n v="960"/>
    <d v="2015-02-13T00:00:00"/>
    <x v="1"/>
    <s v="PALINLLA APORTE SABELLA 01/2015"/>
    <s v=""/>
    <n v="712.8"/>
    <x v="0"/>
    <x v="0"/>
    <n v="606547.32999999996"/>
    <n v="0"/>
    <s v=""/>
    <x v="0"/>
    <x v="0"/>
    <x v="0"/>
  </r>
  <r>
    <x v="0"/>
    <x v="0"/>
    <x v="2"/>
    <n v="3900"/>
    <d v="2015-02-24T00:00:00"/>
    <x v="1"/>
    <s v="PARA DEPOSITAR EN CTA AHORRO SABELLA S.A. Benef: SABELLA S.A."/>
    <s v=""/>
    <n v="1000"/>
    <x v="0"/>
    <x v="0"/>
    <n v="607547.32999999996"/>
    <n v="145302"/>
    <s v="SABELLA S.A."/>
    <x v="0"/>
    <x v="0"/>
    <x v="0"/>
  </r>
  <r>
    <x v="0"/>
    <x v="0"/>
    <x v="2"/>
    <n v="4008"/>
    <d v="2015-02-27T00:00:00"/>
    <x v="1"/>
    <s v="PAGO FACT#8123 SABELLA Benef: NARCISO BAQUE YOZA"/>
    <s v=""/>
    <n v="144.91999999999999"/>
    <x v="0"/>
    <x v="0"/>
    <n v="607692.25"/>
    <n v="2161"/>
    <s v="NARCISO BAQUE YOZA"/>
    <x v="0"/>
    <x v="0"/>
    <x v="0"/>
  </r>
  <r>
    <x v="0"/>
    <x v="0"/>
    <x v="2"/>
    <n v="4019"/>
    <d v="2015-03-02T00:00:00"/>
    <x v="1"/>
    <s v="PAGO MES 02/2015 Benef: PILAR ARELLANO"/>
    <s v=""/>
    <n v="1847.43"/>
    <x v="0"/>
    <x v="0"/>
    <n v="609539.68000000005"/>
    <n v="145308"/>
    <s v="PILAR ARELLANO"/>
    <x v="0"/>
    <x v="0"/>
    <x v="0"/>
  </r>
  <r>
    <x v="0"/>
    <x v="0"/>
    <x v="2"/>
    <n v="4063"/>
    <d v="2015-03-04T00:00:00"/>
    <x v="1"/>
    <s v="PAGO DIF SUELDO 02/2015 Benef: PILAR ARELLANO"/>
    <s v=""/>
    <n v="1000"/>
    <x v="0"/>
    <x v="0"/>
    <n v="610539.68000000005"/>
    <n v="2194"/>
    <s v="PILAR ARELLANO"/>
    <x v="0"/>
    <x v="0"/>
    <x v="0"/>
  </r>
  <r>
    <x v="0"/>
    <x v="0"/>
    <x v="1"/>
    <n v="494"/>
    <d v="2015-03-09T00:00:00"/>
    <x v="1"/>
    <s v="PG JUNTA DE BENEFICENCIA 2015 GRAFIMPAC Y SABELLA"/>
    <s v=""/>
    <n v="200"/>
    <x v="0"/>
    <x v="0"/>
    <n v="610739.68000000005"/>
    <n v="0"/>
    <s v=""/>
    <x v="0"/>
    <x v="0"/>
    <x v="0"/>
  </r>
  <r>
    <x v="0"/>
    <x v="0"/>
    <x v="2"/>
    <n v="4111"/>
    <d v="2015-03-10T00:00:00"/>
    <x v="1"/>
    <s v="PAGO FACT#82929 (VIAJE SRA. PILAR) Benef: CETITUR S.A."/>
    <s v=""/>
    <n v="1460"/>
    <x v="0"/>
    <x v="0"/>
    <n v="612199.68000000005"/>
    <n v="2241"/>
    <s v="CETITUR S.A."/>
    <x v="0"/>
    <x v="0"/>
    <x v="0"/>
  </r>
  <r>
    <x v="0"/>
    <x v="0"/>
    <x v="3"/>
    <n v="1078"/>
    <d v="2015-03-13T00:00:00"/>
    <x v="1"/>
    <s v="PAGO PLANILLA 02/2015 APORTE SABELLA"/>
    <s v=""/>
    <n v="712.8"/>
    <x v="0"/>
    <x v="0"/>
    <n v="612912.48"/>
    <n v="0"/>
    <s v=""/>
    <x v="0"/>
    <x v="0"/>
    <x v="0"/>
  </r>
  <r>
    <x v="0"/>
    <x v="0"/>
    <x v="3"/>
    <n v="1079"/>
    <d v="2015-03-13T00:00:00"/>
    <x v="1"/>
    <s v="PAGO PLANILLAS F/RESERVA SABELLA 02/2015"/>
    <s v=""/>
    <n v="274.89"/>
    <x v="0"/>
    <x v="0"/>
    <n v="613187.37"/>
    <n v="0"/>
    <s v=""/>
    <x v="0"/>
    <x v="0"/>
    <x v="0"/>
  </r>
  <r>
    <x v="0"/>
    <x v="0"/>
    <x v="3"/>
    <n v="1211"/>
    <d v="2015-04-15T00:00:00"/>
    <x v="1"/>
    <s v="PAGO PLANILLA APORTE SABELLA"/>
    <s v=""/>
    <n v="712.8"/>
    <x v="0"/>
    <x v="0"/>
    <n v="613900.17000000004"/>
    <n v="0"/>
    <s v=""/>
    <x v="0"/>
    <x v="0"/>
    <x v="0"/>
  </r>
  <r>
    <x v="0"/>
    <x v="0"/>
    <x v="3"/>
    <n v="1212"/>
    <d v="2015-04-15T00:00:00"/>
    <x v="1"/>
    <s v="PAGO PLANILLA F/RESERVA SABELLA"/>
    <s v=""/>
    <n v="274.89"/>
    <x v="0"/>
    <x v="0"/>
    <n v="614175.06000000006"/>
    <n v="0"/>
    <s v=""/>
    <x v="0"/>
    <x v="0"/>
    <x v="0"/>
  </r>
  <r>
    <x v="0"/>
    <x v="0"/>
    <x v="3"/>
    <n v="1367"/>
    <d v="2015-05-14T00:00:00"/>
    <x v="1"/>
    <s v="PLANILLAS F/R 04/2015 SABELLA"/>
    <s v=""/>
    <n v="274.89"/>
    <x v="0"/>
    <x v="0"/>
    <n v="614449.94999999995"/>
    <n v="0"/>
    <s v=""/>
    <x v="0"/>
    <x v="0"/>
    <x v="0"/>
  </r>
  <r>
    <x v="0"/>
    <x v="0"/>
    <x v="3"/>
    <n v="1368"/>
    <d v="2015-05-14T00:00:00"/>
    <x v="1"/>
    <s v="PLANILLA APORTE 04/2015 SABELLA"/>
    <s v=""/>
    <n v="712.8"/>
    <x v="0"/>
    <x v="0"/>
    <n v="615162.75"/>
    <n v="0"/>
    <s v=""/>
    <x v="0"/>
    <x v="0"/>
    <x v="0"/>
  </r>
  <r>
    <x v="0"/>
    <x v="0"/>
    <x v="1"/>
    <n v="656"/>
    <d v="2015-06-02T00:00:00"/>
    <x v="1"/>
    <s v="PATENTE SABELLA"/>
    <s v=""/>
    <n v="170.38"/>
    <x v="0"/>
    <x v="0"/>
    <n v="615333.13"/>
    <n v="0"/>
    <s v=""/>
    <x v="0"/>
    <x v="0"/>
    <x v="0"/>
  </r>
  <r>
    <x v="0"/>
    <x v="0"/>
    <x v="3"/>
    <n v="1596"/>
    <d v="2015-07-15T00:00:00"/>
    <x v="1"/>
    <s v="PAGO PALNILLA APORTE 06/2015 SABELLA"/>
    <s v=""/>
    <n v="712.8"/>
    <x v="0"/>
    <x v="0"/>
    <n v="616045.93000000005"/>
    <n v="0"/>
    <s v=""/>
    <x v="0"/>
    <x v="0"/>
    <x v="0"/>
  </r>
  <r>
    <x v="0"/>
    <x v="0"/>
    <x v="3"/>
    <n v="1728"/>
    <d v="2015-08-14T00:00:00"/>
    <x v="1"/>
    <s v="PAGO PLANILLA IESS  APORTES 2015-07 SABELLA"/>
    <s v="71386469"/>
    <n v="712.8"/>
    <x v="0"/>
    <x v="0"/>
    <n v="616758.73"/>
    <n v="0"/>
    <s v=""/>
    <x v="0"/>
    <x v="0"/>
    <x v="0"/>
  </r>
  <r>
    <x v="0"/>
    <x v="0"/>
    <x v="3"/>
    <n v="1729"/>
    <d v="2015-08-14T00:00:00"/>
    <x v="1"/>
    <s v="PAGO PLANILLA FR 2015-07"/>
    <s v="13072293"/>
    <n v="274.89"/>
    <x v="0"/>
    <x v="0"/>
    <n v="617033.62"/>
    <n v="0"/>
    <s v=""/>
    <x v="0"/>
    <x v="0"/>
    <x v="0"/>
  </r>
  <r>
    <x v="0"/>
    <x v="0"/>
    <x v="3"/>
    <n v="1845"/>
    <d v="2015-09-15T00:00:00"/>
    <x v="1"/>
    <s v="PAGO PLANILLA SABELLA APORTE 08/2015"/>
    <s v=""/>
    <n v="712.8"/>
    <x v="0"/>
    <x v="0"/>
    <n v="617746.42000000004"/>
    <n v="0"/>
    <s v=""/>
    <x v="0"/>
    <x v="0"/>
    <x v="0"/>
  </r>
  <r>
    <x v="0"/>
    <x v="0"/>
    <x v="3"/>
    <n v="1847"/>
    <d v="2015-09-15T00:00:00"/>
    <x v="1"/>
    <s v="PAGO F/RESER SABELLA 09/2015"/>
    <s v=""/>
    <n v="274.89"/>
    <x v="0"/>
    <x v="0"/>
    <n v="618021.31000000006"/>
    <n v="0"/>
    <s v=""/>
    <x v="0"/>
    <x v="0"/>
    <x v="0"/>
  </r>
  <r>
    <x v="0"/>
    <x v="0"/>
    <x v="3"/>
    <n v="1966"/>
    <d v="2015-10-15T00:00:00"/>
    <x v="1"/>
    <s v="PAGO PLANILLA IESS APORTE SABELLA"/>
    <s v=""/>
    <n v="712.8"/>
    <x v="0"/>
    <x v="0"/>
    <n v="618734.11"/>
    <n v="0"/>
    <s v=""/>
    <x v="0"/>
    <x v="0"/>
    <x v="0"/>
  </r>
  <r>
    <x v="0"/>
    <x v="0"/>
    <x v="3"/>
    <n v="1968"/>
    <d v="2015-10-15T00:00:00"/>
    <x v="1"/>
    <s v="PAGO PLANILLA F/RESERVA SABELLA"/>
    <s v=""/>
    <n v="274.89"/>
    <x v="0"/>
    <x v="0"/>
    <n v="619009"/>
    <n v="0"/>
    <s v=""/>
    <x v="0"/>
    <x v="0"/>
    <x v="0"/>
  </r>
  <r>
    <x v="0"/>
    <x v="0"/>
    <x v="2"/>
    <n v="6302"/>
    <d v="2015-10-30T00:00:00"/>
    <x v="1"/>
    <s v="PAGO 2DA QUINCENA 10/2015 PILAR ARELLANO Benef: PILAR ARELLANO"/>
    <s v=""/>
    <n v="2988.15"/>
    <x v="0"/>
    <x v="0"/>
    <n v="621997.15"/>
    <n v="146001"/>
    <s v="PILAR ARELLANO"/>
    <x v="0"/>
    <x v="0"/>
    <x v="0"/>
  </r>
  <r>
    <x v="0"/>
    <x v="0"/>
    <x v="2"/>
    <n v="6448"/>
    <d v="2015-11-13T00:00:00"/>
    <x v="1"/>
    <s v="APORTE SABELLA 10/2015 Benef: INSTITUTO ECUATORIANO DE SEGURIDAD SOCIAL"/>
    <s v=""/>
    <n v="712.8"/>
    <x v="0"/>
    <x v="0"/>
    <n v="622709.94999999995"/>
    <n v="3590"/>
    <s v="INSTITUTO ECUATORIANO DE SEGURIDAD SOCIAL"/>
    <x v="0"/>
    <x v="0"/>
    <x v="0"/>
  </r>
  <r>
    <x v="0"/>
    <x v="0"/>
    <x v="2"/>
    <n v="6448"/>
    <d v="2015-11-13T00:00:00"/>
    <x v="1"/>
    <s v="F/R SABELLA 10/2015 Benef: INSTITUTO ECUATORIANO DE SEGURIDAD SOCIAL"/>
    <s v=""/>
    <n v="274.89"/>
    <x v="0"/>
    <x v="0"/>
    <n v="622984.84"/>
    <n v="3590"/>
    <s v="INSTITUTO ECUATORIANO DE SEGURIDAD SOCIAL"/>
    <x v="0"/>
    <x v="0"/>
    <x v="0"/>
  </r>
  <r>
    <x v="0"/>
    <x v="0"/>
    <x v="1"/>
    <n v="928"/>
    <d v="2015-11-25T00:00:00"/>
    <x v="1"/>
    <s v="ACE SEGUROS"/>
    <s v=""/>
    <n v="0"/>
    <x v="19"/>
    <x v="0"/>
    <n v="622876.23"/>
    <n v="0"/>
    <s v=""/>
    <x v="0"/>
    <x v="0"/>
    <x v="0"/>
  </r>
  <r>
    <x v="0"/>
    <x v="0"/>
    <x v="2"/>
    <n v="6618"/>
    <d v="2015-11-30T00:00:00"/>
    <x v="1"/>
    <s v="PAGO ROLL DE 11/2015 Benef: PILAR ARELLANO"/>
    <s v=""/>
    <n v="2988.15"/>
    <x v="0"/>
    <x v="0"/>
    <n v="625864.38"/>
    <n v="3680"/>
    <s v="PILAR ARELLANO"/>
    <x v="0"/>
    <x v="0"/>
    <x v="0"/>
  </r>
  <r>
    <x v="0"/>
    <x v="0"/>
    <x v="2"/>
    <n v="6760"/>
    <d v="2015-12-11T00:00:00"/>
    <x v="1"/>
    <s v="PAGO DECIMO TERCERO Benef: PILAR ARELLANO"/>
    <s v=""/>
    <n v="500"/>
    <x v="0"/>
    <x v="0"/>
    <n v="626364.38"/>
    <n v="146143"/>
    <s v="PILAR ARELLANO"/>
    <x v="0"/>
    <x v="0"/>
    <x v="0"/>
  </r>
  <r>
    <x v="0"/>
    <x v="0"/>
    <x v="2"/>
    <n v="6761"/>
    <d v="2015-12-11T00:00:00"/>
    <x v="1"/>
    <s v="PAGO DECIMO TERCERO Benef: PILAR ARELLANO"/>
    <s v=""/>
    <n v="500"/>
    <x v="0"/>
    <x v="0"/>
    <n v="626864.38"/>
    <n v="146144"/>
    <s v="PILAR ARELLANO"/>
    <x v="0"/>
    <x v="0"/>
    <x v="0"/>
  </r>
  <r>
    <x v="0"/>
    <x v="0"/>
    <x v="2"/>
    <n v="6762"/>
    <d v="2015-12-11T00:00:00"/>
    <x v="1"/>
    <s v="PAGO DECIMO TERCERO Benef: PILAR ARELLANO"/>
    <s v=""/>
    <n v="500"/>
    <x v="0"/>
    <x v="0"/>
    <n v="627364.38"/>
    <n v="146145"/>
    <s v="PILAR ARELLANO"/>
    <x v="0"/>
    <x v="0"/>
    <x v="0"/>
  </r>
  <r>
    <x v="0"/>
    <x v="0"/>
    <x v="2"/>
    <n v="6763"/>
    <d v="2015-12-11T00:00:00"/>
    <x v="1"/>
    <s v="PAGO DECIMO TERCERO Benef: PILAR ARELLANO"/>
    <s v=""/>
    <n v="500"/>
    <x v="0"/>
    <x v="0"/>
    <n v="627864.38"/>
    <n v="146146"/>
    <s v="PILAR ARELLANO"/>
    <x v="0"/>
    <x v="0"/>
    <x v="0"/>
  </r>
  <r>
    <x v="0"/>
    <x v="0"/>
    <x v="2"/>
    <n v="6764"/>
    <d v="2015-12-11T00:00:00"/>
    <x v="1"/>
    <s v="PAGO DECIMO TERCERO Benef: PILAR ARELLANO"/>
    <s v=""/>
    <n v="500"/>
    <x v="0"/>
    <x v="0"/>
    <n v="628364.38"/>
    <n v="146147"/>
    <s v="PILAR ARELLANO"/>
    <x v="0"/>
    <x v="0"/>
    <x v="0"/>
  </r>
  <r>
    <x v="0"/>
    <x v="0"/>
    <x v="2"/>
    <n v="6765"/>
    <d v="2015-12-11T00:00:00"/>
    <x v="1"/>
    <s v="PAGO DECIMO TERCERO Benef: PILAR ARELLANO"/>
    <s v=""/>
    <n v="500"/>
    <x v="0"/>
    <x v="0"/>
    <n v="628864.38"/>
    <n v="146148"/>
    <s v="PILAR ARELLANO"/>
    <x v="0"/>
    <x v="0"/>
    <x v="0"/>
  </r>
  <r>
    <x v="0"/>
    <x v="0"/>
    <x v="2"/>
    <n v="6766"/>
    <d v="2015-12-11T00:00:00"/>
    <x v="1"/>
    <s v="PAGO DECIMO TERCERO Benef: PILAR ARELLANO"/>
    <s v=""/>
    <n v="300"/>
    <x v="0"/>
    <x v="0"/>
    <n v="629164.38"/>
    <n v="146149"/>
    <s v="PILAR ARELLANO"/>
    <x v="0"/>
    <x v="0"/>
    <x v="0"/>
  </r>
  <r>
    <x v="0"/>
    <x v="0"/>
    <x v="2"/>
    <n v="6782"/>
    <d v="2015-12-15T00:00:00"/>
    <x v="1"/>
    <s v="PAGO PAORTE SABELLA Benef: INSTITUTO ECUATORIANO DE SEGURIDAD SOCIAL"/>
    <s v=""/>
    <n v="712.8"/>
    <x v="0"/>
    <x v="0"/>
    <n v="629877.18000000005"/>
    <n v="3804"/>
    <s v="INSTITUTO ECUATORIANO DE SEGURIDAD SOCIAL"/>
    <x v="0"/>
    <x v="0"/>
    <x v="0"/>
  </r>
  <r>
    <x v="0"/>
    <x v="0"/>
    <x v="2"/>
    <n v="6782"/>
    <d v="2015-12-15T00:00:00"/>
    <x v="1"/>
    <s v="PAGO  F/RESERVA  SABELLA Benef: INSTITUTO ECUATORIANO DE SEGURIDAD SOCIAL"/>
    <s v=""/>
    <n v="274.89"/>
    <x v="0"/>
    <x v="0"/>
    <n v="630152.06999999995"/>
    <n v="3804"/>
    <s v="INSTITUTO ECUATORIANO DE SEGURIDAD SOCIAL"/>
    <x v="0"/>
    <x v="0"/>
    <x v="0"/>
  </r>
  <r>
    <x v="0"/>
    <x v="0"/>
    <x v="2"/>
    <n v="6914"/>
    <d v="2015-12-29T00:00:00"/>
    <x v="1"/>
    <s v="PAGO MES 12/2015 Benef: PILAR ARELLANO"/>
    <s v=""/>
    <n v="2988.15"/>
    <x v="0"/>
    <x v="2"/>
    <n v="633140.22"/>
    <n v="146233"/>
    <s v="PILAR ARELLANO"/>
    <x v="0"/>
    <x v="0"/>
    <x v="0"/>
  </r>
  <r>
    <x v="0"/>
    <x v="0"/>
    <x v="2"/>
    <n v="6943"/>
    <d v="2016-01-06T00:00:00"/>
    <x v="2"/>
    <s v="IMPUESTO PREDIAL SABELLA 2016 Benef: M.I. MUNICIPALIDAD DE GUAYAQUIL"/>
    <s v=""/>
    <n v="1764.13"/>
    <x v="0"/>
    <x v="0"/>
    <n v="634904.35"/>
    <n v="3861"/>
    <s v="M.I. MUNICIPALIDAD DE GUAYAQUIL"/>
    <x v="0"/>
    <x v="0"/>
    <x v="0"/>
  </r>
  <r>
    <x v="0"/>
    <x v="0"/>
    <x v="2"/>
    <n v="7037"/>
    <d v="2016-01-15T00:00:00"/>
    <x v="2"/>
    <s v="PLANILLA IESS SABELLA Benef: INSTITUTO ECUATORIANO DE SEGURIDAD SOCIAL"/>
    <s v=""/>
    <n v="712.8"/>
    <x v="0"/>
    <x v="0"/>
    <n v="635617.15"/>
    <n v="146245"/>
    <s v="INSTITUTO ECUATORIANO DE SEGURIDAD SOCIAL"/>
    <x v="0"/>
    <x v="0"/>
    <x v="0"/>
  </r>
  <r>
    <x v="0"/>
    <x v="0"/>
    <x v="2"/>
    <n v="7037"/>
    <d v="2016-01-15T00:00:00"/>
    <x v="2"/>
    <s v="PLANILLA F/R SABELLA Benef: INSTITUTO ECUATORIANO DE SEGURIDAD SOCIAL"/>
    <s v=""/>
    <n v="274.89"/>
    <x v="0"/>
    <x v="0"/>
    <n v="635892.04"/>
    <n v="146245"/>
    <s v="INSTITUTO ECUATORIANO DE SEGURIDAD SOCIAL"/>
    <x v="0"/>
    <x v="0"/>
    <x v="0"/>
  </r>
  <r>
    <x v="0"/>
    <x v="0"/>
    <x v="1"/>
    <n v="1140"/>
    <d v="2016-04-11T00:00:00"/>
    <x v="2"/>
    <s v="IMPUESTO UNIVERSIDAD"/>
    <s v=""/>
    <n v="7.15"/>
    <x v="0"/>
    <x v="0"/>
    <n v="635899.18999999994"/>
    <n v="0"/>
    <s v=""/>
    <x v="0"/>
    <x v="0"/>
    <x v="0"/>
  </r>
  <r>
    <x v="0"/>
    <x v="0"/>
    <x v="1"/>
    <n v="1171"/>
    <d v="2016-05-13T00:00:00"/>
    <x v="2"/>
    <s v="REPOSICION CAJA CHICA M.E.ORBEA"/>
    <s v=""/>
    <n v="0.6"/>
    <x v="0"/>
    <x v="0"/>
    <n v="635899.79"/>
    <n v="0"/>
    <s v=""/>
    <x v="0"/>
    <x v="0"/>
    <x v="0"/>
  </r>
  <r>
    <x v="0"/>
    <x v="0"/>
    <x v="1"/>
    <n v="1208"/>
    <d v="2016-06-15T00:00:00"/>
    <x v="2"/>
    <s v="REPOSICION CAJA CHICA"/>
    <s v=""/>
    <n v="1.24"/>
    <x v="0"/>
    <x v="0"/>
    <n v="635901.03"/>
    <n v="0"/>
    <s v=""/>
    <x v="0"/>
    <x v="0"/>
    <x v="0"/>
  </r>
  <r>
    <x v="0"/>
    <x v="0"/>
    <x v="1"/>
    <n v="1380"/>
    <d v="2016-08-17T00:00:00"/>
    <x v="2"/>
    <s v="REPOCISION DE CAJA CHICA"/>
    <s v=""/>
    <n v="1.24"/>
    <x v="0"/>
    <x v="0"/>
    <n v="635902.27"/>
    <n v="0"/>
    <s v=""/>
    <x v="0"/>
    <x v="0"/>
    <x v="0"/>
  </r>
  <r>
    <x v="0"/>
    <x v="0"/>
    <x v="1"/>
    <n v="1470"/>
    <d v="2016-09-19T00:00:00"/>
    <x v="2"/>
    <s v="REPOSICION CAJA CHICA MA. EUGENIA ORBEA"/>
    <s v=""/>
    <n v="1.24"/>
    <x v="0"/>
    <x v="0"/>
    <n v="635903.51"/>
    <n v="0"/>
    <s v=""/>
    <x v="0"/>
    <x v="0"/>
    <x v="0"/>
  </r>
  <r>
    <x v="0"/>
    <x v="0"/>
    <x v="1"/>
    <n v="1511"/>
    <d v="2016-10-20T00:00:00"/>
    <x v="2"/>
    <s v="PAGO DE DIVIDENDOS CRED HIPOTECARIOS 13/OCT SABELLA"/>
    <s v=""/>
    <n v="1.24"/>
    <x v="0"/>
    <x v="0"/>
    <n v="635904.75"/>
    <n v="0"/>
    <s v=""/>
    <x v="0"/>
    <x v="0"/>
    <x v="0"/>
  </r>
  <r>
    <x v="0"/>
    <x v="0"/>
    <x v="1"/>
    <n v="1717"/>
    <d v="2016-12-01T00:00:00"/>
    <x v="2"/>
    <s v="SE REVERSA GASTO DE SEGURO CARRO SRA PILAR FACT#6949"/>
    <s v=""/>
    <n v="638.97"/>
    <x v="0"/>
    <x v="0"/>
    <n v="636543.72"/>
    <n v="0"/>
    <s v=""/>
    <x v="0"/>
    <x v="0"/>
    <x v="0"/>
  </r>
  <r>
    <x v="0"/>
    <x v="0"/>
    <x v="1"/>
    <n v="1634"/>
    <d v="2016-12-13T00:00:00"/>
    <x v="2"/>
    <s v="COMISIONES A SABELLA"/>
    <s v=""/>
    <n v="1.24"/>
    <x v="0"/>
    <x v="3"/>
    <n v="636544.96"/>
    <n v="0"/>
    <s v=""/>
    <x v="0"/>
    <x v="0"/>
    <x v="0"/>
  </r>
  <r>
    <x v="0"/>
    <x v="0"/>
    <x v="1"/>
    <n v="1739"/>
    <d v="2017-01-19T00:00:00"/>
    <x v="3"/>
    <s v="COMISIONES DE SABELLA PAGO DE PLANILLAS"/>
    <s v=""/>
    <n v="1.24"/>
    <x v="0"/>
    <x v="0"/>
    <n v="636546.19999999995"/>
    <n v="0"/>
    <s v=""/>
    <x v="0"/>
    <x v="0"/>
    <x v="0"/>
  </r>
  <r>
    <x v="0"/>
    <x v="0"/>
    <x v="1"/>
    <n v="1834"/>
    <d v="2017-02-15T00:00:00"/>
    <x v="3"/>
    <s v="COMISIONES A SABELLA S.A CANCELACION DEL IMPUESTO"/>
    <s v=""/>
    <n v="7.13"/>
    <x v="0"/>
    <x v="0"/>
    <n v="636553.32999999996"/>
    <n v="0"/>
    <s v=""/>
    <x v="0"/>
    <x v="0"/>
    <x v="0"/>
  </r>
  <r>
    <x v="0"/>
    <x v="0"/>
    <x v="1"/>
    <n v="1936"/>
    <d v="2017-03-28T00:00:00"/>
    <x v="3"/>
    <s v="PAGO DE COMISONES PAGO DE PLANILLAS SABELLA"/>
    <s v=""/>
    <n v="1.24"/>
    <x v="0"/>
    <x v="0"/>
    <n v="636554.56999999995"/>
    <n v="0"/>
    <s v=""/>
    <x v="0"/>
    <x v="0"/>
    <x v="0"/>
  </r>
  <r>
    <x v="0"/>
    <x v="0"/>
    <x v="1"/>
    <n v="1979"/>
    <d v="2017-04-18T00:00:00"/>
    <x v="3"/>
    <s v="COMISIONES DE PAGOS DE DIVIDENDOS SABELLA"/>
    <s v=""/>
    <n v="1.24"/>
    <x v="0"/>
    <x v="0"/>
    <n v="636555.81000000006"/>
    <n v="0"/>
    <s v=""/>
    <x v="0"/>
    <x v="0"/>
    <x v="0"/>
  </r>
  <r>
    <x v="0"/>
    <x v="0"/>
    <x v="1"/>
    <n v="2036"/>
    <d v="2017-05-19T00:00:00"/>
    <x v="3"/>
    <s v="COMISION DE PAGO IMPUESTO DE SABELLA 12/5"/>
    <s v=""/>
    <n v="1.24"/>
    <x v="0"/>
    <x v="0"/>
    <n v="636557.05000000005"/>
    <n v="0"/>
    <s v=""/>
    <x v="0"/>
    <x v="0"/>
    <x v="0"/>
  </r>
  <r>
    <x v="0"/>
    <x v="0"/>
    <x v="1"/>
    <n v="2068"/>
    <d v="2017-05-29T00:00:00"/>
    <x v="3"/>
    <s v="PAGO DE COMISION POR CERTIFICADO DE CHEQUE JUAN OJEDA 22/5"/>
    <s v=""/>
    <n v="2"/>
    <x v="0"/>
    <x v="0"/>
    <n v="636559.05000000005"/>
    <n v="0"/>
    <s v=""/>
    <x v="0"/>
    <x v="0"/>
    <x v="0"/>
  </r>
  <r>
    <x v="0"/>
    <x v="0"/>
    <x v="1"/>
    <n v="2097"/>
    <d v="2017-06-19T00:00:00"/>
    <x v="3"/>
    <s v="COMISION PAGO PLANILLAS SABELLA 13/6"/>
    <s v=""/>
    <n v="1.2"/>
    <x v="0"/>
    <x v="0"/>
    <n v="636560.25"/>
    <n v="0"/>
    <s v=""/>
    <x v="0"/>
    <x v="0"/>
    <x v="0"/>
  </r>
  <r>
    <x v="0"/>
    <x v="0"/>
    <x v="1"/>
    <n v="2160"/>
    <d v="2017-07-26T00:00:00"/>
    <x v="3"/>
    <s v="PAGO DE DIVIDENDOS SABELLA"/>
    <s v=""/>
    <n v="1.2"/>
    <x v="0"/>
    <x v="0"/>
    <n v="636561.44999999995"/>
    <n v="0"/>
    <s v=""/>
    <x v="0"/>
    <x v="0"/>
    <x v="0"/>
  </r>
  <r>
    <x v="0"/>
    <x v="0"/>
    <x v="1"/>
    <n v="2196"/>
    <d v="2017-08-07T00:00:00"/>
    <x v="3"/>
    <s v="PAGO DE TASA USO DE SUELO SABELLA 31/8"/>
    <s v=""/>
    <n v="2"/>
    <x v="0"/>
    <x v="0"/>
    <n v="636563.44999999995"/>
    <n v="0"/>
    <s v=""/>
    <x v="0"/>
    <x v="0"/>
    <x v="0"/>
  </r>
  <r>
    <x v="0"/>
    <x v="0"/>
    <x v="1"/>
    <n v="2225"/>
    <d v="2017-08-16T00:00:00"/>
    <x v="3"/>
    <s v="COMISION PAGO SABELLA"/>
    <s v=""/>
    <n v="1.2"/>
    <x v="0"/>
    <x v="0"/>
    <n v="636564.65"/>
    <n v="0"/>
    <s v=""/>
    <x v="0"/>
    <x v="0"/>
    <x v="0"/>
  </r>
  <r>
    <x v="0"/>
    <x v="0"/>
    <x v="1"/>
    <n v="2250"/>
    <d v="2017-08-30T00:00:00"/>
    <x v="3"/>
    <s v="TRAMITE BOMBERO SABELLA 2017 28/08"/>
    <s v=""/>
    <n v="50"/>
    <x v="0"/>
    <x v="0"/>
    <n v="636614.65"/>
    <n v="0"/>
    <s v=""/>
    <x v="0"/>
    <x v="0"/>
    <x v="0"/>
  </r>
  <r>
    <x v="0"/>
    <x v="0"/>
    <x v="1"/>
    <n v="2250"/>
    <d v="2017-08-30T00:00:00"/>
    <x v="3"/>
    <s v="TASA DE BOMBEROS SABELLA"/>
    <s v=""/>
    <n v="50.6"/>
    <x v="0"/>
    <x v="0"/>
    <n v="636665.25"/>
    <n v="0"/>
    <s v=""/>
    <x v="0"/>
    <x v="0"/>
    <x v="0"/>
  </r>
  <r>
    <x v="0"/>
    <x v="0"/>
    <x v="1"/>
    <n v="2250"/>
    <d v="2017-08-30T00:00:00"/>
    <x v="3"/>
    <s v="PAGO MULTA SABELLA POR PRESENTACION TARDIA"/>
    <s v=""/>
    <n v="69"/>
    <x v="0"/>
    <x v="0"/>
    <n v="636734.25"/>
    <n v="0"/>
    <s v=""/>
    <x v="0"/>
    <x v="0"/>
    <x v="0"/>
  </r>
  <r>
    <x v="0"/>
    <x v="0"/>
    <x v="1"/>
    <n v="2276"/>
    <d v="2017-09-07T00:00:00"/>
    <x v="3"/>
    <s v="COMISION BANCARIA SUPER CIA SABELLA 9/5"/>
    <s v=""/>
    <n v="0.5"/>
    <x v="0"/>
    <x v="0"/>
    <n v="636734.75"/>
    <n v="0"/>
    <s v=""/>
    <x v="0"/>
    <x v="0"/>
    <x v="0"/>
  </r>
  <r>
    <x v="0"/>
    <x v="0"/>
    <x v="1"/>
    <n v="2286"/>
    <d v="2017-09-13T00:00:00"/>
    <x v="3"/>
    <s v="PAGOS DE DIVIDENDOS DE SABELLA 12/9"/>
    <s v=""/>
    <n v="1.2"/>
    <x v="0"/>
    <x v="0"/>
    <n v="636735.94999999995"/>
    <n v="0"/>
    <s v=""/>
    <x v="0"/>
    <x v="0"/>
    <x v="0"/>
  </r>
  <r>
    <x v="0"/>
    <x v="0"/>
    <x v="1"/>
    <n v="2321"/>
    <d v="2017-10-04T00:00:00"/>
    <x v="3"/>
    <s v="DERECHO DE REGISTRO SABELLA"/>
    <s v=""/>
    <n v="25"/>
    <x v="0"/>
    <x v="0"/>
    <n v="636760.94999999995"/>
    <n v="0"/>
    <s v=""/>
    <x v="0"/>
    <x v="0"/>
    <x v="0"/>
  </r>
  <r>
    <x v="0"/>
    <x v="0"/>
    <x v="1"/>
    <n v="2337"/>
    <d v="2017-10-18T00:00:00"/>
    <x v="3"/>
    <s v="PAGO DE PLANNILLAS, PAGO DE DIVIDENDOS SABELLA 12/10"/>
    <s v=""/>
    <n v="1.2"/>
    <x v="0"/>
    <x v="0"/>
    <n v="636762.15"/>
    <n v="0"/>
    <s v=""/>
    <x v="0"/>
    <x v="0"/>
    <x v="0"/>
  </r>
  <r>
    <x v="0"/>
    <x v="0"/>
    <x v="1"/>
    <n v="2393"/>
    <d v="2017-10-31T00:00:00"/>
    <x v="3"/>
    <s v="CTAS POR COBRAS SABELLAS 30/10"/>
    <s v=""/>
    <n v="5"/>
    <x v="0"/>
    <x v="0"/>
    <n v="636767.15"/>
    <n v="0"/>
    <s v=""/>
    <x v="0"/>
    <x v="0"/>
    <x v="0"/>
  </r>
  <r>
    <x v="0"/>
    <x v="0"/>
    <x v="1"/>
    <n v="2402"/>
    <d v="2017-11-20T00:00:00"/>
    <x v="3"/>
    <s v="PAGO DE PLANILLAS 10/11"/>
    <s v=""/>
    <n v="1.2"/>
    <x v="0"/>
    <x v="0"/>
    <n v="636768.35"/>
    <n v="0"/>
    <s v=""/>
    <x v="0"/>
    <x v="0"/>
    <x v="0"/>
  </r>
  <r>
    <x v="0"/>
    <x v="0"/>
    <x v="1"/>
    <n v="2462"/>
    <d v="2017-12-20T00:00:00"/>
    <x v="3"/>
    <s v="REMMBOLSO DE CAJA CHICA MA EUGENIA ORBEA"/>
    <s v=""/>
    <n v="1.2"/>
    <x v="0"/>
    <x v="4"/>
    <n v="636769.55000000005"/>
    <n v="0"/>
    <s v=""/>
    <x v="0"/>
    <x v="0"/>
    <x v="0"/>
  </r>
  <r>
    <x v="0"/>
    <x v="0"/>
    <x v="1"/>
    <n v="2494"/>
    <d v="2018-01-11T00:00:00"/>
    <x v="4"/>
    <s v="PAGO DE PLANILLAS SABELLA"/>
    <s v=""/>
    <n v="1.2"/>
    <x v="0"/>
    <x v="0"/>
    <n v="636770.75"/>
    <n v="0"/>
    <s v=""/>
    <x v="0"/>
    <x v="0"/>
    <x v="0"/>
  </r>
  <r>
    <x v="0"/>
    <x v="0"/>
    <x v="1"/>
    <n v="2556"/>
    <d v="2018-02-20T00:00:00"/>
    <x v="4"/>
    <s v="COMISION SABELLA PAGOS DIVIDENDOS"/>
    <s v=""/>
    <n v="1.2"/>
    <x v="0"/>
    <x v="0"/>
    <n v="636771.94999999995"/>
    <n v="0"/>
    <s v=""/>
    <x v="0"/>
    <x v="0"/>
    <x v="0"/>
  </r>
  <r>
    <x v="0"/>
    <x v="0"/>
    <x v="1"/>
    <n v="2607"/>
    <d v="2018-03-12T00:00:00"/>
    <x v="4"/>
    <s v="UNIVERSIDAD GQUIL SABELLA 8/03"/>
    <s v=""/>
    <n v="7.13"/>
    <x v="0"/>
    <x v="0"/>
    <n v="636779.07999999996"/>
    <n v="0"/>
    <s v=""/>
    <x v="0"/>
    <x v="0"/>
    <x v="0"/>
  </r>
  <r>
    <x v="0"/>
    <x v="0"/>
    <x v="1"/>
    <n v="2614"/>
    <d v="2018-03-15T00:00:00"/>
    <x v="4"/>
    <s v="PAGO DE PLANILLAS"/>
    <s v=""/>
    <n v="1.2"/>
    <x v="0"/>
    <x v="0"/>
    <n v="636780.28"/>
    <n v="0"/>
    <s v=""/>
    <x v="0"/>
    <x v="0"/>
    <x v="0"/>
  </r>
  <r>
    <x v="0"/>
    <x v="0"/>
    <x v="2"/>
    <n v="15509"/>
    <d v="2018-03-16T00:00:00"/>
    <x v="4"/>
    <s v="TRAMITE BOMBEROS SABELLA Benef: BENEMERICO CUERPO DE BOMBEROS DE GUAYAQUIL"/>
    <s v=""/>
    <n v="4063.56"/>
    <x v="0"/>
    <x v="0"/>
    <n v="640843.84"/>
    <n v="151846"/>
    <s v="BENEMERICO CUERPO DE BOMBEROS DE GUAYAQUIL"/>
    <x v="0"/>
    <x v="0"/>
    <x v="0"/>
  </r>
  <r>
    <x v="0"/>
    <x v="0"/>
    <x v="7"/>
    <n v="3044"/>
    <d v="2018-03-20T00:00:00"/>
    <x v="4"/>
    <s v="CH. PAGADO X SABELLA DEL EG.#15509 BPMBEROS"/>
    <s v="163143"/>
    <n v="0"/>
    <x v="20"/>
    <x v="0"/>
    <n v="636780.28"/>
    <n v="0"/>
    <s v=""/>
    <x v="0"/>
    <x v="0"/>
    <x v="0"/>
  </r>
  <r>
    <x v="0"/>
    <x v="0"/>
    <x v="1"/>
    <n v="2689"/>
    <d v="2018-04-23T00:00:00"/>
    <x v="4"/>
    <s v="PAGO DE DIVIDENDOS POR CREDITOS HIPOTECARIOS 12/4"/>
    <s v=""/>
    <n v="0.6"/>
    <x v="0"/>
    <x v="0"/>
    <n v="636780.88"/>
    <n v="0"/>
    <s v=""/>
    <x v="0"/>
    <x v="0"/>
    <x v="0"/>
  </r>
  <r>
    <x v="0"/>
    <x v="0"/>
    <x v="1"/>
    <n v="2689"/>
    <d v="2018-04-23T00:00:00"/>
    <x v="4"/>
    <s v="PAGO DE PLANILLAS SABELLA 12/4"/>
    <s v=""/>
    <n v="0.6"/>
    <x v="0"/>
    <x v="0"/>
    <n v="636781.48"/>
    <n v="0"/>
    <s v=""/>
    <x v="0"/>
    <x v="0"/>
    <x v="0"/>
  </r>
  <r>
    <x v="0"/>
    <x v="0"/>
    <x v="1"/>
    <n v="2720"/>
    <d v="2018-05-17T00:00:00"/>
    <x v="4"/>
    <s v="PAGO DE PLANILLAS SABELLA"/>
    <s v=""/>
    <n v="1.2"/>
    <x v="0"/>
    <x v="0"/>
    <n v="636782.68000000005"/>
    <n v="0"/>
    <s v=""/>
    <x v="0"/>
    <x v="0"/>
    <x v="0"/>
  </r>
  <r>
    <x v="0"/>
    <x v="0"/>
    <x v="1"/>
    <n v="2745"/>
    <d v="2018-05-31T00:00:00"/>
    <x v="4"/>
    <s v="COMISION BANCARIA POR CERTIFICACION DE CHEQUE SABELLA 23/5"/>
    <s v=""/>
    <n v="2"/>
    <x v="0"/>
    <x v="0"/>
    <n v="636784.68000000005"/>
    <n v="0"/>
    <s v=""/>
    <x v="0"/>
    <x v="0"/>
    <x v="0"/>
  </r>
  <r>
    <x v="0"/>
    <x v="0"/>
    <x v="1"/>
    <n v="2745"/>
    <d v="2018-05-31T00:00:00"/>
    <x v="4"/>
    <s v="COMISION BANCARIA POR PAGO DE MUNICIPALIDAD DE SABELLA PERMISO DE FUNCIONAMIENTO 28/5"/>
    <s v=""/>
    <n v="2"/>
    <x v="0"/>
    <x v="0"/>
    <n v="636786.68000000005"/>
    <n v="0"/>
    <s v=""/>
    <x v="0"/>
    <x v="0"/>
    <x v="0"/>
  </r>
  <r>
    <x v="0"/>
    <x v="0"/>
    <x v="1"/>
    <n v="2799"/>
    <d v="2018-06-13T00:00:00"/>
    <x v="4"/>
    <s v="PAGO DE PLANILLAS SABELLA S.A"/>
    <s v=""/>
    <n v="1.2"/>
    <x v="0"/>
    <x v="0"/>
    <n v="636787.88"/>
    <n v="0"/>
    <s v=""/>
    <x v="0"/>
    <x v="0"/>
    <x v="0"/>
  </r>
  <r>
    <x v="0"/>
    <x v="0"/>
    <x v="1"/>
    <n v="2853"/>
    <d v="2018-07-10T00:00:00"/>
    <x v="4"/>
    <s v="PAGO DE PLANILLAS SABELLA 6/7"/>
    <s v=""/>
    <n v="1.2"/>
    <x v="0"/>
    <x v="0"/>
    <n v="636789.07999999996"/>
    <n v="0"/>
    <s v=""/>
    <x v="0"/>
    <x v="0"/>
    <x v="0"/>
  </r>
  <r>
    <x v="0"/>
    <x v="0"/>
    <x v="1"/>
    <n v="2925"/>
    <d v="2018-08-16T00:00:00"/>
    <x v="4"/>
    <s v="GASTOS BANCARIOS"/>
    <s v=""/>
    <n v="1.2"/>
    <x v="0"/>
    <x v="0"/>
    <n v="636790.28"/>
    <n v="0"/>
    <s v=""/>
    <x v="0"/>
    <x v="0"/>
    <x v="0"/>
  </r>
  <r>
    <x v="0"/>
    <x v="0"/>
    <x v="1"/>
    <n v="2972"/>
    <d v="2018-09-12T00:00:00"/>
    <x v="4"/>
    <s v="COMISION SABELLA 7/09"/>
    <s v=""/>
    <n v="1.2"/>
    <x v="0"/>
    <x v="0"/>
    <n v="636791.48"/>
    <n v="0"/>
    <s v=""/>
    <x v="0"/>
    <x v="0"/>
    <x v="0"/>
  </r>
  <r>
    <x v="0"/>
    <x v="0"/>
    <x v="5"/>
    <n v="30571"/>
    <d v="2018-09-28T00:00:00"/>
    <x v="4"/>
    <s v="DSCTO ROXANNA CANDO (SABELLA) F#1433 (OCAÑA SANCHEZ OTTO ERWIN)"/>
    <s v="FA 1433"/>
    <n v="6.9"/>
    <x v="0"/>
    <x v="0"/>
    <n v="636798.38"/>
    <n v="0"/>
    <s v=""/>
    <x v="0"/>
    <x v="0"/>
    <x v="0"/>
  </r>
  <r>
    <x v="0"/>
    <x v="0"/>
    <x v="1"/>
    <n v="3061"/>
    <d v="2018-10-17T00:00:00"/>
    <x v="4"/>
    <s v="PAGO DE DIVIDENDOS DE CREDITOS HIPOTECARIOS 4/10"/>
    <s v=""/>
    <n v="0.6"/>
    <x v="0"/>
    <x v="0"/>
    <n v="636798.98"/>
    <n v="0"/>
    <s v=""/>
    <x v="0"/>
    <x v="0"/>
    <x v="0"/>
  </r>
  <r>
    <x v="0"/>
    <x v="0"/>
    <x v="1"/>
    <n v="3061"/>
    <d v="2018-10-17T00:00:00"/>
    <x v="4"/>
    <s v="PAGO DE PLANILLAS 4/10"/>
    <s v=""/>
    <n v="0.6"/>
    <x v="0"/>
    <x v="0"/>
    <n v="636799.57999999996"/>
    <n v="0"/>
    <s v=""/>
    <x v="0"/>
    <x v="0"/>
    <x v="0"/>
  </r>
  <r>
    <x v="0"/>
    <x v="0"/>
    <x v="5"/>
    <n v="30982"/>
    <d v="2018-10-18T00:00:00"/>
    <x v="4"/>
    <s v="SERV ALMUERZOS Y MERIENDAS DEL 26 SETP AL 15 DE OCTUBRE F#1434 (OCAÑA SANCHEZ OTTO ERWIN)"/>
    <s v="FA 1434"/>
    <n v="25.3"/>
    <x v="0"/>
    <x v="0"/>
    <n v="636824.88"/>
    <n v="0"/>
    <s v=""/>
    <x v="0"/>
    <x v="0"/>
    <x v="0"/>
  </r>
  <r>
    <x v="0"/>
    <x v="0"/>
    <x v="5"/>
    <n v="31238"/>
    <d v="2018-10-30T00:00:00"/>
    <x v="4"/>
    <s v="SERV ALMUERZOS Y MERIENDAS DEL 16 AL 25 DE OCTUBRE F#1435 (OCAÑA SANCHEZ OTTO ERWIN)"/>
    <s v="FA 1435"/>
    <n v="13.8"/>
    <x v="0"/>
    <x v="0"/>
    <n v="636838.68000000005"/>
    <n v="0"/>
    <s v=""/>
    <x v="0"/>
    <x v="0"/>
    <x v="0"/>
  </r>
  <r>
    <x v="0"/>
    <x v="0"/>
    <x v="1"/>
    <n v="3132"/>
    <d v="2018-11-14T00:00:00"/>
    <x v="4"/>
    <s v="P/R REEMBOLSO CAJA CHICA MA.EUGENIA"/>
    <s v=""/>
    <n v="1.2"/>
    <x v="0"/>
    <x v="0"/>
    <n v="636839.88"/>
    <n v="0"/>
    <s v=""/>
    <x v="0"/>
    <x v="0"/>
    <x v="0"/>
  </r>
  <r>
    <x v="0"/>
    <x v="0"/>
    <x v="5"/>
    <n v="31556"/>
    <d v="2018-11-16T00:00:00"/>
    <x v="4"/>
    <s v="ALMUERZOS Y MERIENDAS DEL 26 OCT AL 15 NOV F#1436 (OCAÑA SANCHEZ OTTO ERWIN)"/>
    <s v="FA 1436"/>
    <n v="29.9"/>
    <x v="0"/>
    <x v="0"/>
    <n v="636869.78"/>
    <n v="0"/>
    <s v=""/>
    <x v="0"/>
    <x v="0"/>
    <x v="0"/>
  </r>
  <r>
    <x v="0"/>
    <x v="0"/>
    <x v="5"/>
    <n v="31695"/>
    <d v="2018-11-23T00:00:00"/>
    <x v="4"/>
    <s v="SERV DE ALMUERZOS Y MERIENDAS DEL 16 AL 20 F#1437 (OCAÑA SANCHEZ OTTO ERWIN)"/>
    <s v="FA 1437"/>
    <n v="6.9"/>
    <x v="0"/>
    <x v="0"/>
    <n v="636876.68000000005"/>
    <n v="0"/>
    <s v=""/>
    <x v="0"/>
    <x v="0"/>
    <x v="0"/>
  </r>
  <r>
    <x v="0"/>
    <x v="0"/>
    <x v="5"/>
    <n v="31898"/>
    <d v="2018-11-30T00:00:00"/>
    <x v="4"/>
    <s v="SERV ALMUERZOS DEL 18 AL 25 DE NOV F#818 (DELGADO DIAZ GERMAN ERNESTO)"/>
    <s v="FA 818"/>
    <n v="6.9"/>
    <x v="0"/>
    <x v="0"/>
    <n v="636883.57999999996"/>
    <n v="0"/>
    <s v=""/>
    <x v="0"/>
    <x v="0"/>
    <x v="0"/>
  </r>
  <r>
    <x v="0"/>
    <x v="0"/>
    <x v="1"/>
    <n v="3195"/>
    <d v="2018-12-21T00:00:00"/>
    <x v="4"/>
    <s v="PAGO DE PLANILLAS Y DIVIDENDOS SABELLA"/>
    <s v=""/>
    <n v="1.2"/>
    <x v="0"/>
    <x v="5"/>
    <n v="636884.78"/>
    <n v="0"/>
    <s v=""/>
    <x v="0"/>
    <x v="0"/>
    <x v="0"/>
  </r>
  <r>
    <x v="0"/>
    <x v="0"/>
    <x v="1"/>
    <n v="3236"/>
    <d v="2019-01-15T00:00:00"/>
    <x v="5"/>
    <s v="PAGO DE DIVIDENDOS SABELLA 8/1"/>
    <s v=""/>
    <n v="1.8"/>
    <x v="0"/>
    <x v="0"/>
    <n v="636886.57999999996"/>
    <n v="0"/>
    <s v=""/>
    <x v="0"/>
    <x v="0"/>
    <x v="0"/>
  </r>
  <r>
    <x v="0"/>
    <x v="0"/>
    <x v="1"/>
    <n v="3324"/>
    <d v="2019-02-20T00:00:00"/>
    <x v="5"/>
    <s v="PAGO DE PLANILLAS SABELLA 7/02"/>
    <s v=""/>
    <n v="1.2"/>
    <x v="0"/>
    <x v="0"/>
    <n v="636887.78"/>
    <n v="0"/>
    <s v=""/>
    <x v="0"/>
    <x v="0"/>
    <x v="0"/>
  </r>
  <r>
    <x v="0"/>
    <x v="0"/>
    <x v="1"/>
    <n v="3330"/>
    <d v="2019-02-25T00:00:00"/>
    <x v="5"/>
    <s v="COBRO BOMBEROS GQUIL SABELLA 25/2"/>
    <s v=""/>
    <n v="0.6"/>
    <x v="0"/>
    <x v="0"/>
    <n v="636888.38"/>
    <n v="0"/>
    <s v=""/>
    <x v="0"/>
    <x v="0"/>
    <x v="0"/>
  </r>
  <r>
    <x v="0"/>
    <x v="0"/>
    <x v="1"/>
    <n v="3375"/>
    <d v="2019-03-15T00:00:00"/>
    <x v="5"/>
    <s v="PAGO DE PLANILLAS SABELLA"/>
    <s v=""/>
    <n v="1.2"/>
    <x v="0"/>
    <x v="0"/>
    <n v="636889.57999999996"/>
    <n v="0"/>
    <s v=""/>
    <x v="0"/>
    <x v="0"/>
    <x v="0"/>
  </r>
  <r>
    <x v="0"/>
    <x v="0"/>
    <x v="1"/>
    <n v="3450"/>
    <d v="2019-04-27T00:00:00"/>
    <x v="5"/>
    <s v="PAGO DE DIV SABELLA 10/4"/>
    <s v=""/>
    <n v="0.6"/>
    <x v="0"/>
    <x v="0"/>
    <n v="636890.18000000005"/>
    <n v="0"/>
    <s v=""/>
    <x v="0"/>
    <x v="0"/>
    <x v="0"/>
  </r>
  <r>
    <x v="0"/>
    <x v="0"/>
    <x v="1"/>
    <n v="3450"/>
    <d v="2019-04-27T00:00:00"/>
    <x v="5"/>
    <s v="PAGO PLANILLAS SABELLA 10/4"/>
    <s v=""/>
    <n v="0.6"/>
    <x v="0"/>
    <x v="0"/>
    <n v="636890.78"/>
    <n v="0"/>
    <s v=""/>
    <x v="0"/>
    <x v="0"/>
    <x v="0"/>
  </r>
  <r>
    <x v="0"/>
    <x v="0"/>
    <x v="1"/>
    <n v="3450"/>
    <d v="2019-04-27T00:00:00"/>
    <x v="5"/>
    <s v="PAGO DE FACT N°629 PAGO DE COMISARIO SABELLA 24/4"/>
    <s v=""/>
    <n v="27"/>
    <x v="0"/>
    <x v="0"/>
    <n v="636917.78"/>
    <n v="0"/>
    <s v=""/>
    <x v="0"/>
    <x v="0"/>
    <x v="0"/>
  </r>
  <r>
    <x v="0"/>
    <x v="0"/>
    <x v="1"/>
    <n v="3549"/>
    <d v="2019-05-21T00:00:00"/>
    <x v="5"/>
    <s v="P/R CUENTA X COBRAR X PAGOS GASTOS BANCARIOS"/>
    <s v=""/>
    <n v="1.2"/>
    <x v="0"/>
    <x v="0"/>
    <n v="636918.98"/>
    <n v="0"/>
    <s v=""/>
    <x v="0"/>
    <x v="0"/>
    <x v="0"/>
  </r>
  <r>
    <x v="0"/>
    <x v="0"/>
    <x v="1"/>
    <n v="3549"/>
    <d v="2019-05-21T00:00:00"/>
    <x v="5"/>
    <s v="P/R CUENTA X COB X PAGO DE CATASTRO MUNICIPAL"/>
    <s v=""/>
    <n v="15"/>
    <x v="0"/>
    <x v="0"/>
    <n v="636933.98"/>
    <n v="0"/>
    <s v=""/>
    <x v="0"/>
    <x v="0"/>
    <x v="0"/>
  </r>
  <r>
    <x v="0"/>
    <x v="0"/>
    <x v="1"/>
    <n v="3563"/>
    <d v="2019-05-29T00:00:00"/>
    <x v="5"/>
    <s v="P/R CANC ESPECIE VALORADA INGRESO DE DOC CUERPO DE BOMBEROS SABELLA"/>
    <s v=""/>
    <n v="3"/>
    <x v="0"/>
    <x v="0"/>
    <n v="636936.98"/>
    <n v="0"/>
    <s v=""/>
    <x v="0"/>
    <x v="0"/>
    <x v="0"/>
  </r>
  <r>
    <x v="0"/>
    <x v="0"/>
    <x v="1"/>
    <n v="3618"/>
    <d v="2019-06-15T00:00:00"/>
    <x v="5"/>
    <s v="P/R GASTOS BANCARIOS SABELLA"/>
    <s v=""/>
    <n v="1.1399999999999999"/>
    <x v="0"/>
    <x v="0"/>
    <n v="636938.12"/>
    <n v="0"/>
    <s v=""/>
    <x v="0"/>
    <x v="0"/>
    <x v="0"/>
  </r>
  <r>
    <x v="0"/>
    <x v="0"/>
    <x v="1"/>
    <n v="3676"/>
    <d v="2019-07-04T00:00:00"/>
    <x v="5"/>
    <s v="P/R DECLARACION JURAMENTADA"/>
    <s v=""/>
    <n v="56.89"/>
    <x v="0"/>
    <x v="0"/>
    <n v="636995.01"/>
    <n v="0"/>
    <s v=""/>
    <x v="0"/>
    <x v="0"/>
    <x v="0"/>
  </r>
  <r>
    <x v="0"/>
    <x v="0"/>
    <x v="1"/>
    <n v="3704"/>
    <d v="2019-07-11T00:00:00"/>
    <x v="5"/>
    <s v="P/R COMISION POR CANC PLANILLAS SABELLA"/>
    <s v=""/>
    <n v="1.1399999999999999"/>
    <x v="0"/>
    <x v="0"/>
    <n v="636996.15"/>
    <n v="0"/>
    <s v=""/>
    <x v="0"/>
    <x v="0"/>
    <x v="0"/>
  </r>
  <r>
    <x v="0"/>
    <x v="0"/>
    <x v="1"/>
    <n v="3715"/>
    <d v="2019-07-23T00:00:00"/>
    <x v="5"/>
    <s v="P/R DESC ROXANA CANDO POR NO SOPORTAR GASTO DE MOVILIZACION"/>
    <s v=""/>
    <n v="3"/>
    <x v="0"/>
    <x v="0"/>
    <n v="636999.15"/>
    <n v="0"/>
    <s v=""/>
    <x v="0"/>
    <x v="0"/>
    <x v="0"/>
  </r>
  <r>
    <x v="0"/>
    <x v="0"/>
    <x v="1"/>
    <n v="3755"/>
    <d v="2019-08-02T00:00:00"/>
    <x v="5"/>
    <s v="P/R POR PAGO COMISION TASA HABILITACION SABELLA"/>
    <s v=""/>
    <n v="2"/>
    <x v="0"/>
    <x v="0"/>
    <n v="637001.15"/>
    <n v="0"/>
    <s v=""/>
    <x v="0"/>
    <x v="0"/>
    <x v="0"/>
  </r>
  <r>
    <x v="0"/>
    <x v="0"/>
    <x v="1"/>
    <n v="3785"/>
    <d v="2019-08-14T00:00:00"/>
    <x v="5"/>
    <s v="P/R CANC NOTARIZACION DE DOCUMENTOS SABELLA"/>
    <s v=""/>
    <n v="20.02"/>
    <x v="0"/>
    <x v="0"/>
    <n v="637021.17000000004"/>
    <n v="0"/>
    <s v=""/>
    <x v="0"/>
    <x v="0"/>
    <x v="0"/>
  </r>
  <r>
    <x v="0"/>
    <x v="0"/>
    <x v="1"/>
    <n v="3800"/>
    <d v="2019-08-21T00:00:00"/>
    <x v="5"/>
    <s v="P/R PAGO TASA PARA COPIA CERTIFICADA DE PREDIO SABELLA"/>
    <s v=""/>
    <n v="2"/>
    <x v="0"/>
    <x v="0"/>
    <n v="637023.17000000004"/>
    <n v="0"/>
    <s v=""/>
    <x v="0"/>
    <x v="0"/>
    <x v="0"/>
  </r>
  <r>
    <x v="0"/>
    <x v="0"/>
    <x v="1"/>
    <n v="3800"/>
    <d v="2019-08-21T00:00:00"/>
    <x v="5"/>
    <s v="P/R PAGO DE COMISION X CANC PLANILLAS SABELLA"/>
    <s v=""/>
    <n v="1.1399999999999999"/>
    <x v="0"/>
    <x v="0"/>
    <n v="637024.31000000006"/>
    <n v="0"/>
    <s v=""/>
    <x v="0"/>
    <x v="0"/>
    <x v="0"/>
  </r>
  <r>
    <x v="0"/>
    <x v="0"/>
    <x v="1"/>
    <n v="3893"/>
    <d v="2019-09-12T00:00:00"/>
    <x v="5"/>
    <s v="P/R COMISION BANCARIA CERT CHEQUE SABELLA"/>
    <s v=""/>
    <n v="2"/>
    <x v="0"/>
    <x v="0"/>
    <n v="637026.31000000006"/>
    <n v="0"/>
    <s v=""/>
    <x v="0"/>
    <x v="0"/>
    <x v="0"/>
  </r>
  <r>
    <x v="0"/>
    <x v="0"/>
    <x v="1"/>
    <n v="3893"/>
    <d v="2019-09-12T00:00:00"/>
    <x v="5"/>
    <s v="P/R COMISION BANCARIA PAGO SUPERCIAS SABELLA"/>
    <s v=""/>
    <n v="0.56999999999999995"/>
    <x v="0"/>
    <x v="0"/>
    <n v="637026.88"/>
    <n v="0"/>
    <s v=""/>
    <x v="0"/>
    <x v="0"/>
    <x v="0"/>
  </r>
  <r>
    <x v="0"/>
    <x v="0"/>
    <x v="1"/>
    <n v="3893"/>
    <d v="2019-09-12T00:00:00"/>
    <x v="5"/>
    <s v="P/R COMISION BANCARIA PAGO PLANILLAS SABELLA"/>
    <s v=""/>
    <n v="1.1399999999999999"/>
    <x v="0"/>
    <x v="0"/>
    <n v="637028.02"/>
    <n v="0"/>
    <s v=""/>
    <x v="0"/>
    <x v="0"/>
    <x v="0"/>
  </r>
  <r>
    <x v="0"/>
    <x v="0"/>
    <x v="1"/>
    <n v="3971"/>
    <d v="2019-10-09T00:00:00"/>
    <x v="5"/>
    <s v="P/R.- REPOSICION DE CAJA CHICA ASIST. ADMIN."/>
    <s v=""/>
    <n v="1.1399999999999999"/>
    <x v="0"/>
    <x v="0"/>
    <n v="637029.16"/>
    <n v="0"/>
    <s v=""/>
    <x v="0"/>
    <x v="0"/>
    <x v="0"/>
  </r>
  <r>
    <x v="0"/>
    <x v="0"/>
    <x v="1"/>
    <n v="4128"/>
    <d v="2019-12-12T00:00:00"/>
    <x v="5"/>
    <s v="P/R REEMBOLSO CAJA CHICA ASIS. ADMINISTRATIVA"/>
    <s v=""/>
    <n v="1.1399999999999999"/>
    <x v="0"/>
    <x v="6"/>
    <n v="637030.30000000005"/>
    <n v="0"/>
    <s v=""/>
    <x v="0"/>
    <x v="0"/>
    <x v="0"/>
  </r>
  <r>
    <x v="0"/>
    <x v="0"/>
    <x v="1"/>
    <n v="4200"/>
    <d v="2020-01-10T00:00:00"/>
    <x v="6"/>
    <s v="P/R COMPROBANTE DE PAGO SABELLA S.A."/>
    <s v=""/>
    <n v="1.1399999999999999"/>
    <x v="0"/>
    <x v="0"/>
    <n v="637031.43999999994"/>
    <n v="0"/>
    <s v=""/>
    <x v="0"/>
    <x v="0"/>
    <x v="0"/>
  </r>
  <r>
    <x v="0"/>
    <x v="0"/>
    <x v="1"/>
    <n v="4302"/>
    <d v="2020-02-14T00:00:00"/>
    <x v="6"/>
    <s v="P/R.- COMISION POR PAGO DE PLANILLAS"/>
    <s v=""/>
    <n v="1.1399999999999999"/>
    <x v="0"/>
    <x v="0"/>
    <n v="637032.57999999996"/>
    <n v="0"/>
    <s v=""/>
    <x v="0"/>
    <x v="0"/>
    <x v="0"/>
  </r>
  <r>
    <x v="0"/>
    <x v="0"/>
    <x v="1"/>
    <n v="4335"/>
    <d v="2020-03-04T00:00:00"/>
    <x v="6"/>
    <s v="P/R.- FOLIO REAL"/>
    <s v=""/>
    <n v="15"/>
    <x v="0"/>
    <x v="0"/>
    <n v="637047.57999999996"/>
    <n v="0"/>
    <s v=""/>
    <x v="0"/>
    <x v="0"/>
    <x v="0"/>
  </r>
  <r>
    <x v="0"/>
    <x v="0"/>
    <x v="1"/>
    <n v="4515"/>
    <d v="2020-07-06T00:00:00"/>
    <x v="6"/>
    <s v="P/R RECARGA DE EXTINTOR"/>
    <s v=""/>
    <n v="10.08"/>
    <x v="0"/>
    <x v="0"/>
    <n v="637057.66"/>
    <n v="0"/>
    <s v=""/>
    <x v="0"/>
    <x v="0"/>
    <x v="0"/>
  </r>
  <r>
    <x v="0"/>
    <x v="0"/>
    <x v="1"/>
    <n v="4890"/>
    <d v="2020-07-20T00:00:00"/>
    <x v="6"/>
    <s v="P/R.- INFORMES SABELLA"/>
    <s v=""/>
    <n v="0.56999999999999995"/>
    <x v="0"/>
    <x v="0"/>
    <n v="637058.23"/>
    <n v="0"/>
    <s v=""/>
    <x v="0"/>
    <x v="0"/>
    <x v="0"/>
  </r>
  <r>
    <x v="0"/>
    <x v="0"/>
    <x v="1"/>
    <n v="4890"/>
    <d v="2020-07-20T00:00:00"/>
    <x v="6"/>
    <s v="P/R.-. CERTIFICACION DE CHEQUE - PAGO A LA SUPER DE COMPAÑIAS"/>
    <s v=""/>
    <n v="2"/>
    <x v="0"/>
    <x v="0"/>
    <n v="637060.23"/>
    <n v="0"/>
    <s v=""/>
    <x v="0"/>
    <x v="0"/>
    <x v="0"/>
  </r>
  <r>
    <x v="0"/>
    <x v="0"/>
    <x v="2"/>
    <n v="22504"/>
    <d v="2020-08-18T00:00:00"/>
    <x v="6"/>
    <s v="pago orden#620000959  disp. tecnica insp. de construccion Benef: BENEMERITO CUERPO DE BOMBEROS DE GUAYAQUIL"/>
    <s v=""/>
    <n v="7799.1"/>
    <x v="0"/>
    <x v="0"/>
    <n v="644859.32999999996"/>
    <n v="156679"/>
    <s v="BENEMERITO CUERPO DE BOMBEROS DE GUAYAQUIL"/>
    <x v="0"/>
    <x v="0"/>
    <x v="0"/>
  </r>
  <r>
    <x v="0"/>
    <x v="0"/>
    <x v="1"/>
    <n v="6109"/>
    <d v="2020-08-24T00:00:00"/>
    <x v="6"/>
    <s v="P/R COMISION SABELLA"/>
    <s v=""/>
    <n v="0.56999999999999995"/>
    <x v="0"/>
    <x v="0"/>
    <n v="644859.9"/>
    <n v="0"/>
    <s v=""/>
    <x v="0"/>
    <x v="0"/>
    <x v="0"/>
  </r>
  <r>
    <x v="0"/>
    <x v="0"/>
    <x v="1"/>
    <n v="7229"/>
    <d v="2020-10-16T00:00:00"/>
    <x v="6"/>
    <s v="P/R PAGO DE TASA DE INICIO DE TRAMITE"/>
    <s v=""/>
    <n v="3"/>
    <x v="0"/>
    <x v="0"/>
    <n v="644862.9"/>
    <n v="0"/>
    <s v=""/>
    <x v="0"/>
    <x v="0"/>
    <x v="0"/>
  </r>
  <r>
    <x v="0"/>
    <x v="0"/>
    <x v="1"/>
    <n v="7462"/>
    <d v="2020-10-30T00:00:00"/>
    <x v="6"/>
    <s v="P/R COMISION BANCARIA POR CERTIFI CHEQUE"/>
    <s v=""/>
    <n v="2"/>
    <x v="0"/>
    <x v="0"/>
    <n v="644864.9"/>
    <n v="0"/>
    <s v=""/>
    <x v="0"/>
    <x v="0"/>
    <x v="0"/>
  </r>
  <r>
    <x v="0"/>
    <x v="0"/>
    <x v="1"/>
    <n v="7966"/>
    <d v="2020-12-22T00:00:00"/>
    <x v="6"/>
    <s v="P/R PAGO DE PLANILLAS IESS"/>
    <s v=""/>
    <n v="1.1399999999999999"/>
    <x v="0"/>
    <x v="0"/>
    <n v="644866.04"/>
    <n v="0"/>
    <s v=""/>
    <x v="0"/>
    <x v="0"/>
    <x v="0"/>
  </r>
  <r>
    <x v="0"/>
    <x v="0"/>
    <x v="6"/>
    <n v="8347"/>
    <d v="2020-12-31T00:00:00"/>
    <x v="6"/>
    <s v="Cruce de cuentas"/>
    <s v=""/>
    <n v="0"/>
    <x v="21"/>
    <x v="0"/>
    <n v="429766.04"/>
    <n v="0"/>
    <s v=""/>
    <x v="0"/>
    <x v="0"/>
    <x v="0"/>
  </r>
  <r>
    <x v="0"/>
    <x v="0"/>
    <x v="6"/>
    <n v="8348"/>
    <d v="2020-12-31T00:00:00"/>
    <x v="6"/>
    <s v="Cruce de Cuenta"/>
    <s v=""/>
    <n v="0"/>
    <x v="22"/>
    <x v="0"/>
    <n v="199388.54"/>
    <n v="0"/>
    <s v=""/>
    <x v="0"/>
    <x v="0"/>
    <x v="0"/>
  </r>
  <r>
    <x v="0"/>
    <x v="0"/>
    <x v="6"/>
    <n v="8349"/>
    <d v="2020-12-31T00:00:00"/>
    <x v="6"/>
    <s v="Cruce de cuentas"/>
    <s v=""/>
    <n v="0"/>
    <x v="23"/>
    <x v="7"/>
    <n v="155431.04000000001"/>
    <n v="0"/>
    <s v=""/>
    <x v="0"/>
    <x v="0"/>
    <x v="0"/>
  </r>
  <r>
    <x v="0"/>
    <x v="0"/>
    <x v="1"/>
    <n v="8262"/>
    <d v="2021-04-30T00:00:00"/>
    <x v="7"/>
    <s v="COMISION DE PAGO PLANILLAS IESS"/>
    <s v=""/>
    <n v="1.1399999999999999"/>
    <x v="0"/>
    <x v="0"/>
    <n v="155432.18"/>
    <n v="0"/>
    <s v=""/>
    <x v="0"/>
    <x v="0"/>
    <x v="0"/>
  </r>
  <r>
    <x v="0"/>
    <x v="0"/>
    <x v="6"/>
    <n v="8826"/>
    <d v="2021-09-08T00:00:00"/>
    <x v="7"/>
    <s v="FACTURAS CRUZADAS CON CUENTA POR COBRAR SABELLA"/>
    <s v=""/>
    <n v="0"/>
    <x v="24"/>
    <x v="0"/>
    <n v="105406.18"/>
    <n v="0"/>
    <s v=""/>
    <x v="0"/>
    <x v="0"/>
    <x v="0"/>
  </r>
  <r>
    <x v="0"/>
    <x v="0"/>
    <x v="1"/>
    <n v="8512"/>
    <d v="2021-09-27T00:00:00"/>
    <x v="7"/>
    <s v="PAGO COMISION BANCARIA X CERTIFICADO A LA SUPER BG SABELLA"/>
    <s v=""/>
    <n v="2"/>
    <x v="0"/>
    <x v="8"/>
    <n v="105408.18"/>
    <n v="0"/>
    <s v="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0"/>
    <x v="0"/>
    <x v="6"/>
    <x v="6"/>
  </r>
  <r>
    <x v="0"/>
    <x v="0"/>
    <x v="0"/>
    <x v="7"/>
    <x v="7"/>
  </r>
  <r>
    <x v="0"/>
    <x v="0"/>
    <x v="0"/>
    <x v="8"/>
    <x v="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0"/>
    <x v="0"/>
    <x v="6"/>
    <x v="6"/>
  </r>
  <r>
    <x v="0"/>
    <x v="0"/>
    <x v="0"/>
    <x v="7"/>
    <x v="7"/>
  </r>
  <r>
    <x v="0"/>
    <x v="0"/>
    <x v="1"/>
    <x v="8"/>
    <x v="8"/>
  </r>
  <r>
    <x v="0"/>
    <x v="0"/>
    <x v="1"/>
    <x v="9"/>
    <x v="9"/>
  </r>
  <r>
    <x v="0"/>
    <x v="0"/>
    <x v="1"/>
    <x v="10"/>
    <x v="10"/>
  </r>
  <r>
    <x v="0"/>
    <x v="0"/>
    <x v="1"/>
    <x v="11"/>
    <x v="11"/>
  </r>
  <r>
    <x v="0"/>
    <x v="0"/>
    <x v="1"/>
    <x v="12"/>
    <x v="12"/>
  </r>
  <r>
    <x v="0"/>
    <x v="0"/>
    <x v="1"/>
    <x v="13"/>
    <x v="13"/>
  </r>
  <r>
    <x v="0"/>
    <x v="0"/>
    <x v="1"/>
    <x v="14"/>
    <x v="14"/>
  </r>
  <r>
    <x v="0"/>
    <x v="0"/>
    <x v="1"/>
    <x v="15"/>
    <x v="15"/>
  </r>
  <r>
    <x v="0"/>
    <x v="0"/>
    <x v="1"/>
    <x v="16"/>
    <x v="16"/>
  </r>
  <r>
    <x v="0"/>
    <x v="0"/>
    <x v="1"/>
    <x v="17"/>
    <x v="17"/>
  </r>
  <r>
    <x v="0"/>
    <x v="0"/>
    <x v="1"/>
    <x v="18"/>
    <x v="18"/>
  </r>
  <r>
    <x v="0"/>
    <x v="0"/>
    <x v="1"/>
    <x v="19"/>
    <x v="19"/>
  </r>
  <r>
    <x v="0"/>
    <x v="0"/>
    <x v="1"/>
    <x v="20"/>
    <x v="20"/>
  </r>
  <r>
    <x v="0"/>
    <x v="0"/>
    <x v="1"/>
    <x v="21"/>
    <x v="21"/>
  </r>
  <r>
    <x v="0"/>
    <x v="0"/>
    <x v="1"/>
    <x v="22"/>
    <x v="22"/>
  </r>
  <r>
    <x v="0"/>
    <x v="0"/>
    <x v="1"/>
    <x v="23"/>
    <x v="23"/>
  </r>
  <r>
    <x v="1"/>
    <x v="1"/>
    <x v="0"/>
    <x v="24"/>
    <x v="24"/>
  </r>
  <r>
    <x v="1"/>
    <x v="1"/>
    <x v="2"/>
    <x v="25"/>
    <x v="25"/>
  </r>
  <r>
    <x v="1"/>
    <x v="1"/>
    <x v="0"/>
    <x v="26"/>
    <x v="26"/>
  </r>
  <r>
    <x v="1"/>
    <x v="1"/>
    <x v="0"/>
    <x v="27"/>
    <x v="27"/>
  </r>
  <r>
    <x v="1"/>
    <x v="1"/>
    <x v="0"/>
    <x v="28"/>
    <x v="28"/>
  </r>
  <r>
    <x v="1"/>
    <x v="1"/>
    <x v="1"/>
    <x v="29"/>
    <x v="2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0">
  <r>
    <x v="0"/>
    <x v="0"/>
    <x v="0"/>
    <x v="0"/>
    <x v="0"/>
    <x v="0"/>
    <x v="0"/>
    <x v="0"/>
    <s v="2019.01.22"/>
    <s v="2019.02.21"/>
    <s v="123987-123998                                                                                                                                                                                           "/>
    <n v="1044"/>
    <n v="4154.8"/>
    <n v="2113.2600000000002"/>
    <s v="            "/>
    <x v="0"/>
    <x v="0"/>
    <n v="2113.2600000000002"/>
    <s v="            "/>
    <s v="            "/>
    <x v="0"/>
    <x v="0"/>
  </r>
  <r>
    <x v="1"/>
    <x v="1"/>
    <x v="0"/>
    <x v="0"/>
    <x v="1"/>
    <x v="1"/>
    <x v="0"/>
    <x v="1"/>
    <s v="2020.01.30"/>
    <s v="2020.03.30"/>
    <n v="129975"/>
    <n v="641"/>
    <n v="1378.94"/>
    <n v="1366.63"/>
    <s v="            "/>
    <x v="0"/>
    <x v="0"/>
    <n v="1366.63"/>
    <s v="            "/>
    <s v="            "/>
    <x v="0"/>
    <x v="0"/>
  </r>
  <r>
    <x v="1"/>
    <x v="1"/>
    <x v="0"/>
    <x v="0"/>
    <x v="1"/>
    <x v="1"/>
    <x v="0"/>
    <x v="2"/>
    <s v="2020.02.13"/>
    <s v="2020.04.13"/>
    <n v="130212"/>
    <n v="627"/>
    <n v="870.72"/>
    <n v="862.95"/>
    <s v="            "/>
    <x v="0"/>
    <x v="0"/>
    <n v="862.95"/>
    <s v="            "/>
    <s v="            "/>
    <x v="0"/>
    <x v="0"/>
  </r>
  <r>
    <x v="1"/>
    <x v="1"/>
    <x v="0"/>
    <x v="0"/>
    <x v="1"/>
    <x v="1"/>
    <x v="0"/>
    <x v="3"/>
    <s v="2020.02.17"/>
    <s v="2020.04.17"/>
    <n v="130261"/>
    <n v="623"/>
    <n v="255.36"/>
    <n v="253.08"/>
    <s v="            "/>
    <x v="0"/>
    <x v="0"/>
    <n v="253.08"/>
    <s v="            "/>
    <s v="            "/>
    <x v="0"/>
    <x v="0"/>
  </r>
  <r>
    <x v="1"/>
    <x v="1"/>
    <x v="0"/>
    <x v="0"/>
    <x v="1"/>
    <x v="1"/>
    <x v="0"/>
    <x v="4"/>
    <s v="2020.02.17"/>
    <s v="2020.04.17"/>
    <n v="130286"/>
    <n v="623"/>
    <n v="1872.64"/>
    <n v="1855.92"/>
    <s v="            "/>
    <x v="0"/>
    <x v="0"/>
    <n v="1855.92"/>
    <s v="            "/>
    <s v="            "/>
    <x v="0"/>
    <x v="0"/>
  </r>
  <r>
    <x v="1"/>
    <x v="1"/>
    <x v="0"/>
    <x v="0"/>
    <x v="1"/>
    <x v="1"/>
    <x v="0"/>
    <x v="5"/>
    <s v="2020.02.17"/>
    <s v="2020.04.17"/>
    <n v="130286"/>
    <n v="623"/>
    <n v="2391"/>
    <n v="2369.65"/>
    <s v="            "/>
    <x v="0"/>
    <x v="0"/>
    <n v="2369.65"/>
    <s v="            "/>
    <s v="            "/>
    <x v="0"/>
    <x v="0"/>
  </r>
  <r>
    <x v="2"/>
    <x v="2"/>
    <x v="0"/>
    <x v="0"/>
    <x v="1"/>
    <x v="1"/>
    <x v="0"/>
    <x v="6"/>
    <s v="2019.12.02"/>
    <s v="2020.01.16"/>
    <s v="128986-129013-129032                                                                                                                                                                                    "/>
    <n v="715"/>
    <n v="2970.24"/>
    <n v="2943.72"/>
    <s v="            "/>
    <x v="0"/>
    <x v="0"/>
    <n v="2943.72"/>
    <s v="            "/>
    <s v="            "/>
    <x v="0"/>
    <x v="0"/>
  </r>
  <r>
    <x v="2"/>
    <x v="2"/>
    <x v="0"/>
    <x v="0"/>
    <x v="1"/>
    <x v="1"/>
    <x v="0"/>
    <x v="7"/>
    <s v="2020.01.02"/>
    <s v="2020.03.02"/>
    <n v="129504"/>
    <n v="669"/>
    <n v="1788.08"/>
    <n v="1772.11"/>
    <s v="            "/>
    <x v="0"/>
    <x v="0"/>
    <n v="1772.11"/>
    <s v="            "/>
    <s v="            "/>
    <x v="0"/>
    <x v="0"/>
  </r>
  <r>
    <x v="2"/>
    <x v="2"/>
    <x v="0"/>
    <x v="0"/>
    <x v="1"/>
    <x v="1"/>
    <x v="0"/>
    <x v="8"/>
    <s v="2020.01.03"/>
    <s v="2020.03.03"/>
    <n v="129544"/>
    <n v="668"/>
    <n v="2652"/>
    <n v="2625.48"/>
    <s v="            "/>
    <x v="0"/>
    <x v="0"/>
    <n v="2625.48"/>
    <s v="            "/>
    <s v="            "/>
    <x v="0"/>
    <x v="0"/>
  </r>
  <r>
    <x v="2"/>
    <x v="2"/>
    <x v="0"/>
    <x v="0"/>
    <x v="1"/>
    <x v="1"/>
    <x v="0"/>
    <x v="9"/>
    <s v="2020.01.07"/>
    <s v="2020.03.07"/>
    <n v="129585"/>
    <n v="664"/>
    <n v="61.88"/>
    <n v="61.26"/>
    <s v="            "/>
    <x v="0"/>
    <x v="0"/>
    <n v="61.26"/>
    <s v="            "/>
    <s v="            "/>
    <x v="0"/>
    <x v="0"/>
  </r>
  <r>
    <x v="3"/>
    <x v="3"/>
    <x v="1"/>
    <x v="1"/>
    <x v="1"/>
    <x v="1"/>
    <x v="0"/>
    <x v="10"/>
    <s v="2019.05.14"/>
    <s v="2019.05.14"/>
    <n v="125750"/>
    <n v="962"/>
    <n v="2184"/>
    <n v="1184"/>
    <s v="            "/>
    <x v="0"/>
    <x v="0"/>
    <n v="1184"/>
    <s v="            "/>
    <s v="            "/>
    <x v="0"/>
    <x v="0"/>
  </r>
  <r>
    <x v="1"/>
    <x v="1"/>
    <x v="2"/>
    <x v="2"/>
    <x v="1"/>
    <x v="1"/>
    <x v="0"/>
    <x v="11"/>
    <s v="2020.02.20"/>
    <s v="2020.04.20"/>
    <n v="130340"/>
    <n v="620"/>
    <n v="3344.64"/>
    <n v="3314.78"/>
    <s v="            "/>
    <x v="0"/>
    <x v="0"/>
    <n v="3314.78"/>
    <s v="            "/>
    <s v="            "/>
    <x v="0"/>
    <x v="0"/>
  </r>
  <r>
    <x v="1"/>
    <x v="1"/>
    <x v="2"/>
    <x v="2"/>
    <x v="1"/>
    <x v="1"/>
    <x v="0"/>
    <x v="12"/>
    <s v="2020.02.21"/>
    <s v="2020.04.21"/>
    <s v="                                                                                                                                                                                                        "/>
    <n v="619"/>
    <n v="537.6"/>
    <n v="528"/>
    <s v="            "/>
    <x v="0"/>
    <x v="0"/>
    <n v="528"/>
    <s v="            "/>
    <s v="            "/>
    <x v="0"/>
    <x v="0"/>
  </r>
  <r>
    <x v="4"/>
    <x v="4"/>
    <x v="2"/>
    <x v="2"/>
    <x v="1"/>
    <x v="1"/>
    <x v="0"/>
    <x v="13"/>
    <s v="2021.11.25"/>
    <s v="2022.01.24"/>
    <n v="139317"/>
    <n v="-24"/>
    <n v="2704.8"/>
    <n v="2633.56"/>
    <s v="            "/>
    <x v="0"/>
    <x v="0"/>
    <s v="            "/>
    <n v="2633.56"/>
    <s v="            "/>
    <x v="0"/>
    <x v="0"/>
  </r>
  <r>
    <x v="5"/>
    <x v="5"/>
    <x v="2"/>
    <x v="2"/>
    <x v="1"/>
    <x v="1"/>
    <x v="0"/>
    <x v="14"/>
    <s v="2020.05.08"/>
    <s v="2020.05.23"/>
    <n v="131339"/>
    <n v="587"/>
    <n v="803.17"/>
    <n v="3.52"/>
    <s v="            "/>
    <x v="0"/>
    <x v="0"/>
    <n v="3.52"/>
    <s v="            "/>
    <s v="            "/>
    <x v="0"/>
    <x v="0"/>
  </r>
  <r>
    <x v="6"/>
    <x v="6"/>
    <x v="2"/>
    <x v="2"/>
    <x v="1"/>
    <x v="1"/>
    <x v="0"/>
    <x v="15"/>
    <s v="2020.07.28"/>
    <s v="2020.08.27"/>
    <s v="131909-131912-131921                                                                                                                                                                                    "/>
    <n v="491"/>
    <n v="7862.4"/>
    <n v="7739.55"/>
    <s v="            "/>
    <x v="0"/>
    <x v="0"/>
    <n v="7739.55"/>
    <s v="            "/>
    <s v="            "/>
    <x v="0"/>
    <x v="0"/>
  </r>
  <r>
    <x v="6"/>
    <x v="6"/>
    <x v="2"/>
    <x v="2"/>
    <x v="1"/>
    <x v="1"/>
    <x v="0"/>
    <x v="16"/>
    <s v="2020.08.18"/>
    <s v="2020.09.17"/>
    <s v="                                                                                                                                                                                                        "/>
    <n v="470"/>
    <n v="15627.83"/>
    <n v="15627.83"/>
    <s v="            "/>
    <x v="0"/>
    <x v="0"/>
    <n v="15627.83"/>
    <s v="            "/>
    <s v="            "/>
    <x v="0"/>
    <x v="0"/>
  </r>
  <r>
    <x v="7"/>
    <x v="7"/>
    <x v="2"/>
    <x v="2"/>
    <x v="1"/>
    <x v="1"/>
    <x v="0"/>
    <x v="17"/>
    <s v="2021.07.21"/>
    <s v="2021.07.21"/>
    <s v="S/N                                                                                                                                                                                                     "/>
    <n v="163"/>
    <n v="16800"/>
    <n v="16537.5"/>
    <s v="            "/>
    <x v="0"/>
    <x v="0"/>
    <n v="16537.5"/>
    <s v="            "/>
    <s v="            "/>
    <x v="0"/>
    <x v="0"/>
  </r>
  <r>
    <x v="8"/>
    <x v="8"/>
    <x v="2"/>
    <x v="2"/>
    <x v="1"/>
    <x v="1"/>
    <x v="0"/>
    <x v="18"/>
    <s v="2021.08.30"/>
    <s v="2021.08.30"/>
    <s v="S/N                                                                                                                                                                                                     "/>
    <n v="123"/>
    <n v="10714.29"/>
    <n v="10500"/>
    <s v="            "/>
    <x v="0"/>
    <x v="0"/>
    <n v="10500"/>
    <s v="            "/>
    <s v="            "/>
    <x v="0"/>
    <x v="0"/>
  </r>
  <r>
    <x v="9"/>
    <x v="9"/>
    <x v="2"/>
    <x v="2"/>
    <x v="1"/>
    <x v="1"/>
    <x v="0"/>
    <x v="19"/>
    <s v="2020.06.16"/>
    <s v="2020.06.16"/>
    <n v="131982"/>
    <n v="563"/>
    <n v="20603.52"/>
    <n v="20281.59"/>
    <s v="            "/>
    <x v="0"/>
    <x v="0"/>
    <n v="20281.59"/>
    <s v="            "/>
    <s v="            "/>
    <x v="0"/>
    <x v="0"/>
  </r>
  <r>
    <x v="10"/>
    <x v="10"/>
    <x v="3"/>
    <x v="3"/>
    <x v="1"/>
    <x v="1"/>
    <x v="0"/>
    <x v="20"/>
    <s v="2021.10.11"/>
    <s v="2021.10.11"/>
    <n v="138940"/>
    <n v="81"/>
    <n v="1456"/>
    <n v="947.2"/>
    <s v="            "/>
    <x v="0"/>
    <x v="1"/>
    <s v="            "/>
    <s v="            "/>
    <s v="            "/>
    <x v="0"/>
    <x v="0"/>
  </r>
  <r>
    <x v="10"/>
    <x v="10"/>
    <x v="3"/>
    <x v="3"/>
    <x v="1"/>
    <x v="1"/>
    <x v="0"/>
    <x v="21"/>
    <s v="2021.11.11"/>
    <s v="2021.11.11"/>
    <n v="139394"/>
    <n v="50"/>
    <n v="291.2"/>
    <n v="291.2"/>
    <s v="            "/>
    <x v="1"/>
    <x v="0"/>
    <s v="            "/>
    <s v="            "/>
    <s v="            "/>
    <x v="0"/>
    <x v="0"/>
  </r>
  <r>
    <x v="11"/>
    <x v="11"/>
    <x v="3"/>
    <x v="3"/>
    <x v="1"/>
    <x v="1"/>
    <x v="0"/>
    <x v="22"/>
    <s v="2021.12.16"/>
    <s v="2021.12.16"/>
    <n v="139943"/>
    <n v="15"/>
    <n v="517.44000000000005"/>
    <n v="517.44000000000005"/>
    <n v="517.44000000000005"/>
    <x v="0"/>
    <x v="0"/>
    <s v="            "/>
    <s v="            "/>
    <s v="            "/>
    <x v="0"/>
    <x v="0"/>
  </r>
  <r>
    <x v="12"/>
    <x v="12"/>
    <x v="3"/>
    <x v="3"/>
    <x v="1"/>
    <x v="1"/>
    <x v="0"/>
    <x v="23"/>
    <s v="2021.10.20"/>
    <s v="2022.01.18"/>
    <n v="139102"/>
    <n v="-18"/>
    <n v="1621.2"/>
    <n v="1578.5"/>
    <s v="            "/>
    <x v="0"/>
    <x v="0"/>
    <s v="            "/>
    <n v="1578.5"/>
    <s v="            "/>
    <x v="0"/>
    <x v="0"/>
  </r>
  <r>
    <x v="12"/>
    <x v="12"/>
    <x v="3"/>
    <x v="3"/>
    <x v="1"/>
    <x v="1"/>
    <x v="0"/>
    <x v="24"/>
    <s v="2021.12.09"/>
    <s v="2022.03.09"/>
    <n v="139869"/>
    <n v="-68"/>
    <n v="2309.27"/>
    <n v="2248.4499999999998"/>
    <s v="            "/>
    <x v="0"/>
    <x v="0"/>
    <s v="            "/>
    <s v="            "/>
    <s v="            "/>
    <x v="1"/>
    <x v="0"/>
  </r>
  <r>
    <x v="13"/>
    <x v="13"/>
    <x v="3"/>
    <x v="3"/>
    <x v="1"/>
    <x v="1"/>
    <x v="0"/>
    <x v="25"/>
    <s v="2021.12.03"/>
    <s v="2021.12.03"/>
    <n v="139687"/>
    <n v="28"/>
    <n v="126"/>
    <n v="122.68"/>
    <n v="122.68"/>
    <x v="0"/>
    <x v="0"/>
    <s v="            "/>
    <s v="            "/>
    <s v="            "/>
    <x v="0"/>
    <x v="0"/>
  </r>
  <r>
    <x v="13"/>
    <x v="13"/>
    <x v="3"/>
    <x v="3"/>
    <x v="1"/>
    <x v="1"/>
    <x v="0"/>
    <x v="26"/>
    <s v="2021.12.03"/>
    <s v="2021.12.03"/>
    <n v="139795"/>
    <n v="28"/>
    <n v="30.8"/>
    <n v="29.99"/>
    <n v="29.99"/>
    <x v="0"/>
    <x v="0"/>
    <s v="            "/>
    <s v="            "/>
    <s v="            "/>
    <x v="0"/>
    <x v="0"/>
  </r>
  <r>
    <x v="14"/>
    <x v="14"/>
    <x v="3"/>
    <x v="3"/>
    <x v="1"/>
    <x v="1"/>
    <x v="0"/>
    <x v="27"/>
    <s v="2021.11.19"/>
    <s v="2022.02.17"/>
    <n v="139522"/>
    <n v="-48"/>
    <n v="1265.5999999999999"/>
    <n v="1232.26"/>
    <s v="            "/>
    <x v="0"/>
    <x v="0"/>
    <s v="            "/>
    <s v="            "/>
    <n v="1232.26"/>
    <x v="0"/>
    <x v="0"/>
  </r>
  <r>
    <x v="14"/>
    <x v="14"/>
    <x v="3"/>
    <x v="3"/>
    <x v="1"/>
    <x v="1"/>
    <x v="0"/>
    <x v="28"/>
    <s v="2021.12.02"/>
    <s v="2022.03.02"/>
    <n v="139780"/>
    <n v="-61"/>
    <n v="308"/>
    <n v="299.89"/>
    <s v="            "/>
    <x v="0"/>
    <x v="0"/>
    <s v="            "/>
    <s v="            "/>
    <s v="            "/>
    <x v="2"/>
    <x v="0"/>
  </r>
  <r>
    <x v="15"/>
    <x v="15"/>
    <x v="3"/>
    <x v="3"/>
    <x v="1"/>
    <x v="1"/>
    <x v="0"/>
    <x v="29"/>
    <s v="2021.12.20"/>
    <s v="2022.01.19"/>
    <n v="139995"/>
    <n v="-19"/>
    <n v="2124.5100000000002"/>
    <n v="2091.31"/>
    <s v="            "/>
    <x v="0"/>
    <x v="0"/>
    <s v="            "/>
    <n v="2091.31"/>
    <s v="            "/>
    <x v="0"/>
    <x v="0"/>
  </r>
  <r>
    <x v="16"/>
    <x v="16"/>
    <x v="3"/>
    <x v="3"/>
    <x v="1"/>
    <x v="1"/>
    <x v="0"/>
    <x v="30"/>
    <s v="2021.11.25"/>
    <s v="2021.11.25"/>
    <n v="139688"/>
    <n v="36"/>
    <n v="215.6"/>
    <n v="209.92"/>
    <s v="            "/>
    <x v="2"/>
    <x v="0"/>
    <s v="            "/>
    <s v="            "/>
    <s v="            "/>
    <x v="0"/>
    <x v="0"/>
  </r>
  <r>
    <x v="16"/>
    <x v="16"/>
    <x v="3"/>
    <x v="3"/>
    <x v="1"/>
    <x v="1"/>
    <x v="0"/>
    <x v="31"/>
    <s v="2021.12.03"/>
    <s v="2021.12.03"/>
    <n v="139794"/>
    <n v="28"/>
    <n v="184.8"/>
    <n v="179.93"/>
    <n v="179.93"/>
    <x v="0"/>
    <x v="0"/>
    <s v="            "/>
    <s v="            "/>
    <s v="            "/>
    <x v="0"/>
    <x v="0"/>
  </r>
  <r>
    <x v="17"/>
    <x v="17"/>
    <x v="3"/>
    <x v="3"/>
    <x v="1"/>
    <x v="1"/>
    <x v="0"/>
    <x v="32"/>
    <s v="2021.12.16"/>
    <s v="2021.12.16"/>
    <n v="139936"/>
    <n v="15"/>
    <n v="309.68"/>
    <n v="309.68"/>
    <n v="309.68"/>
    <x v="0"/>
    <x v="0"/>
    <s v="            "/>
    <s v="            "/>
    <s v="            "/>
    <x v="0"/>
    <x v="0"/>
  </r>
  <r>
    <x v="18"/>
    <x v="18"/>
    <x v="3"/>
    <x v="3"/>
    <x v="1"/>
    <x v="1"/>
    <x v="0"/>
    <x v="33"/>
    <s v="2021.11.25"/>
    <s v="2021.11.25"/>
    <n v="139689"/>
    <n v="36"/>
    <n v="180.6"/>
    <n v="175.84"/>
    <s v="            "/>
    <x v="3"/>
    <x v="0"/>
    <s v="            "/>
    <s v="            "/>
    <s v="            "/>
    <x v="0"/>
    <x v="0"/>
  </r>
  <r>
    <x v="19"/>
    <x v="19"/>
    <x v="3"/>
    <x v="3"/>
    <x v="1"/>
    <x v="1"/>
    <x v="0"/>
    <x v="34"/>
    <s v="2021.11.18"/>
    <s v="2021.12.18"/>
    <n v="139444"/>
    <n v="13"/>
    <n v="840"/>
    <n v="826.87"/>
    <n v="826.87"/>
    <x v="0"/>
    <x v="0"/>
    <s v="            "/>
    <s v="            "/>
    <s v="            "/>
    <x v="0"/>
    <x v="0"/>
  </r>
  <r>
    <x v="1"/>
    <x v="1"/>
    <x v="4"/>
    <x v="4"/>
    <x v="1"/>
    <x v="1"/>
    <x v="0"/>
    <x v="35"/>
    <s v="2020.08.28"/>
    <s v="2020.09.07"/>
    <s v="PREFACTURACION                                                                                                                                                                                          "/>
    <n v="480"/>
    <n v="5285.92"/>
    <n v="5203.33"/>
    <s v="            "/>
    <x v="0"/>
    <x v="0"/>
    <n v="5203.33"/>
    <s v="            "/>
    <s v="            "/>
    <x v="0"/>
    <x v="0"/>
  </r>
  <r>
    <x v="2"/>
    <x v="2"/>
    <x v="5"/>
    <x v="5"/>
    <x v="1"/>
    <x v="1"/>
    <x v="0"/>
    <x v="36"/>
    <s v="2019.10.23"/>
    <s v="2019.12.07"/>
    <n v="128380"/>
    <n v="755"/>
    <n v="2534.7800000000002"/>
    <n v="1700"/>
    <s v="            "/>
    <x v="0"/>
    <x v="0"/>
    <n v="1700"/>
    <s v="            "/>
    <s v="            "/>
    <x v="0"/>
    <x v="0"/>
  </r>
  <r>
    <x v="2"/>
    <x v="2"/>
    <x v="5"/>
    <x v="5"/>
    <x v="1"/>
    <x v="1"/>
    <x v="0"/>
    <x v="37"/>
    <s v="2019.11.07"/>
    <s v="2019.12.22"/>
    <s v="128630-128634                                                                                                                                                                                           "/>
    <n v="740"/>
    <n v="3243.1"/>
    <n v="3210.67"/>
    <s v="            "/>
    <x v="0"/>
    <x v="0"/>
    <n v="3210.67"/>
    <s v="            "/>
    <s v="            "/>
    <x v="0"/>
    <x v="0"/>
  </r>
  <r>
    <x v="2"/>
    <x v="2"/>
    <x v="5"/>
    <x v="5"/>
    <x v="1"/>
    <x v="1"/>
    <x v="0"/>
    <x v="38"/>
    <s v="2019.11.18"/>
    <s v="2020.01.02"/>
    <n v="128814"/>
    <n v="729"/>
    <n v="153.22"/>
    <n v="151.85"/>
    <s v="            "/>
    <x v="0"/>
    <x v="0"/>
    <n v="151.85"/>
    <s v="            "/>
    <s v="            "/>
    <x v="0"/>
    <x v="0"/>
  </r>
  <r>
    <x v="20"/>
    <x v="20"/>
    <x v="5"/>
    <x v="5"/>
    <x v="1"/>
    <x v="1"/>
    <x v="0"/>
    <x v="39"/>
    <s v="2019.09.10"/>
    <s v="2019.10.10"/>
    <s v="127690-127713-127721-127724                                                                                                                                                                             "/>
    <n v="813"/>
    <n v="5379.14"/>
    <n v="1331.11"/>
    <s v="            "/>
    <x v="0"/>
    <x v="0"/>
    <n v="1331.11"/>
    <s v="            "/>
    <s v="            "/>
    <x v="0"/>
    <x v="0"/>
  </r>
  <r>
    <x v="21"/>
    <x v="21"/>
    <x v="6"/>
    <x v="6"/>
    <x v="1"/>
    <x v="1"/>
    <x v="0"/>
    <x v="40"/>
    <s v="2017.08.28"/>
    <s v="2017.11.11"/>
    <n v="115987"/>
    <n v="1511"/>
    <n v="915.6"/>
    <n v="406.09"/>
    <s v="            "/>
    <x v="0"/>
    <x v="0"/>
    <n v="406.09"/>
    <s v="            "/>
    <s v="            "/>
    <x v="0"/>
    <x v="0"/>
  </r>
  <r>
    <x v="21"/>
    <x v="21"/>
    <x v="6"/>
    <x v="6"/>
    <x v="1"/>
    <x v="1"/>
    <x v="0"/>
    <x v="41"/>
    <s v="2017.08.29"/>
    <s v="2017.11.12"/>
    <s v="116014-116020                                                                                                                                                                                           "/>
    <n v="1510"/>
    <n v="1534.55"/>
    <n v="1520.85"/>
    <s v="            "/>
    <x v="0"/>
    <x v="0"/>
    <n v="1520.85"/>
    <s v="            "/>
    <s v="            "/>
    <x v="0"/>
    <x v="0"/>
  </r>
  <r>
    <x v="21"/>
    <x v="21"/>
    <x v="6"/>
    <x v="6"/>
    <x v="1"/>
    <x v="1"/>
    <x v="0"/>
    <x v="42"/>
    <s v="2017.09.04"/>
    <s v="2017.11.18"/>
    <s v="116057-116058                                                                                                                                                                                           "/>
    <n v="1504"/>
    <n v="2325.62"/>
    <n v="2304.86"/>
    <s v="            "/>
    <x v="0"/>
    <x v="0"/>
    <n v="2304.86"/>
    <s v="            "/>
    <s v="            "/>
    <x v="0"/>
    <x v="0"/>
  </r>
  <r>
    <x v="21"/>
    <x v="21"/>
    <x v="6"/>
    <x v="6"/>
    <x v="1"/>
    <x v="1"/>
    <x v="0"/>
    <x v="43"/>
    <s v="2017.09.26"/>
    <s v="2017.12.10"/>
    <n v="116445"/>
    <n v="1482"/>
    <n v="307.64"/>
    <n v="304.89"/>
    <s v="            "/>
    <x v="0"/>
    <x v="0"/>
    <n v="304.89"/>
    <s v="            "/>
    <s v="            "/>
    <x v="0"/>
    <x v="0"/>
  </r>
  <r>
    <x v="21"/>
    <x v="21"/>
    <x v="6"/>
    <x v="6"/>
    <x v="1"/>
    <x v="1"/>
    <x v="0"/>
    <x v="44"/>
    <s v="2017.09.28"/>
    <s v="2017.12.12"/>
    <n v="116497"/>
    <n v="1480"/>
    <n v="271.02"/>
    <n v="268.60000000000002"/>
    <s v="            "/>
    <x v="0"/>
    <x v="0"/>
    <n v="268.60000000000002"/>
    <s v="            "/>
    <s v="            "/>
    <x v="0"/>
    <x v="0"/>
  </r>
  <r>
    <x v="21"/>
    <x v="21"/>
    <x v="6"/>
    <x v="6"/>
    <x v="1"/>
    <x v="1"/>
    <x v="0"/>
    <x v="45"/>
    <s v="2017.12.07"/>
    <s v="2018.02.20"/>
    <n v="117205"/>
    <n v="1410"/>
    <n v="110.88"/>
    <n v="109.89"/>
    <s v="            "/>
    <x v="0"/>
    <x v="0"/>
    <n v="109.89"/>
    <s v="            "/>
    <s v="            "/>
    <x v="0"/>
    <x v="0"/>
  </r>
  <r>
    <x v="9"/>
    <x v="9"/>
    <x v="6"/>
    <x v="6"/>
    <x v="1"/>
    <x v="1"/>
    <x v="0"/>
    <x v="46"/>
    <s v="2020.01.25"/>
    <s v="2020.01.25"/>
    <n v="129878"/>
    <n v="706"/>
    <n v="9030"/>
    <n v="1449.37"/>
    <s v="            "/>
    <x v="0"/>
    <x v="0"/>
    <n v="1449.37"/>
    <s v="            "/>
    <s v="            "/>
    <x v="0"/>
    <x v="0"/>
  </r>
  <r>
    <x v="9"/>
    <x v="9"/>
    <x v="6"/>
    <x v="6"/>
    <x v="1"/>
    <x v="1"/>
    <x v="0"/>
    <x v="47"/>
    <s v="2020.02.18"/>
    <s v="2020.02.18"/>
    <n v="130302"/>
    <n v="682"/>
    <n v="3628.8"/>
    <n v="3596.4"/>
    <s v="            "/>
    <x v="0"/>
    <x v="0"/>
    <n v="3596.4"/>
    <s v="            "/>
    <s v="            "/>
    <x v="0"/>
    <x v="0"/>
  </r>
  <r>
    <x v="9"/>
    <x v="9"/>
    <x v="6"/>
    <x v="6"/>
    <x v="1"/>
    <x v="1"/>
    <x v="0"/>
    <x v="48"/>
    <s v="2020.03.11"/>
    <s v="2020.03.11"/>
    <n v="130600"/>
    <n v="660"/>
    <n v="8097.62"/>
    <n v="8025.32"/>
    <s v="            "/>
    <x v="0"/>
    <x v="0"/>
    <n v="8025.32"/>
    <s v="            "/>
    <s v="            "/>
    <x v="0"/>
    <x v="0"/>
  </r>
  <r>
    <x v="22"/>
    <x v="22"/>
    <x v="7"/>
    <x v="7"/>
    <x v="1"/>
    <x v="1"/>
    <x v="0"/>
    <x v="49"/>
    <s v="2021.12.09"/>
    <s v="2021.12.09"/>
    <n v="139855"/>
    <n v="22"/>
    <n v="330.4"/>
    <n v="330.4"/>
    <n v="330.4"/>
    <x v="0"/>
    <x v="0"/>
    <s v="            "/>
    <s v="            "/>
    <s v="            "/>
    <x v="0"/>
    <x v="0"/>
  </r>
  <r>
    <x v="23"/>
    <x v="23"/>
    <x v="7"/>
    <x v="7"/>
    <x v="1"/>
    <x v="1"/>
    <x v="0"/>
    <x v="50"/>
    <s v="2021.09.28"/>
    <s v="2021.09.28"/>
    <n v="138728"/>
    <n v="94"/>
    <n v="351.9"/>
    <n v="171.9"/>
    <s v="            "/>
    <x v="0"/>
    <x v="0"/>
    <n v="171.9"/>
    <s v="            "/>
    <s v="            "/>
    <x v="0"/>
    <x v="0"/>
  </r>
  <r>
    <x v="24"/>
    <x v="24"/>
    <x v="7"/>
    <x v="7"/>
    <x v="1"/>
    <x v="1"/>
    <x v="0"/>
    <x v="51"/>
    <s v="2021.09.27"/>
    <s v="2022.01.25"/>
    <n v="138704"/>
    <n v="-25"/>
    <n v="3949.57"/>
    <n v="3845.54"/>
    <s v="            "/>
    <x v="0"/>
    <x v="0"/>
    <s v="            "/>
    <n v="3845.54"/>
    <s v="            "/>
    <x v="0"/>
    <x v="0"/>
  </r>
  <r>
    <x v="24"/>
    <x v="24"/>
    <x v="7"/>
    <x v="7"/>
    <x v="1"/>
    <x v="1"/>
    <x v="0"/>
    <x v="52"/>
    <s v="2021.11.08"/>
    <s v="2022.03.08"/>
    <n v="139397"/>
    <n v="-67"/>
    <n v="3845.63"/>
    <n v="3744.34"/>
    <s v="            "/>
    <x v="0"/>
    <x v="0"/>
    <s v="            "/>
    <s v="            "/>
    <s v="            "/>
    <x v="3"/>
    <x v="0"/>
  </r>
  <r>
    <x v="25"/>
    <x v="25"/>
    <x v="7"/>
    <x v="7"/>
    <x v="1"/>
    <x v="1"/>
    <x v="0"/>
    <x v="53"/>
    <s v="2021.11.24"/>
    <s v="2021.11.24"/>
    <s v="139665-139668-139672                                                                                                                                                                                    "/>
    <n v="37"/>
    <n v="9652.11"/>
    <n v="9501.2999999999993"/>
    <s v="            "/>
    <x v="4"/>
    <x v="0"/>
    <s v="            "/>
    <s v="            "/>
    <s v="            "/>
    <x v="0"/>
    <x v="0"/>
  </r>
  <r>
    <x v="25"/>
    <x v="25"/>
    <x v="7"/>
    <x v="7"/>
    <x v="1"/>
    <x v="1"/>
    <x v="0"/>
    <x v="54"/>
    <s v="2021.11.30"/>
    <s v="2021.11.30"/>
    <s v="139723-139740                                                                                                                                                                                           "/>
    <n v="31"/>
    <n v="8987.33"/>
    <n v="8846.9"/>
    <s v="            "/>
    <x v="5"/>
    <x v="0"/>
    <s v="            "/>
    <s v="            "/>
    <s v="            "/>
    <x v="0"/>
    <x v="0"/>
  </r>
  <r>
    <x v="25"/>
    <x v="25"/>
    <x v="7"/>
    <x v="7"/>
    <x v="1"/>
    <x v="1"/>
    <x v="0"/>
    <x v="55"/>
    <s v="2021.12.02"/>
    <s v="2021.12.02"/>
    <n v="139770"/>
    <n v="29"/>
    <n v="1725.01"/>
    <n v="1698.06"/>
    <n v="1698.06"/>
    <x v="0"/>
    <x v="0"/>
    <s v="            "/>
    <s v="            "/>
    <s v="            "/>
    <x v="0"/>
    <x v="0"/>
  </r>
  <r>
    <x v="25"/>
    <x v="25"/>
    <x v="7"/>
    <x v="7"/>
    <x v="1"/>
    <x v="1"/>
    <x v="0"/>
    <x v="56"/>
    <s v="2021.12.21"/>
    <s v="2021.12.21"/>
    <n v="140038"/>
    <n v="10"/>
    <n v="452.7"/>
    <n v="445.63"/>
    <n v="445.63"/>
    <x v="0"/>
    <x v="0"/>
    <s v="            "/>
    <s v="            "/>
    <s v="            "/>
    <x v="0"/>
    <x v="0"/>
  </r>
  <r>
    <x v="26"/>
    <x v="26"/>
    <x v="7"/>
    <x v="7"/>
    <x v="1"/>
    <x v="1"/>
    <x v="0"/>
    <x v="57"/>
    <s v="2021.11.11"/>
    <s v="2021.12.26"/>
    <n v="139454"/>
    <n v="5"/>
    <n v="7000"/>
    <n v="6877.5"/>
    <n v="6877.5"/>
    <x v="0"/>
    <x v="0"/>
    <s v="            "/>
    <s v="            "/>
    <s v="            "/>
    <x v="0"/>
    <x v="0"/>
  </r>
  <r>
    <x v="26"/>
    <x v="26"/>
    <x v="7"/>
    <x v="7"/>
    <x v="1"/>
    <x v="1"/>
    <x v="0"/>
    <x v="58"/>
    <s v="2021.11.15"/>
    <s v="2021.12.30"/>
    <n v="139508"/>
    <n v="1"/>
    <n v="1663.2"/>
    <n v="1634.09"/>
    <n v="1634.09"/>
    <x v="0"/>
    <x v="0"/>
    <s v="            "/>
    <s v="            "/>
    <s v="            "/>
    <x v="0"/>
    <x v="0"/>
  </r>
  <r>
    <x v="26"/>
    <x v="26"/>
    <x v="7"/>
    <x v="7"/>
    <x v="1"/>
    <x v="1"/>
    <x v="0"/>
    <x v="59"/>
    <s v="2021.11.15"/>
    <s v="2021.12.30"/>
    <s v="139506-139508                                                                                                                                                                                           "/>
    <n v="1"/>
    <n v="3199.2"/>
    <n v="3143.21"/>
    <n v="3143.21"/>
    <x v="0"/>
    <x v="0"/>
    <s v="            "/>
    <s v="            "/>
    <s v="            "/>
    <x v="0"/>
    <x v="0"/>
  </r>
  <r>
    <x v="26"/>
    <x v="26"/>
    <x v="7"/>
    <x v="7"/>
    <x v="1"/>
    <x v="1"/>
    <x v="0"/>
    <x v="60"/>
    <s v="2021.11.25"/>
    <s v="2022.01.09"/>
    <n v="139684"/>
    <n v="-9"/>
    <n v="1758.75"/>
    <n v="1727.97"/>
    <s v="            "/>
    <x v="0"/>
    <x v="0"/>
    <s v="            "/>
    <n v="1727.97"/>
    <s v="            "/>
    <x v="0"/>
    <x v="0"/>
  </r>
  <r>
    <x v="26"/>
    <x v="26"/>
    <x v="7"/>
    <x v="7"/>
    <x v="1"/>
    <x v="1"/>
    <x v="0"/>
    <x v="61"/>
    <s v="2021.12.01"/>
    <s v="2022.01.15"/>
    <n v="139727"/>
    <n v="-15"/>
    <n v="116.25"/>
    <n v="114.22"/>
    <s v="            "/>
    <x v="0"/>
    <x v="0"/>
    <s v="            "/>
    <n v="114.22"/>
    <s v="            "/>
    <x v="0"/>
    <x v="0"/>
  </r>
  <r>
    <x v="26"/>
    <x v="26"/>
    <x v="7"/>
    <x v="7"/>
    <x v="1"/>
    <x v="1"/>
    <x v="0"/>
    <x v="62"/>
    <s v="2021.12.01"/>
    <s v="2022.01.15"/>
    <n v="139744"/>
    <n v="-15"/>
    <n v="1229.1500000000001"/>
    <n v="1207.6400000000001"/>
    <s v="            "/>
    <x v="0"/>
    <x v="0"/>
    <s v="            "/>
    <n v="1207.6400000000001"/>
    <s v="            "/>
    <x v="0"/>
    <x v="0"/>
  </r>
  <r>
    <x v="26"/>
    <x v="26"/>
    <x v="7"/>
    <x v="7"/>
    <x v="1"/>
    <x v="1"/>
    <x v="0"/>
    <x v="63"/>
    <s v="2021.12.07"/>
    <s v="2022.01.21"/>
    <n v="139833"/>
    <n v="-21"/>
    <n v="1258.5999999999999"/>
    <n v="1236.57"/>
    <s v="            "/>
    <x v="0"/>
    <x v="0"/>
    <s v="            "/>
    <n v="1236.57"/>
    <s v="            "/>
    <x v="0"/>
    <x v="0"/>
  </r>
  <r>
    <x v="26"/>
    <x v="26"/>
    <x v="7"/>
    <x v="7"/>
    <x v="1"/>
    <x v="1"/>
    <x v="0"/>
    <x v="64"/>
    <s v="2021.12.07"/>
    <s v="2022.01.21"/>
    <n v="139832"/>
    <n v="-21"/>
    <n v="1466.4"/>
    <n v="1440.74"/>
    <s v="            "/>
    <x v="0"/>
    <x v="0"/>
    <s v="            "/>
    <n v="1440.74"/>
    <s v="            "/>
    <x v="0"/>
    <x v="0"/>
  </r>
  <r>
    <x v="26"/>
    <x v="26"/>
    <x v="7"/>
    <x v="7"/>
    <x v="1"/>
    <x v="1"/>
    <x v="0"/>
    <x v="65"/>
    <s v="2021.12.07"/>
    <s v="2022.01.21"/>
    <n v="139834"/>
    <n v="-21"/>
    <n v="1566.5"/>
    <n v="1539.09"/>
    <s v="            "/>
    <x v="0"/>
    <x v="0"/>
    <s v="            "/>
    <n v="1539.09"/>
    <s v="            "/>
    <x v="0"/>
    <x v="0"/>
  </r>
  <r>
    <x v="26"/>
    <x v="26"/>
    <x v="7"/>
    <x v="7"/>
    <x v="1"/>
    <x v="1"/>
    <x v="0"/>
    <x v="66"/>
    <s v="2021.12.08"/>
    <s v="2022.01.22"/>
    <n v="139847"/>
    <n v="-22"/>
    <n v="1523.8"/>
    <n v="1497.13"/>
    <s v="            "/>
    <x v="0"/>
    <x v="0"/>
    <s v="            "/>
    <n v="1497.13"/>
    <s v="            "/>
    <x v="0"/>
    <x v="0"/>
  </r>
  <r>
    <x v="26"/>
    <x v="26"/>
    <x v="7"/>
    <x v="7"/>
    <x v="1"/>
    <x v="1"/>
    <x v="0"/>
    <x v="67"/>
    <s v="2021.12.10"/>
    <s v="2022.01.24"/>
    <n v="139889"/>
    <n v="-24"/>
    <n v="1475"/>
    <n v="1449.19"/>
    <s v="            "/>
    <x v="0"/>
    <x v="0"/>
    <s v="            "/>
    <n v="1449.19"/>
    <s v="            "/>
    <x v="0"/>
    <x v="0"/>
  </r>
  <r>
    <x v="27"/>
    <x v="27"/>
    <x v="7"/>
    <x v="7"/>
    <x v="1"/>
    <x v="1"/>
    <x v="0"/>
    <x v="68"/>
    <s v="2021.09.17"/>
    <s v="2021.12.16"/>
    <n v="138553"/>
    <n v="15"/>
    <n v="1061.03"/>
    <n v="1042.46"/>
    <n v="1042.46"/>
    <x v="0"/>
    <x v="0"/>
    <s v="            "/>
    <s v="            "/>
    <s v="            "/>
    <x v="0"/>
    <x v="0"/>
  </r>
  <r>
    <x v="27"/>
    <x v="27"/>
    <x v="7"/>
    <x v="7"/>
    <x v="1"/>
    <x v="1"/>
    <x v="0"/>
    <x v="69"/>
    <s v="2021.09.18"/>
    <s v="2021.12.17"/>
    <n v="138556"/>
    <n v="14"/>
    <n v="253.16"/>
    <n v="248.73"/>
    <n v="248.73"/>
    <x v="0"/>
    <x v="0"/>
    <s v="            "/>
    <s v="            "/>
    <s v="            "/>
    <x v="0"/>
    <x v="0"/>
  </r>
  <r>
    <x v="27"/>
    <x v="27"/>
    <x v="7"/>
    <x v="7"/>
    <x v="1"/>
    <x v="1"/>
    <x v="0"/>
    <x v="70"/>
    <s v="2021.10.05"/>
    <s v="2022.01.03"/>
    <n v="138831"/>
    <n v="-3"/>
    <n v="957.13"/>
    <n v="940.38"/>
    <s v="            "/>
    <x v="0"/>
    <x v="0"/>
    <s v="            "/>
    <n v="940.38"/>
    <s v="            "/>
    <x v="0"/>
    <x v="0"/>
  </r>
  <r>
    <x v="27"/>
    <x v="27"/>
    <x v="7"/>
    <x v="7"/>
    <x v="1"/>
    <x v="1"/>
    <x v="0"/>
    <x v="71"/>
    <s v="2021.11.25"/>
    <s v="2022.02.23"/>
    <n v="139683"/>
    <n v="-54"/>
    <n v="812"/>
    <n v="797.79"/>
    <s v="            "/>
    <x v="0"/>
    <x v="0"/>
    <s v="            "/>
    <s v="            "/>
    <n v="797.79"/>
    <x v="0"/>
    <x v="0"/>
  </r>
  <r>
    <x v="27"/>
    <x v="27"/>
    <x v="7"/>
    <x v="7"/>
    <x v="1"/>
    <x v="1"/>
    <x v="0"/>
    <x v="72"/>
    <s v="2021.11.25"/>
    <s v="2022.02.23"/>
    <n v="139683"/>
    <n v="-54"/>
    <n v="420"/>
    <n v="412.65"/>
    <s v="            "/>
    <x v="0"/>
    <x v="0"/>
    <s v="            "/>
    <s v="            "/>
    <n v="412.65"/>
    <x v="0"/>
    <x v="0"/>
  </r>
  <r>
    <x v="27"/>
    <x v="27"/>
    <x v="7"/>
    <x v="7"/>
    <x v="1"/>
    <x v="1"/>
    <x v="0"/>
    <x v="73"/>
    <s v="2021.11.25"/>
    <s v="2022.02.23"/>
    <n v="139683"/>
    <n v="-54"/>
    <n v="500"/>
    <n v="491.25"/>
    <s v="            "/>
    <x v="0"/>
    <x v="0"/>
    <s v="            "/>
    <s v="            "/>
    <n v="491.25"/>
    <x v="0"/>
    <x v="0"/>
  </r>
  <r>
    <x v="27"/>
    <x v="27"/>
    <x v="7"/>
    <x v="7"/>
    <x v="1"/>
    <x v="1"/>
    <x v="0"/>
    <x v="74"/>
    <s v="2021.12.02"/>
    <s v="2022.03.02"/>
    <n v="139791"/>
    <n v="-61"/>
    <n v="2256.15"/>
    <n v="2216.67"/>
    <s v="            "/>
    <x v="0"/>
    <x v="0"/>
    <s v="            "/>
    <s v="            "/>
    <s v="            "/>
    <x v="4"/>
    <x v="0"/>
  </r>
  <r>
    <x v="27"/>
    <x v="27"/>
    <x v="7"/>
    <x v="7"/>
    <x v="1"/>
    <x v="1"/>
    <x v="0"/>
    <x v="75"/>
    <s v="2021.12.03"/>
    <s v="2022.03.03"/>
    <n v="139801"/>
    <n v="-62"/>
    <n v="840"/>
    <n v="825.3"/>
    <s v="            "/>
    <x v="0"/>
    <x v="0"/>
    <s v="            "/>
    <s v="            "/>
    <s v="            "/>
    <x v="5"/>
    <x v="0"/>
  </r>
  <r>
    <x v="28"/>
    <x v="28"/>
    <x v="7"/>
    <x v="7"/>
    <x v="1"/>
    <x v="1"/>
    <x v="0"/>
    <x v="76"/>
    <s v="2021.11.04"/>
    <s v="2021.12.19"/>
    <n v="139344"/>
    <n v="12"/>
    <n v="608.4"/>
    <n v="608.4"/>
    <n v="608.4"/>
    <x v="0"/>
    <x v="0"/>
    <s v="            "/>
    <s v="            "/>
    <s v="            "/>
    <x v="0"/>
    <x v="0"/>
  </r>
  <r>
    <x v="28"/>
    <x v="28"/>
    <x v="7"/>
    <x v="7"/>
    <x v="1"/>
    <x v="1"/>
    <x v="0"/>
    <x v="77"/>
    <s v="2021.11.19"/>
    <s v="2022.01.03"/>
    <n v="139589"/>
    <n v="-3"/>
    <n v="1368"/>
    <n v="1368"/>
    <s v="            "/>
    <x v="0"/>
    <x v="0"/>
    <s v="            "/>
    <n v="1368"/>
    <s v="            "/>
    <x v="0"/>
    <x v="0"/>
  </r>
  <r>
    <x v="28"/>
    <x v="28"/>
    <x v="7"/>
    <x v="7"/>
    <x v="1"/>
    <x v="1"/>
    <x v="0"/>
    <x v="78"/>
    <s v="2021.11.22"/>
    <s v="2022.01.06"/>
    <n v="139619"/>
    <n v="-6"/>
    <n v="2880"/>
    <n v="2880"/>
    <s v="            "/>
    <x v="0"/>
    <x v="0"/>
    <s v="            "/>
    <n v="2880"/>
    <s v="            "/>
    <x v="0"/>
    <x v="0"/>
  </r>
  <r>
    <x v="28"/>
    <x v="28"/>
    <x v="7"/>
    <x v="7"/>
    <x v="1"/>
    <x v="1"/>
    <x v="0"/>
    <x v="79"/>
    <s v="2021.11.24"/>
    <s v="2022.01.08"/>
    <n v="139657"/>
    <n v="-8"/>
    <n v="1363.5"/>
    <n v="1363.5"/>
    <s v="            "/>
    <x v="0"/>
    <x v="0"/>
    <s v="            "/>
    <n v="1363.5"/>
    <s v="            "/>
    <x v="0"/>
    <x v="0"/>
  </r>
  <r>
    <x v="28"/>
    <x v="28"/>
    <x v="7"/>
    <x v="7"/>
    <x v="1"/>
    <x v="1"/>
    <x v="0"/>
    <x v="80"/>
    <s v="2021.12.01"/>
    <s v="2022.01.15"/>
    <n v="139738"/>
    <n v="-15"/>
    <n v="1890"/>
    <n v="1890"/>
    <s v="            "/>
    <x v="0"/>
    <x v="0"/>
    <s v="            "/>
    <n v="1890"/>
    <s v="            "/>
    <x v="0"/>
    <x v="0"/>
  </r>
  <r>
    <x v="28"/>
    <x v="28"/>
    <x v="7"/>
    <x v="7"/>
    <x v="1"/>
    <x v="1"/>
    <x v="0"/>
    <x v="81"/>
    <s v="2021.12.01"/>
    <s v="2022.01.15"/>
    <n v="139739"/>
    <n v="-15"/>
    <n v="3270.4"/>
    <n v="3270.4"/>
    <s v="            "/>
    <x v="0"/>
    <x v="0"/>
    <s v="            "/>
    <n v="3270.4"/>
    <s v="            "/>
    <x v="0"/>
    <x v="0"/>
  </r>
  <r>
    <x v="29"/>
    <x v="29"/>
    <x v="7"/>
    <x v="7"/>
    <x v="1"/>
    <x v="1"/>
    <x v="0"/>
    <x v="82"/>
    <s v="2021.10.06"/>
    <s v="2021.12.05"/>
    <n v="138845"/>
    <n v="26"/>
    <n v="1015"/>
    <n v="997.24"/>
    <n v="997.24"/>
    <x v="0"/>
    <x v="0"/>
    <s v="            "/>
    <s v="            "/>
    <s v="            "/>
    <x v="0"/>
    <x v="0"/>
  </r>
  <r>
    <x v="29"/>
    <x v="29"/>
    <x v="7"/>
    <x v="7"/>
    <x v="1"/>
    <x v="1"/>
    <x v="0"/>
    <x v="83"/>
    <s v="2021.10.09"/>
    <s v="2021.12.08"/>
    <n v="138896"/>
    <n v="23"/>
    <n v="710"/>
    <n v="697.57"/>
    <n v="697.57"/>
    <x v="0"/>
    <x v="0"/>
    <s v="            "/>
    <s v="            "/>
    <s v="            "/>
    <x v="0"/>
    <x v="0"/>
  </r>
  <r>
    <x v="29"/>
    <x v="29"/>
    <x v="7"/>
    <x v="7"/>
    <x v="1"/>
    <x v="1"/>
    <x v="0"/>
    <x v="84"/>
    <s v="2021.10.09"/>
    <s v="2021.12.08"/>
    <n v="138895"/>
    <n v="23"/>
    <n v="1090"/>
    <n v="1070.92"/>
    <n v="1070.92"/>
    <x v="0"/>
    <x v="0"/>
    <s v="            "/>
    <s v="            "/>
    <s v="            "/>
    <x v="0"/>
    <x v="0"/>
  </r>
  <r>
    <x v="29"/>
    <x v="29"/>
    <x v="7"/>
    <x v="7"/>
    <x v="1"/>
    <x v="1"/>
    <x v="0"/>
    <x v="85"/>
    <s v="2021.10.12"/>
    <s v="2021.12.11"/>
    <n v="138967"/>
    <n v="20"/>
    <n v="710"/>
    <n v="697.57"/>
    <n v="697.57"/>
    <x v="0"/>
    <x v="0"/>
    <s v="            "/>
    <s v="            "/>
    <s v="            "/>
    <x v="0"/>
    <x v="0"/>
  </r>
  <r>
    <x v="29"/>
    <x v="29"/>
    <x v="7"/>
    <x v="7"/>
    <x v="1"/>
    <x v="1"/>
    <x v="0"/>
    <x v="86"/>
    <s v="2021.10.12"/>
    <s v="2021.12.11"/>
    <n v="138968"/>
    <n v="20"/>
    <n v="734.85"/>
    <n v="721.99"/>
    <n v="721.99"/>
    <x v="0"/>
    <x v="0"/>
    <s v="            "/>
    <s v="            "/>
    <s v="            "/>
    <x v="0"/>
    <x v="0"/>
  </r>
  <r>
    <x v="29"/>
    <x v="29"/>
    <x v="7"/>
    <x v="7"/>
    <x v="1"/>
    <x v="1"/>
    <x v="0"/>
    <x v="87"/>
    <s v="2021.10.12"/>
    <s v="2021.12.11"/>
    <n v="138966"/>
    <n v="20"/>
    <n v="790"/>
    <n v="776.17"/>
    <n v="776.17"/>
    <x v="0"/>
    <x v="0"/>
    <s v="            "/>
    <s v="            "/>
    <s v="            "/>
    <x v="0"/>
    <x v="0"/>
  </r>
  <r>
    <x v="29"/>
    <x v="29"/>
    <x v="7"/>
    <x v="7"/>
    <x v="1"/>
    <x v="1"/>
    <x v="0"/>
    <x v="88"/>
    <s v="2021.10.21"/>
    <s v="2021.12.20"/>
    <n v="139121"/>
    <n v="11"/>
    <n v="1373.1"/>
    <n v="1349.07"/>
    <n v="1349.07"/>
    <x v="0"/>
    <x v="0"/>
    <s v="            "/>
    <s v="            "/>
    <s v="            "/>
    <x v="0"/>
    <x v="0"/>
  </r>
  <r>
    <x v="29"/>
    <x v="29"/>
    <x v="7"/>
    <x v="7"/>
    <x v="1"/>
    <x v="1"/>
    <x v="0"/>
    <x v="89"/>
    <s v="2021.10.21"/>
    <s v="2021.12.20"/>
    <n v="139122"/>
    <n v="11"/>
    <n v="253.58"/>
    <n v="249.14"/>
    <n v="249.14"/>
    <x v="0"/>
    <x v="0"/>
    <s v="            "/>
    <s v="            "/>
    <s v="            "/>
    <x v="0"/>
    <x v="0"/>
  </r>
  <r>
    <x v="29"/>
    <x v="29"/>
    <x v="7"/>
    <x v="7"/>
    <x v="1"/>
    <x v="1"/>
    <x v="0"/>
    <x v="90"/>
    <s v="2021.10.22"/>
    <s v="2021.12.21"/>
    <n v="139168"/>
    <n v="10"/>
    <n v="850.75"/>
    <n v="835.86"/>
    <n v="835.86"/>
    <x v="0"/>
    <x v="0"/>
    <s v="            "/>
    <s v="            "/>
    <s v="            "/>
    <x v="0"/>
    <x v="0"/>
  </r>
  <r>
    <x v="29"/>
    <x v="29"/>
    <x v="7"/>
    <x v="7"/>
    <x v="1"/>
    <x v="1"/>
    <x v="0"/>
    <x v="91"/>
    <s v="2021.10.22"/>
    <s v="2021.12.21"/>
    <n v="139169"/>
    <n v="10"/>
    <n v="4.0999999999999996"/>
    <n v="4.03"/>
    <n v="4.03"/>
    <x v="0"/>
    <x v="0"/>
    <s v="            "/>
    <s v="            "/>
    <s v="            "/>
    <x v="0"/>
    <x v="0"/>
  </r>
  <r>
    <x v="29"/>
    <x v="29"/>
    <x v="7"/>
    <x v="7"/>
    <x v="1"/>
    <x v="1"/>
    <x v="0"/>
    <x v="92"/>
    <s v="2021.11.04"/>
    <s v="2022.01.03"/>
    <n v="139241"/>
    <n v="-3"/>
    <n v="1860"/>
    <n v="1827.45"/>
    <s v="            "/>
    <x v="0"/>
    <x v="0"/>
    <s v="            "/>
    <n v="1827.45"/>
    <s v="            "/>
    <x v="0"/>
    <x v="0"/>
  </r>
  <r>
    <x v="29"/>
    <x v="29"/>
    <x v="7"/>
    <x v="7"/>
    <x v="1"/>
    <x v="1"/>
    <x v="0"/>
    <x v="93"/>
    <s v="2021.11.04"/>
    <s v="2022.01.03"/>
    <n v="139242"/>
    <n v="-3"/>
    <n v="637.23"/>
    <n v="626.08000000000004"/>
    <s v="            "/>
    <x v="0"/>
    <x v="0"/>
    <s v="            "/>
    <n v="626.08000000000004"/>
    <s v="            "/>
    <x v="0"/>
    <x v="0"/>
  </r>
  <r>
    <x v="29"/>
    <x v="29"/>
    <x v="7"/>
    <x v="7"/>
    <x v="1"/>
    <x v="1"/>
    <x v="0"/>
    <x v="94"/>
    <s v="2021.11.04"/>
    <s v="2022.01.03"/>
    <n v="139221"/>
    <n v="-3"/>
    <n v="915.98"/>
    <n v="899.95"/>
    <s v="            "/>
    <x v="0"/>
    <x v="0"/>
    <s v="            "/>
    <n v="899.95"/>
    <s v="            "/>
    <x v="0"/>
    <x v="0"/>
  </r>
  <r>
    <x v="29"/>
    <x v="29"/>
    <x v="7"/>
    <x v="7"/>
    <x v="1"/>
    <x v="1"/>
    <x v="0"/>
    <x v="95"/>
    <s v="2021.11.04"/>
    <s v="2022.01.03"/>
    <n v="139222"/>
    <n v="-3"/>
    <n v="1635.9"/>
    <n v="1607.27"/>
    <s v="            "/>
    <x v="0"/>
    <x v="0"/>
    <s v="            "/>
    <n v="1607.27"/>
    <s v="            "/>
    <x v="0"/>
    <x v="0"/>
  </r>
  <r>
    <x v="29"/>
    <x v="29"/>
    <x v="7"/>
    <x v="7"/>
    <x v="1"/>
    <x v="1"/>
    <x v="0"/>
    <x v="96"/>
    <s v="2021.11.04"/>
    <s v="2022.01.03"/>
    <n v="139223"/>
    <n v="-3"/>
    <n v="1058.2"/>
    <n v="1039.68"/>
    <s v="            "/>
    <x v="0"/>
    <x v="0"/>
    <s v="            "/>
    <n v="1039.68"/>
    <s v="            "/>
    <x v="0"/>
    <x v="0"/>
  </r>
  <r>
    <x v="29"/>
    <x v="29"/>
    <x v="7"/>
    <x v="7"/>
    <x v="1"/>
    <x v="1"/>
    <x v="0"/>
    <x v="97"/>
    <s v="2021.11.09"/>
    <s v="2022.01.08"/>
    <n v="139431"/>
    <n v="-8"/>
    <n v="754.8"/>
    <n v="741.59"/>
    <s v="            "/>
    <x v="0"/>
    <x v="0"/>
    <s v="            "/>
    <n v="741.59"/>
    <s v="            "/>
    <x v="0"/>
    <x v="0"/>
  </r>
  <r>
    <x v="29"/>
    <x v="29"/>
    <x v="7"/>
    <x v="7"/>
    <x v="1"/>
    <x v="1"/>
    <x v="0"/>
    <x v="98"/>
    <s v="2021.11.16"/>
    <s v="2022.01.15"/>
    <n v="139541"/>
    <n v="-15"/>
    <n v="1640"/>
    <n v="1611.3"/>
    <s v="            "/>
    <x v="0"/>
    <x v="0"/>
    <s v="            "/>
    <n v="1611.3"/>
    <s v="            "/>
    <x v="0"/>
    <x v="0"/>
  </r>
  <r>
    <x v="29"/>
    <x v="29"/>
    <x v="7"/>
    <x v="7"/>
    <x v="1"/>
    <x v="1"/>
    <x v="0"/>
    <x v="99"/>
    <s v="2021.11.16"/>
    <s v="2022.01.15"/>
    <n v="139542"/>
    <n v="-15"/>
    <n v="1470"/>
    <n v="1444.27"/>
    <s v="            "/>
    <x v="0"/>
    <x v="0"/>
    <s v="            "/>
    <n v="1444.27"/>
    <s v="            "/>
    <x v="0"/>
    <x v="0"/>
  </r>
  <r>
    <x v="29"/>
    <x v="29"/>
    <x v="7"/>
    <x v="7"/>
    <x v="1"/>
    <x v="1"/>
    <x v="0"/>
    <x v="100"/>
    <s v="2021.12.01"/>
    <s v="2022.01.30"/>
    <n v="139730"/>
    <n v="-30"/>
    <n v="1340"/>
    <n v="1316.55"/>
    <s v="            "/>
    <x v="0"/>
    <x v="0"/>
    <s v="            "/>
    <n v="1316.55"/>
    <s v="            "/>
    <x v="0"/>
    <x v="0"/>
  </r>
  <r>
    <x v="29"/>
    <x v="29"/>
    <x v="7"/>
    <x v="7"/>
    <x v="1"/>
    <x v="1"/>
    <x v="0"/>
    <x v="101"/>
    <s v="2021.12.03"/>
    <s v="2022.02.01"/>
    <n v="139798"/>
    <n v="-32"/>
    <n v="1140"/>
    <n v="1120.05"/>
    <s v="            "/>
    <x v="0"/>
    <x v="0"/>
    <s v="            "/>
    <s v="            "/>
    <n v="1120.05"/>
    <x v="0"/>
    <x v="0"/>
  </r>
  <r>
    <x v="29"/>
    <x v="29"/>
    <x v="7"/>
    <x v="7"/>
    <x v="1"/>
    <x v="1"/>
    <x v="0"/>
    <x v="102"/>
    <s v="2021.12.03"/>
    <s v="2022.02.01"/>
    <n v="139797"/>
    <n v="-32"/>
    <n v="1140"/>
    <n v="1120.05"/>
    <s v="            "/>
    <x v="0"/>
    <x v="0"/>
    <s v="            "/>
    <s v="            "/>
    <n v="1120.05"/>
    <x v="0"/>
    <x v="0"/>
  </r>
  <r>
    <x v="29"/>
    <x v="29"/>
    <x v="7"/>
    <x v="7"/>
    <x v="1"/>
    <x v="1"/>
    <x v="0"/>
    <x v="103"/>
    <s v="2021.12.03"/>
    <s v="2022.02.01"/>
    <n v="139796"/>
    <n v="-32"/>
    <n v="1250.55"/>
    <n v="1228.67"/>
    <s v="            "/>
    <x v="0"/>
    <x v="0"/>
    <s v="            "/>
    <s v="            "/>
    <n v="1228.67"/>
    <x v="0"/>
    <x v="0"/>
  </r>
  <r>
    <x v="29"/>
    <x v="29"/>
    <x v="7"/>
    <x v="7"/>
    <x v="1"/>
    <x v="1"/>
    <x v="0"/>
    <x v="104"/>
    <s v="2021.12.07"/>
    <s v="2022.02.05"/>
    <n v="139842"/>
    <n v="-36"/>
    <n v="1100"/>
    <n v="1080.75"/>
    <s v="            "/>
    <x v="0"/>
    <x v="0"/>
    <s v="            "/>
    <s v="            "/>
    <n v="1080.75"/>
    <x v="0"/>
    <x v="0"/>
  </r>
  <r>
    <x v="29"/>
    <x v="29"/>
    <x v="7"/>
    <x v="7"/>
    <x v="1"/>
    <x v="1"/>
    <x v="0"/>
    <x v="105"/>
    <s v="2021.12.07"/>
    <s v="2022.02.05"/>
    <n v="139841"/>
    <n v="-36"/>
    <n v="1100"/>
    <n v="1080.75"/>
    <s v="            "/>
    <x v="0"/>
    <x v="0"/>
    <s v="            "/>
    <s v="            "/>
    <n v="1080.75"/>
    <x v="0"/>
    <x v="0"/>
  </r>
  <r>
    <x v="29"/>
    <x v="29"/>
    <x v="7"/>
    <x v="7"/>
    <x v="1"/>
    <x v="1"/>
    <x v="0"/>
    <x v="106"/>
    <s v="2021.12.08"/>
    <s v="2022.02.06"/>
    <n v="139850"/>
    <n v="-37"/>
    <n v="710"/>
    <n v="697.57"/>
    <s v="            "/>
    <x v="0"/>
    <x v="0"/>
    <s v="            "/>
    <s v="            "/>
    <n v="697.57"/>
    <x v="0"/>
    <x v="0"/>
  </r>
  <r>
    <x v="29"/>
    <x v="29"/>
    <x v="7"/>
    <x v="7"/>
    <x v="1"/>
    <x v="1"/>
    <x v="0"/>
    <x v="107"/>
    <s v="2021.12.10"/>
    <s v="2022.02.08"/>
    <n v="139884"/>
    <n v="-39"/>
    <n v="1025.55"/>
    <n v="1007.6"/>
    <s v="            "/>
    <x v="0"/>
    <x v="0"/>
    <s v="            "/>
    <s v="            "/>
    <n v="1007.6"/>
    <x v="0"/>
    <x v="0"/>
  </r>
  <r>
    <x v="29"/>
    <x v="29"/>
    <x v="7"/>
    <x v="7"/>
    <x v="1"/>
    <x v="1"/>
    <x v="0"/>
    <x v="108"/>
    <s v="2021.12.10"/>
    <s v="2022.02.08"/>
    <n v="139886"/>
    <n v="-39"/>
    <n v="1264.43"/>
    <n v="1242.3"/>
    <s v="            "/>
    <x v="0"/>
    <x v="0"/>
    <s v="            "/>
    <s v="            "/>
    <n v="1242.3"/>
    <x v="0"/>
    <x v="0"/>
  </r>
  <r>
    <x v="29"/>
    <x v="29"/>
    <x v="7"/>
    <x v="7"/>
    <x v="1"/>
    <x v="1"/>
    <x v="0"/>
    <x v="109"/>
    <s v="2021.12.10"/>
    <s v="2022.02.08"/>
    <n v="139888"/>
    <n v="-39"/>
    <n v="1140"/>
    <n v="1120.05"/>
    <s v="            "/>
    <x v="0"/>
    <x v="0"/>
    <s v="            "/>
    <s v="            "/>
    <n v="1120.05"/>
    <x v="0"/>
    <x v="0"/>
  </r>
  <r>
    <x v="29"/>
    <x v="29"/>
    <x v="7"/>
    <x v="7"/>
    <x v="1"/>
    <x v="1"/>
    <x v="0"/>
    <x v="110"/>
    <s v="2021.12.13"/>
    <s v="2022.02.11"/>
    <n v="139915"/>
    <n v="-42"/>
    <n v="1256.8499999999999"/>
    <n v="1234.8599999999999"/>
    <s v="            "/>
    <x v="0"/>
    <x v="0"/>
    <s v="            "/>
    <s v="            "/>
    <n v="1234.8599999999999"/>
    <x v="0"/>
    <x v="0"/>
  </r>
  <r>
    <x v="30"/>
    <x v="30"/>
    <x v="7"/>
    <x v="7"/>
    <x v="1"/>
    <x v="1"/>
    <x v="0"/>
    <x v="111"/>
    <s v="2021.11.18"/>
    <s v="2021.12.18"/>
    <n v="139566"/>
    <n v="13"/>
    <n v="6902.28"/>
    <n v="3360.24"/>
    <n v="3360.24"/>
    <x v="0"/>
    <x v="0"/>
    <s v="            "/>
    <s v="            "/>
    <s v="            "/>
    <x v="0"/>
    <x v="0"/>
  </r>
  <r>
    <x v="30"/>
    <x v="30"/>
    <x v="7"/>
    <x v="7"/>
    <x v="1"/>
    <x v="1"/>
    <x v="0"/>
    <x v="112"/>
    <s v="2021.12.06"/>
    <s v="2022.01.05"/>
    <n v="139815"/>
    <n v="-5"/>
    <n v="6600"/>
    <n v="6484.5"/>
    <s v="            "/>
    <x v="0"/>
    <x v="0"/>
    <s v="            "/>
    <n v="6484.5"/>
    <s v="            "/>
    <x v="0"/>
    <x v="0"/>
  </r>
  <r>
    <x v="31"/>
    <x v="31"/>
    <x v="7"/>
    <x v="7"/>
    <x v="1"/>
    <x v="1"/>
    <x v="0"/>
    <x v="113"/>
    <s v="2021.12.27"/>
    <s v="2021.12.27"/>
    <s v="140097-140100                                                                                                                                                                                           "/>
    <n v="4"/>
    <n v="1736"/>
    <n v="1708.87"/>
    <n v="1708.87"/>
    <x v="0"/>
    <x v="0"/>
    <s v="            "/>
    <s v="            "/>
    <s v="            "/>
    <x v="0"/>
    <x v="0"/>
  </r>
  <r>
    <x v="32"/>
    <x v="32"/>
    <x v="7"/>
    <x v="7"/>
    <x v="1"/>
    <x v="1"/>
    <x v="0"/>
    <x v="114"/>
    <s v="2021.10.11"/>
    <s v="2021.11.25"/>
    <n v="138936"/>
    <n v="36"/>
    <n v="1121.75"/>
    <n v="1104.22"/>
    <s v="            "/>
    <x v="6"/>
    <x v="0"/>
    <s v="            "/>
    <s v="            "/>
    <s v="            "/>
    <x v="0"/>
    <x v="0"/>
  </r>
  <r>
    <x v="32"/>
    <x v="32"/>
    <x v="7"/>
    <x v="7"/>
    <x v="1"/>
    <x v="1"/>
    <x v="0"/>
    <x v="115"/>
    <s v="2021.11.04"/>
    <s v="2021.12.19"/>
    <n v="139258"/>
    <n v="12"/>
    <n v="1130.53"/>
    <n v="1112.8699999999999"/>
    <n v="1112.8699999999999"/>
    <x v="0"/>
    <x v="0"/>
    <s v="            "/>
    <s v="            "/>
    <s v="            "/>
    <x v="0"/>
    <x v="0"/>
  </r>
  <r>
    <x v="32"/>
    <x v="32"/>
    <x v="7"/>
    <x v="7"/>
    <x v="1"/>
    <x v="1"/>
    <x v="0"/>
    <x v="116"/>
    <s v="2021.11.05"/>
    <s v="2021.12.20"/>
    <n v="139368"/>
    <n v="11"/>
    <n v="2016"/>
    <n v="1984.5"/>
    <n v="1984.5"/>
    <x v="0"/>
    <x v="0"/>
    <s v="            "/>
    <s v="            "/>
    <s v="            "/>
    <x v="0"/>
    <x v="0"/>
  </r>
  <r>
    <x v="32"/>
    <x v="32"/>
    <x v="7"/>
    <x v="7"/>
    <x v="1"/>
    <x v="1"/>
    <x v="0"/>
    <x v="117"/>
    <s v="2021.11.12"/>
    <s v="2021.12.27"/>
    <n v="139475"/>
    <n v="4"/>
    <n v="1008"/>
    <n v="992.25"/>
    <n v="992.25"/>
    <x v="0"/>
    <x v="0"/>
    <s v="            "/>
    <s v="            "/>
    <s v="            "/>
    <x v="0"/>
    <x v="0"/>
  </r>
  <r>
    <x v="32"/>
    <x v="32"/>
    <x v="7"/>
    <x v="7"/>
    <x v="1"/>
    <x v="1"/>
    <x v="0"/>
    <x v="118"/>
    <s v="2021.12.02"/>
    <s v="2022.01.16"/>
    <s v="139764-139782                                                                                                                                                                                           "/>
    <n v="-16"/>
    <n v="1174.43"/>
    <n v="1156.08"/>
    <s v="            "/>
    <x v="0"/>
    <x v="0"/>
    <s v="            "/>
    <n v="1156.08"/>
    <s v="            "/>
    <x v="0"/>
    <x v="0"/>
  </r>
  <r>
    <x v="32"/>
    <x v="32"/>
    <x v="7"/>
    <x v="7"/>
    <x v="1"/>
    <x v="1"/>
    <x v="0"/>
    <x v="119"/>
    <s v="2021.12.02"/>
    <s v="2022.01.16"/>
    <n v="139781"/>
    <n v="-16"/>
    <n v="1174.43"/>
    <n v="1156.08"/>
    <s v="            "/>
    <x v="0"/>
    <x v="0"/>
    <s v="            "/>
    <n v="1156.08"/>
    <s v="            "/>
    <x v="0"/>
    <x v="0"/>
  </r>
  <r>
    <x v="32"/>
    <x v="32"/>
    <x v="7"/>
    <x v="7"/>
    <x v="1"/>
    <x v="1"/>
    <x v="0"/>
    <x v="120"/>
    <s v="2021.12.06"/>
    <s v="2022.01.20"/>
    <n v="139814"/>
    <n v="-20"/>
    <n v="1157.97"/>
    <n v="1139.8800000000001"/>
    <s v="            "/>
    <x v="0"/>
    <x v="0"/>
    <s v="            "/>
    <n v="1139.8800000000001"/>
    <s v="            "/>
    <x v="0"/>
    <x v="0"/>
  </r>
  <r>
    <x v="32"/>
    <x v="32"/>
    <x v="7"/>
    <x v="7"/>
    <x v="1"/>
    <x v="1"/>
    <x v="0"/>
    <x v="121"/>
    <s v="2021.12.09"/>
    <s v="2022.01.23"/>
    <n v="139871"/>
    <n v="-23"/>
    <n v="1076.04"/>
    <n v="1059.23"/>
    <s v="            "/>
    <x v="0"/>
    <x v="0"/>
    <s v="            "/>
    <n v="1059.23"/>
    <s v="            "/>
    <x v="0"/>
    <x v="0"/>
  </r>
  <r>
    <x v="32"/>
    <x v="32"/>
    <x v="7"/>
    <x v="7"/>
    <x v="1"/>
    <x v="1"/>
    <x v="0"/>
    <x v="122"/>
    <s v="2021.12.09"/>
    <s v="2022.01.23"/>
    <n v="139872"/>
    <n v="-23"/>
    <n v="1048.32"/>
    <n v="1031.94"/>
    <s v="            "/>
    <x v="0"/>
    <x v="0"/>
    <s v="            "/>
    <n v="1031.94"/>
    <s v="            "/>
    <x v="0"/>
    <x v="0"/>
  </r>
  <r>
    <x v="32"/>
    <x v="32"/>
    <x v="7"/>
    <x v="7"/>
    <x v="1"/>
    <x v="1"/>
    <x v="0"/>
    <x v="123"/>
    <s v="2021.12.13"/>
    <s v="2022.01.27"/>
    <n v="139912"/>
    <n v="-27"/>
    <n v="1035.72"/>
    <n v="1019.54"/>
    <s v="            "/>
    <x v="0"/>
    <x v="0"/>
    <s v="            "/>
    <n v="1019.54"/>
    <s v="            "/>
    <x v="0"/>
    <x v="0"/>
  </r>
  <r>
    <x v="32"/>
    <x v="32"/>
    <x v="7"/>
    <x v="7"/>
    <x v="1"/>
    <x v="1"/>
    <x v="0"/>
    <x v="124"/>
    <s v="2021.12.13"/>
    <s v="2022.01.27"/>
    <n v="139911"/>
    <n v="-27"/>
    <n v="1171.69"/>
    <n v="1153.3800000000001"/>
    <s v="            "/>
    <x v="0"/>
    <x v="0"/>
    <s v="            "/>
    <n v="1153.3800000000001"/>
    <s v="            "/>
    <x v="0"/>
    <x v="0"/>
  </r>
  <r>
    <x v="33"/>
    <x v="33"/>
    <x v="7"/>
    <x v="7"/>
    <x v="1"/>
    <x v="1"/>
    <x v="0"/>
    <x v="125"/>
    <s v="2021.12.09"/>
    <s v="2022.01.08"/>
    <n v="139854"/>
    <n v="-8"/>
    <n v="2213.14"/>
    <n v="2178.56"/>
    <s v="            "/>
    <x v="0"/>
    <x v="0"/>
    <s v="            "/>
    <n v="2178.56"/>
    <s v="            "/>
    <x v="0"/>
    <x v="0"/>
  </r>
  <r>
    <x v="34"/>
    <x v="34"/>
    <x v="7"/>
    <x v="7"/>
    <x v="1"/>
    <x v="1"/>
    <x v="0"/>
    <x v="126"/>
    <s v="2021.09.09"/>
    <s v="2021.11.08"/>
    <n v="138446"/>
    <n v="53"/>
    <n v="2361.3000000000002"/>
    <n v="2299.1"/>
    <s v="            "/>
    <x v="7"/>
    <x v="0"/>
    <s v="            "/>
    <s v="            "/>
    <s v="            "/>
    <x v="0"/>
    <x v="0"/>
  </r>
  <r>
    <x v="34"/>
    <x v="34"/>
    <x v="7"/>
    <x v="7"/>
    <x v="1"/>
    <x v="1"/>
    <x v="0"/>
    <x v="127"/>
    <s v="2021.09.09"/>
    <s v="2021.11.08"/>
    <n v="138446"/>
    <n v="53"/>
    <n v="8951.5"/>
    <n v="8715.7199999999993"/>
    <s v="            "/>
    <x v="8"/>
    <x v="0"/>
    <s v="            "/>
    <s v="            "/>
    <s v="            "/>
    <x v="0"/>
    <x v="0"/>
  </r>
  <r>
    <x v="34"/>
    <x v="34"/>
    <x v="7"/>
    <x v="7"/>
    <x v="1"/>
    <x v="1"/>
    <x v="0"/>
    <x v="128"/>
    <s v="2021.12.01"/>
    <s v="2022.01.30"/>
    <n v="139765"/>
    <n v="-30"/>
    <n v="1848"/>
    <n v="1799.32"/>
    <s v="            "/>
    <x v="0"/>
    <x v="0"/>
    <s v="            "/>
    <n v="1799.32"/>
    <s v="            "/>
    <x v="0"/>
    <x v="0"/>
  </r>
  <r>
    <x v="34"/>
    <x v="34"/>
    <x v="7"/>
    <x v="7"/>
    <x v="1"/>
    <x v="1"/>
    <x v="0"/>
    <x v="129"/>
    <s v="2021.12.02"/>
    <s v="2022.01.31"/>
    <n v="139774"/>
    <n v="-31"/>
    <n v="6160"/>
    <n v="5997.75"/>
    <s v="            "/>
    <x v="0"/>
    <x v="0"/>
    <s v="            "/>
    <s v="            "/>
    <n v="5997.75"/>
    <x v="0"/>
    <x v="0"/>
  </r>
  <r>
    <x v="34"/>
    <x v="34"/>
    <x v="7"/>
    <x v="7"/>
    <x v="1"/>
    <x v="1"/>
    <x v="0"/>
    <x v="130"/>
    <s v="2021.12.02"/>
    <s v="2022.01.31"/>
    <n v="139784"/>
    <n v="-31"/>
    <n v="2464"/>
    <n v="2399.1"/>
    <s v="            "/>
    <x v="0"/>
    <x v="0"/>
    <s v="            "/>
    <s v="            "/>
    <n v="2399.1"/>
    <x v="0"/>
    <x v="0"/>
  </r>
  <r>
    <x v="34"/>
    <x v="34"/>
    <x v="7"/>
    <x v="7"/>
    <x v="1"/>
    <x v="1"/>
    <x v="0"/>
    <x v="131"/>
    <s v="2021.12.02"/>
    <s v="2022.01.31"/>
    <n v="139789"/>
    <n v="-31"/>
    <n v="2710.4"/>
    <n v="2639.01"/>
    <s v="            "/>
    <x v="0"/>
    <x v="0"/>
    <s v="            "/>
    <s v="            "/>
    <n v="2639.01"/>
    <x v="0"/>
    <x v="0"/>
  </r>
  <r>
    <x v="34"/>
    <x v="34"/>
    <x v="7"/>
    <x v="7"/>
    <x v="1"/>
    <x v="1"/>
    <x v="0"/>
    <x v="132"/>
    <s v="2021.12.17"/>
    <s v="2022.02.15"/>
    <n v="139996"/>
    <n v="-46"/>
    <n v="2252.71"/>
    <n v="2193.37"/>
    <s v="            "/>
    <x v="0"/>
    <x v="0"/>
    <s v="            "/>
    <s v="            "/>
    <n v="2193.37"/>
    <x v="0"/>
    <x v="0"/>
  </r>
  <r>
    <x v="34"/>
    <x v="34"/>
    <x v="7"/>
    <x v="7"/>
    <x v="1"/>
    <x v="1"/>
    <x v="0"/>
    <x v="133"/>
    <s v="2021.12.20"/>
    <s v="2022.02.18"/>
    <n v="140027"/>
    <n v="-49"/>
    <n v="1638"/>
    <n v="1594.86"/>
    <s v="            "/>
    <x v="0"/>
    <x v="0"/>
    <s v="            "/>
    <s v="            "/>
    <n v="1594.86"/>
    <x v="0"/>
    <x v="0"/>
  </r>
  <r>
    <x v="35"/>
    <x v="35"/>
    <x v="7"/>
    <x v="7"/>
    <x v="1"/>
    <x v="1"/>
    <x v="0"/>
    <x v="134"/>
    <s v="2021.11.22"/>
    <s v="2021.12.22"/>
    <n v="139618"/>
    <n v="9"/>
    <n v="940.8"/>
    <n v="916.02"/>
    <n v="916.02"/>
    <x v="0"/>
    <x v="0"/>
    <s v="            "/>
    <s v="            "/>
    <s v="            "/>
    <x v="0"/>
    <x v="0"/>
  </r>
  <r>
    <x v="8"/>
    <x v="8"/>
    <x v="8"/>
    <x v="8"/>
    <x v="1"/>
    <x v="1"/>
    <x v="0"/>
    <x v="135"/>
    <s v="2018.01.05"/>
    <s v="2018.05.05"/>
    <n v="118081"/>
    <n v="1336"/>
    <n v="78"/>
    <n v="60.45"/>
    <s v="            "/>
    <x v="0"/>
    <x v="0"/>
    <n v="60.45"/>
    <s v="            "/>
    <s v="            "/>
    <x v="0"/>
    <x v="0"/>
  </r>
  <r>
    <x v="36"/>
    <x v="36"/>
    <x v="9"/>
    <x v="9"/>
    <x v="0"/>
    <x v="0"/>
    <x v="0"/>
    <x v="136"/>
    <s v="2021.12.03"/>
    <s v="2021.12.13"/>
    <n v="139785"/>
    <n v="18"/>
    <n v="1496"/>
    <n v="1469.82"/>
    <n v="1469.82"/>
    <x v="0"/>
    <x v="0"/>
    <s v="            "/>
    <s v="            "/>
    <s v="            "/>
    <x v="0"/>
    <x v="0"/>
  </r>
  <r>
    <x v="36"/>
    <x v="36"/>
    <x v="9"/>
    <x v="9"/>
    <x v="0"/>
    <x v="0"/>
    <x v="0"/>
    <x v="137"/>
    <s v="2021.12.03"/>
    <s v="2021.12.13"/>
    <n v="139785"/>
    <n v="18"/>
    <n v="1673.84"/>
    <n v="1468.35"/>
    <n v="1468.35"/>
    <x v="0"/>
    <x v="0"/>
    <s v="            "/>
    <s v="            "/>
    <s v="            "/>
    <x v="0"/>
    <x v="0"/>
  </r>
  <r>
    <x v="36"/>
    <x v="36"/>
    <x v="9"/>
    <x v="9"/>
    <x v="0"/>
    <x v="0"/>
    <x v="0"/>
    <x v="138"/>
    <s v="2021.12.06"/>
    <s v="2021.12.16"/>
    <n v="139808"/>
    <n v="15"/>
    <n v="2744"/>
    <n v="2407.12"/>
    <n v="2407.12"/>
    <x v="0"/>
    <x v="0"/>
    <s v="            "/>
    <s v="            "/>
    <s v="            "/>
    <x v="0"/>
    <x v="0"/>
  </r>
  <r>
    <x v="36"/>
    <x v="36"/>
    <x v="9"/>
    <x v="9"/>
    <x v="0"/>
    <x v="0"/>
    <x v="0"/>
    <x v="139"/>
    <s v="2021.12.06"/>
    <s v="2021.12.16"/>
    <s v="139807-139808                                                                                                                                                                                           "/>
    <n v="15"/>
    <n v="48372.98"/>
    <n v="47526.45"/>
    <n v="47526.45"/>
    <x v="0"/>
    <x v="0"/>
    <s v="            "/>
    <s v="            "/>
    <s v="            "/>
    <x v="0"/>
    <x v="0"/>
  </r>
  <r>
    <x v="36"/>
    <x v="36"/>
    <x v="9"/>
    <x v="9"/>
    <x v="0"/>
    <x v="0"/>
    <x v="0"/>
    <x v="140"/>
    <s v="2021.12.06"/>
    <s v="2021.12.16"/>
    <s v="139812-139821                                                                                                                                                                                           "/>
    <n v="15"/>
    <n v="50489.78"/>
    <n v="49606.21"/>
    <n v="49606.21"/>
    <x v="0"/>
    <x v="0"/>
    <s v="            "/>
    <s v="            "/>
    <s v="            "/>
    <x v="0"/>
    <x v="0"/>
  </r>
  <r>
    <x v="36"/>
    <x v="36"/>
    <x v="9"/>
    <x v="9"/>
    <x v="0"/>
    <x v="0"/>
    <x v="0"/>
    <x v="141"/>
    <s v="2021.12.07"/>
    <s v="2021.12.17"/>
    <s v="139827-139830-139831-139837                                                                                                                                                                             "/>
    <n v="14"/>
    <n v="68055.350000000006"/>
    <n v="66864.38"/>
    <n v="66864.38"/>
    <x v="0"/>
    <x v="0"/>
    <s v="            "/>
    <s v="            "/>
    <s v="            "/>
    <x v="0"/>
    <x v="0"/>
  </r>
  <r>
    <x v="36"/>
    <x v="36"/>
    <x v="9"/>
    <x v="9"/>
    <x v="0"/>
    <x v="0"/>
    <x v="0"/>
    <x v="142"/>
    <s v="2021.12.08"/>
    <s v="2021.12.18"/>
    <s v="139840-139845                                                                                                                                                                                           "/>
    <n v="13"/>
    <n v="15248.6"/>
    <n v="14981.75"/>
    <n v="14981.75"/>
    <x v="0"/>
    <x v="0"/>
    <s v="            "/>
    <s v="            "/>
    <s v="            "/>
    <x v="0"/>
    <x v="0"/>
  </r>
  <r>
    <x v="37"/>
    <x v="37"/>
    <x v="10"/>
    <x v="10"/>
    <x v="1"/>
    <x v="1"/>
    <x v="0"/>
    <x v="143"/>
    <s v="2016.10.10"/>
    <s v="2016.10.10"/>
    <n v="110148"/>
    <n v="1908"/>
    <n v="2004.58"/>
    <n v="928.61"/>
    <s v="            "/>
    <x v="0"/>
    <x v="0"/>
    <n v="928.61"/>
    <s v="            "/>
    <s v="            "/>
    <x v="0"/>
    <x v="0"/>
  </r>
  <r>
    <x v="37"/>
    <x v="37"/>
    <x v="10"/>
    <x v="10"/>
    <x v="1"/>
    <x v="1"/>
    <x v="0"/>
    <x v="144"/>
    <s v="2016.10.19"/>
    <s v="2016.10.19"/>
    <n v="110293"/>
    <n v="1899"/>
    <n v="2022.47"/>
    <n v="2004.73"/>
    <s v="            "/>
    <x v="0"/>
    <x v="0"/>
    <n v="2004.73"/>
    <s v="            "/>
    <s v="            "/>
    <x v="0"/>
    <x v="0"/>
  </r>
  <r>
    <x v="38"/>
    <x v="38"/>
    <x v="10"/>
    <x v="10"/>
    <x v="2"/>
    <x v="2"/>
    <x v="0"/>
    <x v="145"/>
    <s v="2021.07.28"/>
    <s v="2021.07.28"/>
    <n v="137768"/>
    <n v="156"/>
    <n v="9450"/>
    <n v="3340.66"/>
    <s v="            "/>
    <x v="0"/>
    <x v="0"/>
    <n v="3806.4"/>
    <s v="            "/>
    <s v="            "/>
    <x v="0"/>
    <x v="0"/>
  </r>
  <r>
    <x v="38"/>
    <x v="38"/>
    <x v="10"/>
    <x v="10"/>
    <x v="2"/>
    <x v="2"/>
    <x v="0"/>
    <x v="146"/>
    <s v="2021.07.28"/>
    <s v="2021.07.28"/>
    <n v="137770"/>
    <n v="156"/>
    <n v="9450"/>
    <n v="9450"/>
    <s v="            "/>
    <x v="0"/>
    <x v="0"/>
    <n v="9450"/>
    <s v="            "/>
    <s v="            "/>
    <x v="0"/>
    <x v="0"/>
  </r>
  <r>
    <x v="39"/>
    <x v="39"/>
    <x v="10"/>
    <x v="10"/>
    <x v="1"/>
    <x v="1"/>
    <x v="0"/>
    <x v="147"/>
    <s v="2021.08.18"/>
    <s v="2021.12.16"/>
    <s v="138083-138085-138090-138106                                                                                                                                                                             "/>
    <n v="15"/>
    <n v="24467.52"/>
    <n v="23823.06"/>
    <n v="23823.06"/>
    <x v="0"/>
    <x v="0"/>
    <s v="            "/>
    <s v="            "/>
    <s v="            "/>
    <x v="0"/>
    <x v="0"/>
  </r>
  <r>
    <x v="39"/>
    <x v="39"/>
    <x v="10"/>
    <x v="10"/>
    <x v="1"/>
    <x v="1"/>
    <x v="0"/>
    <x v="148"/>
    <s v="2021.09.15"/>
    <s v="2022.01.13"/>
    <n v="138512"/>
    <n v="-13"/>
    <n v="11559.07"/>
    <n v="11254.61"/>
    <s v="            "/>
    <x v="0"/>
    <x v="0"/>
    <s v="            "/>
    <n v="11254.61"/>
    <s v="            "/>
    <x v="0"/>
    <x v="0"/>
  </r>
  <r>
    <x v="39"/>
    <x v="39"/>
    <x v="10"/>
    <x v="10"/>
    <x v="1"/>
    <x v="1"/>
    <x v="0"/>
    <x v="149"/>
    <s v="2021.09.23"/>
    <s v="2022.01.21"/>
    <n v="138640"/>
    <n v="-21"/>
    <n v="8574.7199999999993"/>
    <n v="8348.8700000000008"/>
    <s v="            "/>
    <x v="0"/>
    <x v="0"/>
    <s v="            "/>
    <n v="8348.8700000000008"/>
    <s v="            "/>
    <x v="0"/>
    <x v="0"/>
  </r>
  <r>
    <x v="39"/>
    <x v="39"/>
    <x v="10"/>
    <x v="10"/>
    <x v="1"/>
    <x v="1"/>
    <x v="0"/>
    <x v="150"/>
    <s v="2021.09.24"/>
    <s v="2022.01.22"/>
    <s v="138655-138656                                                                                                                                                                                           "/>
    <n v="-22"/>
    <n v="11979.8"/>
    <n v="11664.26"/>
    <s v="            "/>
    <x v="0"/>
    <x v="0"/>
    <s v="            "/>
    <n v="11664.26"/>
    <s v="            "/>
    <x v="0"/>
    <x v="0"/>
  </r>
  <r>
    <x v="39"/>
    <x v="39"/>
    <x v="10"/>
    <x v="10"/>
    <x v="1"/>
    <x v="1"/>
    <x v="0"/>
    <x v="151"/>
    <s v="2021.10.14"/>
    <s v="2022.02.11"/>
    <n v="139015"/>
    <n v="-42"/>
    <n v="7549.98"/>
    <n v="7351.12"/>
    <s v="            "/>
    <x v="0"/>
    <x v="0"/>
    <s v="            "/>
    <s v="            "/>
    <n v="7351.12"/>
    <x v="0"/>
    <x v="0"/>
  </r>
  <r>
    <x v="39"/>
    <x v="39"/>
    <x v="10"/>
    <x v="10"/>
    <x v="1"/>
    <x v="1"/>
    <x v="0"/>
    <x v="152"/>
    <s v="2021.10.21"/>
    <s v="2022.02.18"/>
    <s v="139083-139111-139112                                                                                                                                                                                    "/>
    <n v="-49"/>
    <n v="22804.32"/>
    <n v="22203.67"/>
    <s v="            "/>
    <x v="0"/>
    <x v="0"/>
    <s v="            "/>
    <s v="            "/>
    <n v="22203.67"/>
    <x v="0"/>
    <x v="0"/>
  </r>
  <r>
    <x v="39"/>
    <x v="39"/>
    <x v="10"/>
    <x v="10"/>
    <x v="1"/>
    <x v="1"/>
    <x v="0"/>
    <x v="153"/>
    <s v="2021.10.21"/>
    <s v="2022.02.18"/>
    <n v="139137"/>
    <n v="-49"/>
    <n v="1601.6"/>
    <n v="1559.41"/>
    <s v="            "/>
    <x v="0"/>
    <x v="0"/>
    <s v="            "/>
    <s v="            "/>
    <n v="1559.41"/>
    <x v="0"/>
    <x v="0"/>
  </r>
  <r>
    <x v="39"/>
    <x v="39"/>
    <x v="10"/>
    <x v="10"/>
    <x v="1"/>
    <x v="1"/>
    <x v="0"/>
    <x v="154"/>
    <s v="2021.11.11"/>
    <s v="2022.03.11"/>
    <s v="139449-139451-139453                                                                                                                                                                                    "/>
    <n v="-70"/>
    <n v="16169.36"/>
    <n v="15743.47"/>
    <s v="            "/>
    <x v="0"/>
    <x v="0"/>
    <s v="            "/>
    <s v="            "/>
    <s v="            "/>
    <x v="6"/>
    <x v="0"/>
  </r>
  <r>
    <x v="39"/>
    <x v="39"/>
    <x v="10"/>
    <x v="10"/>
    <x v="1"/>
    <x v="1"/>
    <x v="0"/>
    <x v="155"/>
    <s v="2021.11.11"/>
    <s v="2022.03.11"/>
    <s v="139447-139450-139453                                                                                                                                                                                    "/>
    <n v="-70"/>
    <n v="11508.32"/>
    <n v="11205.2"/>
    <s v="            "/>
    <x v="0"/>
    <x v="0"/>
    <s v="            "/>
    <s v="            "/>
    <s v="            "/>
    <x v="7"/>
    <x v="0"/>
  </r>
  <r>
    <x v="39"/>
    <x v="39"/>
    <x v="10"/>
    <x v="10"/>
    <x v="1"/>
    <x v="1"/>
    <x v="0"/>
    <x v="156"/>
    <s v="2021.11.13"/>
    <s v="2022.03.13"/>
    <s v="139448-139452                                                                                                                                                                                           "/>
    <n v="-72"/>
    <n v="4257.8"/>
    <n v="4145.6499999999996"/>
    <s v="            "/>
    <x v="0"/>
    <x v="0"/>
    <s v="            "/>
    <s v="            "/>
    <s v="            "/>
    <x v="8"/>
    <x v="0"/>
  </r>
  <r>
    <x v="39"/>
    <x v="39"/>
    <x v="10"/>
    <x v="10"/>
    <x v="1"/>
    <x v="1"/>
    <x v="0"/>
    <x v="157"/>
    <s v="2021.11.13"/>
    <s v="2022.03.13"/>
    <s v="139468-139480                                                                                                                                                                                           "/>
    <n v="-72"/>
    <n v="6622"/>
    <n v="6447.58"/>
    <s v="            "/>
    <x v="0"/>
    <x v="0"/>
    <s v="            "/>
    <s v="            "/>
    <s v="            "/>
    <x v="9"/>
    <x v="0"/>
  </r>
  <r>
    <x v="39"/>
    <x v="39"/>
    <x v="10"/>
    <x v="10"/>
    <x v="1"/>
    <x v="1"/>
    <x v="0"/>
    <x v="158"/>
    <s v="2021.11.17"/>
    <s v="2022.03.17"/>
    <s v="139510-139527                                                                                                                                                                                           "/>
    <n v="-76"/>
    <n v="5247.03"/>
    <n v="5108.83"/>
    <s v="            "/>
    <x v="0"/>
    <x v="0"/>
    <s v="            "/>
    <s v="            "/>
    <s v="            "/>
    <x v="10"/>
    <x v="0"/>
  </r>
  <r>
    <x v="39"/>
    <x v="39"/>
    <x v="10"/>
    <x v="10"/>
    <x v="1"/>
    <x v="1"/>
    <x v="0"/>
    <x v="159"/>
    <s v="2021.11.23"/>
    <s v="2022.03.23"/>
    <n v="139645"/>
    <n v="-82"/>
    <n v="9114.31"/>
    <n v="8874.25"/>
    <s v="            "/>
    <x v="0"/>
    <x v="0"/>
    <s v="            "/>
    <s v="            "/>
    <s v="            "/>
    <x v="11"/>
    <x v="0"/>
  </r>
  <r>
    <x v="39"/>
    <x v="39"/>
    <x v="10"/>
    <x v="10"/>
    <x v="1"/>
    <x v="1"/>
    <x v="0"/>
    <x v="160"/>
    <s v="2021.11.24"/>
    <s v="2022.03.24"/>
    <s v="139645-139667-139671                                                                                                                                                                                    "/>
    <n v="-83"/>
    <n v="8960"/>
    <n v="8724"/>
    <s v="            "/>
    <x v="0"/>
    <x v="0"/>
    <s v="            "/>
    <s v="            "/>
    <s v="            "/>
    <x v="12"/>
    <x v="0"/>
  </r>
  <r>
    <x v="39"/>
    <x v="39"/>
    <x v="10"/>
    <x v="10"/>
    <x v="1"/>
    <x v="1"/>
    <x v="0"/>
    <x v="161"/>
    <s v="2021.12.01"/>
    <s v="2022.03.31"/>
    <n v="139758"/>
    <n v="-90"/>
    <n v="7672.9"/>
    <n v="7470.8"/>
    <s v="            "/>
    <x v="0"/>
    <x v="0"/>
    <s v="            "/>
    <s v="            "/>
    <s v="            "/>
    <x v="13"/>
    <x v="0"/>
  </r>
  <r>
    <x v="39"/>
    <x v="39"/>
    <x v="10"/>
    <x v="10"/>
    <x v="1"/>
    <x v="1"/>
    <x v="0"/>
    <x v="162"/>
    <s v="2021.12.02"/>
    <s v="2022.04.01"/>
    <s v="139761-139783                                                                                                                                                                                           "/>
    <n v="-91"/>
    <n v="24104.080000000002"/>
    <n v="23469.19"/>
    <s v="            "/>
    <x v="0"/>
    <x v="0"/>
    <s v="            "/>
    <s v="            "/>
    <s v="            "/>
    <x v="0"/>
    <x v="1"/>
  </r>
  <r>
    <x v="39"/>
    <x v="39"/>
    <x v="10"/>
    <x v="10"/>
    <x v="1"/>
    <x v="1"/>
    <x v="0"/>
    <x v="163"/>
    <s v="2021.12.20"/>
    <s v="2022.04.19"/>
    <n v="139993"/>
    <n v="-109"/>
    <n v="5752.32"/>
    <n v="5600.81"/>
    <s v="            "/>
    <x v="0"/>
    <x v="0"/>
    <s v="            "/>
    <s v="            "/>
    <s v="            "/>
    <x v="0"/>
    <x v="2"/>
  </r>
  <r>
    <x v="39"/>
    <x v="39"/>
    <x v="10"/>
    <x v="10"/>
    <x v="1"/>
    <x v="1"/>
    <x v="0"/>
    <x v="164"/>
    <s v="2021.12.20"/>
    <s v="2022.04.19"/>
    <s v="139986-139994                                                                                                                                                                                           "/>
    <n v="-109"/>
    <n v="24368.959999999999"/>
    <n v="23727.09"/>
    <s v="            "/>
    <x v="0"/>
    <x v="0"/>
    <s v="            "/>
    <s v="            "/>
    <s v="            "/>
    <x v="0"/>
    <x v="3"/>
  </r>
  <r>
    <x v="39"/>
    <x v="39"/>
    <x v="10"/>
    <x v="10"/>
    <x v="1"/>
    <x v="1"/>
    <x v="0"/>
    <x v="165"/>
    <s v="2021.12.20"/>
    <s v="2022.04.19"/>
    <s v="140024-140029                                                                                                                                                                                           "/>
    <n v="-109"/>
    <n v="24745.33"/>
    <n v="24093.55"/>
    <s v="            "/>
    <x v="0"/>
    <x v="0"/>
    <s v="            "/>
    <s v="            "/>
    <s v="            "/>
    <x v="0"/>
    <x v="4"/>
  </r>
  <r>
    <x v="39"/>
    <x v="39"/>
    <x v="10"/>
    <x v="10"/>
    <x v="1"/>
    <x v="1"/>
    <x v="0"/>
    <x v="166"/>
    <s v="2021.12.29"/>
    <s v="2022.04.28"/>
    <s v="140043-140045                                                                                                                                                                                           "/>
    <n v="-118"/>
    <n v="9026.2999999999993"/>
    <n v="8788.5499999999993"/>
    <s v="            "/>
    <x v="0"/>
    <x v="0"/>
    <s v="            "/>
    <s v="            "/>
    <s v="            "/>
    <x v="0"/>
    <x v="5"/>
  </r>
  <r>
    <x v="39"/>
    <x v="39"/>
    <x v="10"/>
    <x v="10"/>
    <x v="1"/>
    <x v="1"/>
    <x v="0"/>
    <x v="167"/>
    <s v="2021.12.29"/>
    <s v="2022.04.28"/>
    <n v="140042"/>
    <n v="-118"/>
    <n v="12373.2"/>
    <n v="12047.3"/>
    <s v="            "/>
    <x v="0"/>
    <x v="0"/>
    <s v="            "/>
    <s v="            "/>
    <s v="            "/>
    <x v="0"/>
    <x v="6"/>
  </r>
  <r>
    <x v="40"/>
    <x v="40"/>
    <x v="11"/>
    <x v="11"/>
    <x v="1"/>
    <x v="1"/>
    <x v="0"/>
    <x v="168"/>
    <s v="2021.08.28"/>
    <s v="2021.12.26"/>
    <s v="PREFACTURACION                                                                                                                                                                                          "/>
    <n v="5"/>
    <n v="1473.27"/>
    <n v="1473.27"/>
    <n v="1473.27"/>
    <x v="0"/>
    <x v="0"/>
    <s v="            "/>
    <s v="            "/>
    <s v="            "/>
    <x v="0"/>
    <x v="0"/>
  </r>
  <r>
    <x v="40"/>
    <x v="40"/>
    <x v="11"/>
    <x v="11"/>
    <x v="1"/>
    <x v="1"/>
    <x v="0"/>
    <x v="169"/>
    <s v="2021.09.14"/>
    <s v="2022.01.12"/>
    <s v="PREFACTURACION                                                                                                                                                                                          "/>
    <n v="-12"/>
    <n v="1534.4"/>
    <n v="1534.4"/>
    <s v="            "/>
    <x v="0"/>
    <x v="0"/>
    <s v="            "/>
    <n v="1534.4"/>
    <s v="            "/>
    <x v="0"/>
    <x v="0"/>
  </r>
  <r>
    <x v="40"/>
    <x v="40"/>
    <x v="11"/>
    <x v="11"/>
    <x v="1"/>
    <x v="1"/>
    <x v="0"/>
    <x v="170"/>
    <s v="2021.10.05"/>
    <s v="2022.02.02"/>
    <s v="PREFACTURACION                                                                                                                                                                                          "/>
    <n v="-33"/>
    <n v="1927.61"/>
    <n v="1927.61"/>
    <s v="            "/>
    <x v="0"/>
    <x v="0"/>
    <s v="            "/>
    <s v="            "/>
    <n v="1927.61"/>
    <x v="0"/>
    <x v="0"/>
  </r>
  <r>
    <x v="40"/>
    <x v="40"/>
    <x v="11"/>
    <x v="11"/>
    <x v="1"/>
    <x v="1"/>
    <x v="0"/>
    <x v="171"/>
    <s v="2021.11.10"/>
    <s v="2022.03.10"/>
    <s v="PREFACTURACION                                                                                                                                                                                          "/>
    <n v="-69"/>
    <n v="1534.4"/>
    <n v="1534.4"/>
    <s v="            "/>
    <x v="0"/>
    <x v="0"/>
    <s v="            "/>
    <s v="            "/>
    <s v="            "/>
    <x v="14"/>
    <x v="0"/>
  </r>
  <r>
    <x v="40"/>
    <x v="40"/>
    <x v="11"/>
    <x v="11"/>
    <x v="1"/>
    <x v="1"/>
    <x v="0"/>
    <x v="172"/>
    <s v="2021.11.13"/>
    <s v="2022.03.13"/>
    <s v="PREFACTURACION                                                                                                                                                                                          "/>
    <n v="-72"/>
    <n v="2603.44"/>
    <n v="2603.44"/>
    <s v="            "/>
    <x v="0"/>
    <x v="0"/>
    <s v="            "/>
    <s v="            "/>
    <s v="            "/>
    <x v="15"/>
    <x v="0"/>
  </r>
  <r>
    <x v="40"/>
    <x v="40"/>
    <x v="11"/>
    <x v="11"/>
    <x v="1"/>
    <x v="1"/>
    <x v="0"/>
    <x v="173"/>
    <s v="2021.12.02"/>
    <s v="2022.04.01"/>
    <s v="FACTURACION 2                                                                                                                                                                                           "/>
    <n v="-91"/>
    <n v="3868.93"/>
    <n v="3868.93"/>
    <s v="            "/>
    <x v="0"/>
    <x v="0"/>
    <s v="            "/>
    <s v="            "/>
    <s v="            "/>
    <x v="0"/>
    <x v="7"/>
  </r>
  <r>
    <x v="40"/>
    <x v="40"/>
    <x v="11"/>
    <x v="11"/>
    <x v="1"/>
    <x v="1"/>
    <x v="0"/>
    <x v="174"/>
    <s v="2021.12.03"/>
    <s v="2022.04.02"/>
    <s v="FACTURACION 1                                                                                                                                                                                           "/>
    <n v="-92"/>
    <n v="1593.26"/>
    <n v="1593.26"/>
    <s v="            "/>
    <x v="0"/>
    <x v="0"/>
    <s v="            "/>
    <s v="            "/>
    <s v="            "/>
    <x v="0"/>
    <x v="8"/>
  </r>
  <r>
    <x v="41"/>
    <x v="41"/>
    <x v="12"/>
    <x v="12"/>
    <x v="0"/>
    <x v="0"/>
    <x v="0"/>
    <x v="175"/>
    <s v="2021.12.13"/>
    <s v="2022.01.12"/>
    <n v="139901"/>
    <n v="-12"/>
    <n v="19523.400000000001"/>
    <n v="19181.740000000002"/>
    <s v="            "/>
    <x v="0"/>
    <x v="0"/>
    <s v="            "/>
    <n v="19181.740000000002"/>
    <s v="            "/>
    <x v="0"/>
    <x v="0"/>
  </r>
  <r>
    <x v="41"/>
    <x v="41"/>
    <x v="12"/>
    <x v="12"/>
    <x v="0"/>
    <x v="0"/>
    <x v="0"/>
    <x v="176"/>
    <s v="2021.12.14"/>
    <s v="2022.01.13"/>
    <s v="139929-139931                                                                                                                                                                                           "/>
    <n v="-13"/>
    <n v="19683.3"/>
    <n v="19338.84"/>
    <s v="            "/>
    <x v="0"/>
    <x v="0"/>
    <s v="            "/>
    <n v="19338.84"/>
    <s v="            "/>
    <x v="0"/>
    <x v="0"/>
  </r>
  <r>
    <x v="42"/>
    <x v="42"/>
    <x v="12"/>
    <x v="12"/>
    <x v="0"/>
    <x v="0"/>
    <x v="0"/>
    <x v="177"/>
    <s v="2021.11.09"/>
    <s v="2021.12.09"/>
    <n v="139302"/>
    <n v="22"/>
    <n v="7350"/>
    <n v="7221.37"/>
    <n v="7221.37"/>
    <x v="0"/>
    <x v="0"/>
    <s v="            "/>
    <s v="            "/>
    <s v="            "/>
    <x v="0"/>
    <x v="0"/>
  </r>
  <r>
    <x v="42"/>
    <x v="42"/>
    <x v="12"/>
    <x v="12"/>
    <x v="0"/>
    <x v="0"/>
    <x v="0"/>
    <x v="178"/>
    <s v="2021.11.11"/>
    <s v="2021.12.11"/>
    <n v="139443"/>
    <n v="20"/>
    <n v="1308.72"/>
    <n v="1148.05"/>
    <n v="1148.05"/>
    <x v="0"/>
    <x v="0"/>
    <s v="            "/>
    <s v="            "/>
    <s v="            "/>
    <x v="0"/>
    <x v="0"/>
  </r>
  <r>
    <x v="42"/>
    <x v="42"/>
    <x v="12"/>
    <x v="12"/>
    <x v="0"/>
    <x v="0"/>
    <x v="0"/>
    <x v="179"/>
    <s v="2021.11.13"/>
    <s v="2021.12.13"/>
    <s v="139494-139495                                                                                                                                                                                           "/>
    <n v="18"/>
    <n v="13583.7"/>
    <n v="13345.99"/>
    <n v="13345.99"/>
    <x v="0"/>
    <x v="0"/>
    <s v="            "/>
    <s v="            "/>
    <s v="            "/>
    <x v="0"/>
    <x v="0"/>
  </r>
  <r>
    <x v="5"/>
    <x v="5"/>
    <x v="12"/>
    <x v="12"/>
    <x v="1"/>
    <x v="1"/>
    <x v="0"/>
    <x v="180"/>
    <s v="2021.12.21"/>
    <s v="2022.01.05"/>
    <n v="140019"/>
    <n v="-5"/>
    <n v="1477.5"/>
    <n v="1438.58"/>
    <s v="            "/>
    <x v="0"/>
    <x v="0"/>
    <s v="            "/>
    <n v="1438.58"/>
    <s v="            "/>
    <x v="0"/>
    <x v="0"/>
  </r>
  <r>
    <x v="5"/>
    <x v="5"/>
    <x v="12"/>
    <x v="12"/>
    <x v="1"/>
    <x v="1"/>
    <x v="0"/>
    <x v="181"/>
    <s v="2021.12.27"/>
    <s v="2022.01.11"/>
    <n v="140091"/>
    <n v="-11"/>
    <n v="1919.23"/>
    <n v="1868.68"/>
    <s v="            "/>
    <x v="0"/>
    <x v="0"/>
    <s v="            "/>
    <n v="1868.68"/>
    <s v="            "/>
    <x v="0"/>
    <x v="0"/>
  </r>
  <r>
    <x v="43"/>
    <x v="43"/>
    <x v="12"/>
    <x v="12"/>
    <x v="0"/>
    <x v="0"/>
    <x v="0"/>
    <x v="182"/>
    <s v="2021.12.13"/>
    <s v="2022.01.12"/>
    <n v="139907"/>
    <n v="-12"/>
    <n v="19117.8"/>
    <n v="18783.240000000002"/>
    <s v="            "/>
    <x v="0"/>
    <x v="0"/>
    <s v="            "/>
    <n v="18783.240000000002"/>
    <s v="            "/>
    <x v="0"/>
    <x v="0"/>
  </r>
  <r>
    <x v="44"/>
    <x v="44"/>
    <x v="12"/>
    <x v="12"/>
    <x v="1"/>
    <x v="1"/>
    <x v="0"/>
    <x v="183"/>
    <s v="2021.11.24"/>
    <s v="2021.12.24"/>
    <s v="139653-139655                                                                                                                                                                                           "/>
    <n v="7"/>
    <n v="13927.2"/>
    <n v="13683.47"/>
    <n v="13683.47"/>
    <x v="0"/>
    <x v="0"/>
    <s v="            "/>
    <s v="            "/>
    <s v="            "/>
    <x v="0"/>
    <x v="0"/>
  </r>
  <r>
    <x v="44"/>
    <x v="44"/>
    <x v="12"/>
    <x v="12"/>
    <x v="1"/>
    <x v="1"/>
    <x v="0"/>
    <x v="184"/>
    <s v="2021.12.14"/>
    <s v="2022.01.13"/>
    <n v="139904"/>
    <n v="-13"/>
    <n v="15264.6"/>
    <n v="14997.47"/>
    <s v="            "/>
    <x v="0"/>
    <x v="0"/>
    <s v="            "/>
    <n v="14997.47"/>
    <s v="            "/>
    <x v="0"/>
    <x v="0"/>
  </r>
  <r>
    <x v="45"/>
    <x v="45"/>
    <x v="12"/>
    <x v="12"/>
    <x v="0"/>
    <x v="0"/>
    <x v="0"/>
    <x v="185"/>
    <s v="2021.11.09"/>
    <s v="2021.12.09"/>
    <n v="139422"/>
    <n v="22"/>
    <n v="4155.3"/>
    <n v="4082.58"/>
    <n v="4082.58"/>
    <x v="0"/>
    <x v="0"/>
    <s v="            "/>
    <s v="            "/>
    <s v="            "/>
    <x v="0"/>
    <x v="0"/>
  </r>
  <r>
    <x v="45"/>
    <x v="45"/>
    <x v="12"/>
    <x v="12"/>
    <x v="0"/>
    <x v="0"/>
    <x v="0"/>
    <x v="186"/>
    <s v="2021.11.15"/>
    <s v="2021.12.15"/>
    <n v="139500"/>
    <n v="16"/>
    <n v="6692.4"/>
    <n v="6575.28"/>
    <n v="6575.28"/>
    <x v="0"/>
    <x v="0"/>
    <s v="            "/>
    <s v="            "/>
    <s v="            "/>
    <x v="0"/>
    <x v="0"/>
  </r>
  <r>
    <x v="45"/>
    <x v="45"/>
    <x v="12"/>
    <x v="12"/>
    <x v="0"/>
    <x v="0"/>
    <x v="0"/>
    <x v="187"/>
    <s v="2021.11.25"/>
    <s v="2021.12.25"/>
    <n v="139678"/>
    <n v="6"/>
    <n v="34149.599999999999"/>
    <n v="33551.980000000003"/>
    <n v="33551.980000000003"/>
    <x v="0"/>
    <x v="0"/>
    <s v="            "/>
    <s v="            "/>
    <s v="            "/>
    <x v="0"/>
    <x v="0"/>
  </r>
  <r>
    <x v="45"/>
    <x v="45"/>
    <x v="12"/>
    <x v="12"/>
    <x v="0"/>
    <x v="0"/>
    <x v="0"/>
    <x v="188"/>
    <s v="2021.11.27"/>
    <s v="2021.12.27"/>
    <s v="139707-139712-139720                                                                                                                                                                                    "/>
    <n v="4"/>
    <n v="6955.2"/>
    <n v="6833.48"/>
    <n v="6833.48"/>
    <x v="0"/>
    <x v="0"/>
    <s v="            "/>
    <s v="            "/>
    <s v="            "/>
    <x v="0"/>
    <x v="0"/>
  </r>
  <r>
    <x v="45"/>
    <x v="45"/>
    <x v="12"/>
    <x v="12"/>
    <x v="0"/>
    <x v="0"/>
    <x v="0"/>
    <x v="189"/>
    <s v="2021.12.03"/>
    <s v="2022.01.02"/>
    <n v="139805"/>
    <n v="-2"/>
    <n v="3830.4"/>
    <n v="3763.37"/>
    <s v="            "/>
    <x v="0"/>
    <x v="0"/>
    <s v="            "/>
    <n v="3763.37"/>
    <s v="            "/>
    <x v="0"/>
    <x v="0"/>
  </r>
  <r>
    <x v="45"/>
    <x v="45"/>
    <x v="12"/>
    <x v="12"/>
    <x v="0"/>
    <x v="0"/>
    <x v="0"/>
    <x v="190"/>
    <s v="2021.12.08"/>
    <s v="2022.01.07"/>
    <n v="139859"/>
    <n v="-7"/>
    <n v="7641.8"/>
    <n v="7508.08"/>
    <s v="            "/>
    <x v="0"/>
    <x v="0"/>
    <s v="            "/>
    <n v="7508.08"/>
    <s v="            "/>
    <x v="0"/>
    <x v="0"/>
  </r>
  <r>
    <x v="45"/>
    <x v="45"/>
    <x v="12"/>
    <x v="12"/>
    <x v="0"/>
    <x v="0"/>
    <x v="0"/>
    <x v="191"/>
    <s v="2021.12.10"/>
    <s v="2022.01.09"/>
    <n v="139878"/>
    <n v="-9"/>
    <n v="11487.4"/>
    <n v="11286.37"/>
    <s v="            "/>
    <x v="0"/>
    <x v="0"/>
    <s v="            "/>
    <n v="11286.37"/>
    <s v="            "/>
    <x v="0"/>
    <x v="0"/>
  </r>
  <r>
    <x v="46"/>
    <x v="46"/>
    <x v="12"/>
    <x v="12"/>
    <x v="0"/>
    <x v="0"/>
    <x v="0"/>
    <x v="192"/>
    <s v="2021.10.09"/>
    <s v="2022.02.06"/>
    <s v="138878-138884-138901                                                                                                                                                                                    "/>
    <n v="-37"/>
    <n v="24225.599999999999"/>
    <n v="23801.65"/>
    <s v="            "/>
    <x v="0"/>
    <x v="0"/>
    <s v="            "/>
    <s v="            "/>
    <n v="23801.65"/>
    <x v="0"/>
    <x v="0"/>
  </r>
  <r>
    <x v="46"/>
    <x v="46"/>
    <x v="12"/>
    <x v="12"/>
    <x v="0"/>
    <x v="0"/>
    <x v="0"/>
    <x v="193"/>
    <s v="2021.11.27"/>
    <s v="2021.12.27"/>
    <s v="139715-139719                                                                                                                                                                                           "/>
    <n v="4"/>
    <n v="34397.85"/>
    <n v="33795.89"/>
    <n v="33795.89"/>
    <x v="0"/>
    <x v="0"/>
    <s v="            "/>
    <s v="            "/>
    <s v="            "/>
    <x v="0"/>
    <x v="0"/>
  </r>
  <r>
    <x v="46"/>
    <x v="46"/>
    <x v="12"/>
    <x v="12"/>
    <x v="0"/>
    <x v="0"/>
    <x v="0"/>
    <x v="194"/>
    <s v="2021.12.06"/>
    <s v="2022.01.05"/>
    <s v="139806-139809                                                                                                                                                                                           "/>
    <n v="-5"/>
    <n v="6244"/>
    <n v="5477.44"/>
    <s v="            "/>
    <x v="0"/>
    <x v="0"/>
    <s v="            "/>
    <n v="5477.44"/>
    <s v="            "/>
    <x v="0"/>
    <x v="0"/>
  </r>
  <r>
    <x v="46"/>
    <x v="46"/>
    <x v="12"/>
    <x v="12"/>
    <x v="0"/>
    <x v="0"/>
    <x v="0"/>
    <x v="195"/>
    <s v="2021.12.10"/>
    <s v="2022.01.09"/>
    <n v="139894"/>
    <n v="-9"/>
    <n v="15354.3"/>
    <n v="15085.6"/>
    <s v="            "/>
    <x v="0"/>
    <x v="0"/>
    <s v="            "/>
    <n v="15085.6"/>
    <s v="            "/>
    <x v="0"/>
    <x v="0"/>
  </r>
  <r>
    <x v="46"/>
    <x v="46"/>
    <x v="12"/>
    <x v="12"/>
    <x v="0"/>
    <x v="0"/>
    <x v="0"/>
    <x v="196"/>
    <s v="2021.12.13"/>
    <s v="2022.01.12"/>
    <n v="139897"/>
    <n v="-12"/>
    <n v="12090"/>
    <n v="11878.42"/>
    <s v="            "/>
    <x v="0"/>
    <x v="0"/>
    <s v="            "/>
    <n v="11878.42"/>
    <s v="            "/>
    <x v="0"/>
    <x v="0"/>
  </r>
  <r>
    <x v="46"/>
    <x v="46"/>
    <x v="12"/>
    <x v="12"/>
    <x v="0"/>
    <x v="0"/>
    <x v="0"/>
    <x v="197"/>
    <s v="2021.12.13"/>
    <s v="2022.01.12"/>
    <n v="139906"/>
    <n v="-12"/>
    <n v="10453.200000000001"/>
    <n v="10270.27"/>
    <s v="            "/>
    <x v="0"/>
    <x v="0"/>
    <s v="            "/>
    <n v="10270.27"/>
    <s v="            "/>
    <x v="0"/>
    <x v="0"/>
  </r>
  <r>
    <x v="46"/>
    <x v="46"/>
    <x v="12"/>
    <x v="12"/>
    <x v="0"/>
    <x v="0"/>
    <x v="0"/>
    <x v="198"/>
    <s v="2021.12.15"/>
    <s v="2022.01.14"/>
    <s v="139941-139957                                                                                                                                                                                           "/>
    <n v="-14"/>
    <n v="23399.5"/>
    <n v="22990.01"/>
    <s v="            "/>
    <x v="0"/>
    <x v="0"/>
    <s v="            "/>
    <n v="22990.01"/>
    <s v="            "/>
    <x v="0"/>
    <x v="0"/>
  </r>
  <r>
    <x v="46"/>
    <x v="46"/>
    <x v="12"/>
    <x v="12"/>
    <x v="0"/>
    <x v="0"/>
    <x v="0"/>
    <x v="199"/>
    <s v="2021.12.15"/>
    <s v="2022.01.14"/>
    <s v="139944-139952                                                                                                                                                                                           "/>
    <n v="-14"/>
    <n v="35497.800000000003"/>
    <n v="34876.589999999997"/>
    <s v="            "/>
    <x v="0"/>
    <x v="0"/>
    <s v="            "/>
    <n v="34876.589999999997"/>
    <s v="            "/>
    <x v="0"/>
    <x v="0"/>
  </r>
  <r>
    <x v="46"/>
    <x v="46"/>
    <x v="12"/>
    <x v="12"/>
    <x v="0"/>
    <x v="0"/>
    <x v="0"/>
    <x v="200"/>
    <s v="2021.12.16"/>
    <s v="2022.01.15"/>
    <n v="139971"/>
    <n v="-15"/>
    <n v="21955.75"/>
    <n v="19260.29"/>
    <s v="            "/>
    <x v="0"/>
    <x v="0"/>
    <s v="            "/>
    <n v="19260.29"/>
    <s v="            "/>
    <x v="0"/>
    <x v="0"/>
  </r>
  <r>
    <x v="46"/>
    <x v="46"/>
    <x v="12"/>
    <x v="12"/>
    <x v="0"/>
    <x v="0"/>
    <x v="0"/>
    <x v="201"/>
    <s v="2021.12.16"/>
    <s v="2022.01.15"/>
    <s v="139971-139975-139976-139982                                                                                                                                                                             "/>
    <n v="-15"/>
    <n v="92932.88"/>
    <n v="91306.55"/>
    <s v="            "/>
    <x v="0"/>
    <x v="0"/>
    <s v="            "/>
    <n v="91306.55"/>
    <s v="            "/>
    <x v="0"/>
    <x v="0"/>
  </r>
  <r>
    <x v="46"/>
    <x v="46"/>
    <x v="12"/>
    <x v="12"/>
    <x v="0"/>
    <x v="0"/>
    <x v="0"/>
    <x v="202"/>
    <s v="2021.12.21"/>
    <s v="2022.01.20"/>
    <n v="140012"/>
    <n v="-20"/>
    <n v="3810.24"/>
    <n v="3342.46"/>
    <s v="            "/>
    <x v="0"/>
    <x v="0"/>
    <s v="            "/>
    <n v="3342.46"/>
    <s v="            "/>
    <x v="0"/>
    <x v="0"/>
  </r>
  <r>
    <x v="46"/>
    <x v="46"/>
    <x v="12"/>
    <x v="12"/>
    <x v="0"/>
    <x v="0"/>
    <x v="0"/>
    <x v="203"/>
    <s v="2021.12.21"/>
    <s v="2022.01.20"/>
    <s v="139983-139984-139990-139992                                                                                                                                                                             "/>
    <n v="-20"/>
    <n v="111802.55"/>
    <n v="109846.01"/>
    <s v="            "/>
    <x v="0"/>
    <x v="0"/>
    <s v="            "/>
    <n v="109846.01"/>
    <s v="            "/>
    <x v="0"/>
    <x v="0"/>
  </r>
  <r>
    <x v="47"/>
    <x v="47"/>
    <x v="12"/>
    <x v="12"/>
    <x v="1"/>
    <x v="1"/>
    <x v="0"/>
    <x v="204"/>
    <s v="2021.10.20"/>
    <s v="2021.12.19"/>
    <n v="139100"/>
    <n v="12"/>
    <n v="2822.4"/>
    <n v="2475.9"/>
    <n v="2475.9"/>
    <x v="0"/>
    <x v="0"/>
    <s v="            "/>
    <s v="            "/>
    <s v="            "/>
    <x v="0"/>
    <x v="0"/>
  </r>
  <r>
    <x v="47"/>
    <x v="47"/>
    <x v="12"/>
    <x v="12"/>
    <x v="1"/>
    <x v="1"/>
    <x v="0"/>
    <x v="205"/>
    <s v="2021.10.25"/>
    <s v="2021.12.24"/>
    <n v="139209"/>
    <n v="7"/>
    <n v="1713.6"/>
    <n v="1503.22"/>
    <n v="1503.22"/>
    <x v="0"/>
    <x v="0"/>
    <s v="            "/>
    <s v="            "/>
    <s v="            "/>
    <x v="0"/>
    <x v="0"/>
  </r>
  <r>
    <x v="47"/>
    <x v="47"/>
    <x v="12"/>
    <x v="12"/>
    <x v="1"/>
    <x v="1"/>
    <x v="0"/>
    <x v="206"/>
    <s v="2021.10.25"/>
    <s v="2021.12.24"/>
    <n v="139208"/>
    <n v="7"/>
    <n v="2340.8000000000002"/>
    <n v="2053.42"/>
    <n v="2053.42"/>
    <x v="0"/>
    <x v="0"/>
    <s v="            "/>
    <s v="            "/>
    <s v="            "/>
    <x v="0"/>
    <x v="0"/>
  </r>
  <r>
    <x v="47"/>
    <x v="47"/>
    <x v="12"/>
    <x v="12"/>
    <x v="1"/>
    <x v="1"/>
    <x v="0"/>
    <x v="207"/>
    <s v="2021.11.05"/>
    <s v="2022.01.04"/>
    <n v="139369"/>
    <n v="-4"/>
    <n v="5843.38"/>
    <n v="5126"/>
    <s v="            "/>
    <x v="0"/>
    <x v="0"/>
    <s v="            "/>
    <n v="5126"/>
    <s v="            "/>
    <x v="0"/>
    <x v="0"/>
  </r>
  <r>
    <x v="47"/>
    <x v="47"/>
    <x v="12"/>
    <x v="12"/>
    <x v="1"/>
    <x v="1"/>
    <x v="0"/>
    <x v="208"/>
    <s v="2021.11.09"/>
    <s v="2022.01.08"/>
    <n v="139421"/>
    <n v="-8"/>
    <n v="8814.4"/>
    <n v="7732.27"/>
    <s v="            "/>
    <x v="0"/>
    <x v="0"/>
    <s v="            "/>
    <n v="7732.27"/>
    <s v="            "/>
    <x v="0"/>
    <x v="0"/>
  </r>
  <r>
    <x v="48"/>
    <x v="48"/>
    <x v="12"/>
    <x v="12"/>
    <x v="0"/>
    <x v="0"/>
    <x v="1"/>
    <x v="209"/>
    <s v="2021.04.16"/>
    <s v="2021.04.16"/>
    <s v="                                                                                                                                                                                                        "/>
    <n v="259"/>
    <n v="620.73"/>
    <n v="620.73"/>
    <s v="            "/>
    <x v="0"/>
    <x v="0"/>
    <n v="620.73"/>
    <s v="            "/>
    <s v="            "/>
    <x v="0"/>
    <x v="0"/>
  </r>
  <r>
    <x v="48"/>
    <x v="48"/>
    <x v="12"/>
    <x v="12"/>
    <x v="0"/>
    <x v="0"/>
    <x v="0"/>
    <x v="210"/>
    <s v="2020.08.18"/>
    <s v="2020.08.18"/>
    <n v="132806"/>
    <n v="500"/>
    <n v="1820.39"/>
    <n v="1788.53"/>
    <s v="            "/>
    <x v="0"/>
    <x v="0"/>
    <n v="1788.53"/>
    <s v="            "/>
    <s v="            "/>
    <x v="0"/>
    <x v="0"/>
  </r>
  <r>
    <x v="49"/>
    <x v="49"/>
    <x v="12"/>
    <x v="12"/>
    <x v="0"/>
    <x v="0"/>
    <x v="0"/>
    <x v="211"/>
    <s v="2021.12.01"/>
    <s v="2021.12.31"/>
    <s v="139736-139737-139741-139745-139748                                                                                                                                                                      "/>
    <n v="0"/>
    <n v="101760.86"/>
    <n v="99669.24"/>
    <s v="            "/>
    <x v="0"/>
    <x v="0"/>
    <s v="            "/>
    <n v="99669.24"/>
    <s v="            "/>
    <x v="0"/>
    <x v="0"/>
  </r>
  <r>
    <x v="50"/>
    <x v="50"/>
    <x v="12"/>
    <x v="12"/>
    <x v="0"/>
    <x v="0"/>
    <x v="0"/>
    <x v="212"/>
    <s v="2021.11.24"/>
    <s v="2022.01.23"/>
    <s v="139652-139654                                                                                                                                                                                           "/>
    <n v="-23"/>
    <n v="56487.6"/>
    <n v="55499.07"/>
    <s v="            "/>
    <x v="0"/>
    <x v="0"/>
    <s v="            "/>
    <n v="55499.07"/>
    <s v="            "/>
    <x v="0"/>
    <x v="0"/>
  </r>
  <r>
    <x v="50"/>
    <x v="50"/>
    <x v="12"/>
    <x v="12"/>
    <x v="0"/>
    <x v="0"/>
    <x v="0"/>
    <x v="213"/>
    <s v="2021.11.27"/>
    <s v="2022.01.26"/>
    <n v="139699"/>
    <n v="-26"/>
    <n v="11260.8"/>
    <n v="11063.74"/>
    <s v="            "/>
    <x v="0"/>
    <x v="0"/>
    <s v="            "/>
    <n v="11063.74"/>
    <s v="            "/>
    <x v="0"/>
    <x v="0"/>
  </r>
  <r>
    <x v="51"/>
    <x v="51"/>
    <x v="12"/>
    <x v="12"/>
    <x v="0"/>
    <x v="0"/>
    <x v="0"/>
    <x v="214"/>
    <s v="2021.11.30"/>
    <s v="2021.11.30"/>
    <s v="139705-139706                                                                                                                                                                                           "/>
    <n v="31"/>
    <n v="34489.06"/>
    <n v="7254.91"/>
    <s v="            "/>
    <x v="9"/>
    <x v="0"/>
    <s v="            "/>
    <s v="            "/>
    <s v="            "/>
    <x v="0"/>
    <x v="0"/>
  </r>
  <r>
    <x v="52"/>
    <x v="52"/>
    <x v="12"/>
    <x v="12"/>
    <x v="1"/>
    <x v="1"/>
    <x v="0"/>
    <x v="215"/>
    <s v="2021.12.13"/>
    <s v="2022.01.12"/>
    <n v="139898"/>
    <n v="-12"/>
    <n v="22822.799999999999"/>
    <n v="22423.4"/>
    <s v="            "/>
    <x v="0"/>
    <x v="0"/>
    <s v="            "/>
    <n v="22423.4"/>
    <s v="            "/>
    <x v="0"/>
    <x v="0"/>
  </r>
  <r>
    <x v="53"/>
    <x v="53"/>
    <x v="12"/>
    <x v="12"/>
    <x v="1"/>
    <x v="1"/>
    <x v="0"/>
    <x v="216"/>
    <s v="2021.12.13"/>
    <s v="2022.01.12"/>
    <n v="139903"/>
    <n v="-12"/>
    <n v="12780.77"/>
    <n v="12581.07"/>
    <s v="            "/>
    <x v="0"/>
    <x v="0"/>
    <s v="            "/>
    <n v="12581.07"/>
    <s v="            "/>
    <x v="0"/>
    <x v="0"/>
  </r>
  <r>
    <x v="54"/>
    <x v="54"/>
    <x v="12"/>
    <x v="12"/>
    <x v="0"/>
    <x v="0"/>
    <x v="0"/>
    <x v="217"/>
    <s v="2021.11.25"/>
    <s v="2021.12.25"/>
    <s v="139571-139574                                                                                                                                                                                           "/>
    <n v="6"/>
    <n v="17000"/>
    <n v="16702.5"/>
    <n v="16702.5"/>
    <x v="0"/>
    <x v="0"/>
    <s v="            "/>
    <s v="            "/>
    <s v="            "/>
    <x v="0"/>
    <x v="0"/>
  </r>
  <r>
    <x v="54"/>
    <x v="54"/>
    <x v="12"/>
    <x v="12"/>
    <x v="0"/>
    <x v="0"/>
    <x v="0"/>
    <x v="218"/>
    <s v="2021.12.02"/>
    <s v="2022.01.01"/>
    <n v="139773"/>
    <n v="-1"/>
    <n v="14881.66"/>
    <n v="13054.67"/>
    <s v="            "/>
    <x v="0"/>
    <x v="0"/>
    <s v="            "/>
    <n v="13054.67"/>
    <s v="            "/>
    <x v="0"/>
    <x v="0"/>
  </r>
  <r>
    <x v="55"/>
    <x v="55"/>
    <x v="13"/>
    <x v="13"/>
    <x v="1"/>
    <x v="1"/>
    <x v="0"/>
    <x v="219"/>
    <s v="2021.11.17"/>
    <s v="2022.01.16"/>
    <n v="139549"/>
    <n v="-16"/>
    <n v="3941"/>
    <n v="3872.03"/>
    <s v="            "/>
    <x v="0"/>
    <x v="0"/>
    <s v="            "/>
    <n v="3872.03"/>
    <s v="            "/>
    <x v="0"/>
    <x v="0"/>
  </r>
  <r>
    <x v="55"/>
    <x v="55"/>
    <x v="13"/>
    <x v="13"/>
    <x v="1"/>
    <x v="1"/>
    <x v="0"/>
    <x v="220"/>
    <s v="2021.11.24"/>
    <s v="2022.01.23"/>
    <n v="139656"/>
    <n v="-23"/>
    <n v="4572"/>
    <n v="4491.99"/>
    <s v="            "/>
    <x v="0"/>
    <x v="0"/>
    <s v="            "/>
    <n v="4491.99"/>
    <s v="            "/>
    <x v="0"/>
    <x v="0"/>
  </r>
  <r>
    <x v="55"/>
    <x v="55"/>
    <x v="13"/>
    <x v="13"/>
    <x v="1"/>
    <x v="1"/>
    <x v="0"/>
    <x v="221"/>
    <s v="2021.11.25"/>
    <s v="2022.01.24"/>
    <n v="139694"/>
    <n v="-24"/>
    <n v="2400"/>
    <n v="2358"/>
    <s v="            "/>
    <x v="0"/>
    <x v="0"/>
    <s v="            "/>
    <n v="2358"/>
    <s v="            "/>
    <x v="0"/>
    <x v="0"/>
  </r>
  <r>
    <x v="55"/>
    <x v="55"/>
    <x v="13"/>
    <x v="13"/>
    <x v="1"/>
    <x v="1"/>
    <x v="0"/>
    <x v="222"/>
    <s v="2021.11.26"/>
    <s v="2022.01.25"/>
    <n v="139709"/>
    <n v="-25"/>
    <n v="3072"/>
    <n v="3018.24"/>
    <s v="            "/>
    <x v="0"/>
    <x v="0"/>
    <s v="            "/>
    <n v="3018.24"/>
    <s v="            "/>
    <x v="0"/>
    <x v="0"/>
  </r>
  <r>
    <x v="56"/>
    <x v="56"/>
    <x v="13"/>
    <x v="13"/>
    <x v="1"/>
    <x v="1"/>
    <x v="0"/>
    <x v="223"/>
    <s v="2021.09.27"/>
    <s v="2021.11.26"/>
    <n v="138631"/>
    <n v="35"/>
    <n v="6300"/>
    <n v="6134.06"/>
    <s v="            "/>
    <x v="10"/>
    <x v="0"/>
    <s v="            "/>
    <s v="            "/>
    <s v="            "/>
    <x v="0"/>
    <x v="0"/>
  </r>
  <r>
    <x v="56"/>
    <x v="56"/>
    <x v="13"/>
    <x v="13"/>
    <x v="1"/>
    <x v="1"/>
    <x v="0"/>
    <x v="224"/>
    <s v="2021.09.27"/>
    <s v="2021.11.26"/>
    <n v="138649"/>
    <n v="35"/>
    <n v="3855.6"/>
    <n v="3754.05"/>
    <s v="            "/>
    <x v="11"/>
    <x v="0"/>
    <s v="            "/>
    <s v="            "/>
    <s v="            "/>
    <x v="0"/>
    <x v="0"/>
  </r>
  <r>
    <x v="56"/>
    <x v="56"/>
    <x v="13"/>
    <x v="13"/>
    <x v="1"/>
    <x v="1"/>
    <x v="0"/>
    <x v="225"/>
    <s v="2021.09.27"/>
    <s v="2021.11.26"/>
    <n v="138589"/>
    <n v="35"/>
    <n v="2688"/>
    <n v="2617.1999999999998"/>
    <s v="            "/>
    <x v="12"/>
    <x v="0"/>
    <s v="            "/>
    <s v="            "/>
    <s v="            "/>
    <x v="0"/>
    <x v="0"/>
  </r>
  <r>
    <x v="56"/>
    <x v="56"/>
    <x v="13"/>
    <x v="13"/>
    <x v="1"/>
    <x v="1"/>
    <x v="0"/>
    <x v="226"/>
    <s v="2021.09.27"/>
    <s v="2021.11.26"/>
    <n v="138630"/>
    <n v="35"/>
    <n v="6491.52"/>
    <n v="6320.54"/>
    <s v="            "/>
    <x v="13"/>
    <x v="0"/>
    <s v="            "/>
    <s v="            "/>
    <s v="            "/>
    <x v="0"/>
    <x v="0"/>
  </r>
  <r>
    <x v="56"/>
    <x v="56"/>
    <x v="13"/>
    <x v="13"/>
    <x v="1"/>
    <x v="1"/>
    <x v="0"/>
    <x v="227"/>
    <s v="2021.09.27"/>
    <s v="2021.11.26"/>
    <n v="138648"/>
    <n v="35"/>
    <n v="3427.2"/>
    <n v="3336.93"/>
    <s v="            "/>
    <x v="14"/>
    <x v="0"/>
    <s v="            "/>
    <s v="            "/>
    <s v="            "/>
    <x v="0"/>
    <x v="0"/>
  </r>
  <r>
    <x v="56"/>
    <x v="56"/>
    <x v="13"/>
    <x v="13"/>
    <x v="1"/>
    <x v="1"/>
    <x v="0"/>
    <x v="228"/>
    <s v="2021.10.11"/>
    <s v="2021.12.10"/>
    <n v="138816"/>
    <n v="21"/>
    <n v="7257.6"/>
    <n v="7066.44"/>
    <n v="7066.44"/>
    <x v="0"/>
    <x v="0"/>
    <s v="            "/>
    <s v="            "/>
    <s v="            "/>
    <x v="0"/>
    <x v="0"/>
  </r>
  <r>
    <x v="56"/>
    <x v="56"/>
    <x v="13"/>
    <x v="13"/>
    <x v="1"/>
    <x v="1"/>
    <x v="0"/>
    <x v="229"/>
    <s v="2021.10.11"/>
    <s v="2021.12.10"/>
    <n v="138755"/>
    <n v="21"/>
    <n v="1520.06"/>
    <n v="1480.02"/>
    <n v="1480.02"/>
    <x v="0"/>
    <x v="0"/>
    <s v="            "/>
    <s v="            "/>
    <s v="            "/>
    <x v="0"/>
    <x v="0"/>
  </r>
  <r>
    <x v="56"/>
    <x v="56"/>
    <x v="13"/>
    <x v="13"/>
    <x v="1"/>
    <x v="1"/>
    <x v="0"/>
    <x v="230"/>
    <s v="2021.10.11"/>
    <s v="2021.12.10"/>
    <n v="138718"/>
    <n v="21"/>
    <n v="3749.76"/>
    <n v="3650.99"/>
    <n v="3650.99"/>
    <x v="0"/>
    <x v="0"/>
    <s v="            "/>
    <s v="            "/>
    <s v="            "/>
    <x v="0"/>
    <x v="0"/>
  </r>
  <r>
    <x v="56"/>
    <x v="56"/>
    <x v="13"/>
    <x v="13"/>
    <x v="1"/>
    <x v="1"/>
    <x v="0"/>
    <x v="231"/>
    <s v="2021.10.11"/>
    <s v="2021.12.10"/>
    <n v="138794"/>
    <n v="21"/>
    <n v="2857.68"/>
    <n v="2782.41"/>
    <n v="2782.41"/>
    <x v="0"/>
    <x v="0"/>
    <s v="            "/>
    <s v="            "/>
    <s v="            "/>
    <x v="0"/>
    <x v="0"/>
  </r>
  <r>
    <x v="56"/>
    <x v="56"/>
    <x v="13"/>
    <x v="13"/>
    <x v="1"/>
    <x v="1"/>
    <x v="0"/>
    <x v="232"/>
    <s v="2021.10.16"/>
    <s v="2021.12.15"/>
    <n v="138879"/>
    <n v="16"/>
    <n v="7644"/>
    <n v="7442.66"/>
    <n v="7442.66"/>
    <x v="0"/>
    <x v="0"/>
    <s v="            "/>
    <s v="            "/>
    <s v="            "/>
    <x v="0"/>
    <x v="0"/>
  </r>
  <r>
    <x v="56"/>
    <x v="56"/>
    <x v="13"/>
    <x v="13"/>
    <x v="1"/>
    <x v="1"/>
    <x v="0"/>
    <x v="233"/>
    <s v="2021.10.16"/>
    <s v="2021.12.15"/>
    <n v="138983"/>
    <n v="16"/>
    <n v="4368"/>
    <n v="4252.95"/>
    <n v="4252.95"/>
    <x v="0"/>
    <x v="0"/>
    <s v="            "/>
    <s v="            "/>
    <s v="            "/>
    <x v="0"/>
    <x v="0"/>
  </r>
  <r>
    <x v="56"/>
    <x v="56"/>
    <x v="13"/>
    <x v="13"/>
    <x v="1"/>
    <x v="1"/>
    <x v="0"/>
    <x v="234"/>
    <s v="2021.10.16"/>
    <s v="2021.12.15"/>
    <n v="138991"/>
    <n v="16"/>
    <n v="1999.2"/>
    <n v="1946.54"/>
    <n v="1946.54"/>
    <x v="0"/>
    <x v="0"/>
    <s v="            "/>
    <s v="            "/>
    <s v="            "/>
    <x v="0"/>
    <x v="0"/>
  </r>
  <r>
    <x v="56"/>
    <x v="56"/>
    <x v="13"/>
    <x v="13"/>
    <x v="1"/>
    <x v="1"/>
    <x v="0"/>
    <x v="235"/>
    <s v="2021.10.16"/>
    <s v="2021.12.15"/>
    <n v="138916"/>
    <n v="16"/>
    <n v="3974.88"/>
    <n v="3870.18"/>
    <n v="3870.18"/>
    <x v="0"/>
    <x v="0"/>
    <s v="            "/>
    <s v="            "/>
    <s v="            "/>
    <x v="0"/>
    <x v="0"/>
  </r>
  <r>
    <x v="56"/>
    <x v="56"/>
    <x v="13"/>
    <x v="13"/>
    <x v="1"/>
    <x v="1"/>
    <x v="0"/>
    <x v="236"/>
    <s v="2021.10.16"/>
    <s v="2021.12.15"/>
    <n v="138973"/>
    <n v="16"/>
    <n v="4969.4399999999996"/>
    <n v="4838.55"/>
    <n v="4838.55"/>
    <x v="0"/>
    <x v="0"/>
    <s v="            "/>
    <s v="            "/>
    <s v="            "/>
    <x v="0"/>
    <x v="0"/>
  </r>
  <r>
    <x v="56"/>
    <x v="56"/>
    <x v="13"/>
    <x v="13"/>
    <x v="1"/>
    <x v="1"/>
    <x v="0"/>
    <x v="237"/>
    <s v="2021.10.16"/>
    <s v="2021.12.15"/>
    <n v="138948"/>
    <n v="16"/>
    <n v="2293.1999999999998"/>
    <n v="2232.8000000000002"/>
    <n v="2232.8000000000002"/>
    <x v="0"/>
    <x v="0"/>
    <s v="            "/>
    <s v="            "/>
    <s v="            "/>
    <x v="0"/>
    <x v="0"/>
  </r>
  <r>
    <x v="56"/>
    <x v="56"/>
    <x v="13"/>
    <x v="13"/>
    <x v="1"/>
    <x v="1"/>
    <x v="0"/>
    <x v="238"/>
    <s v="2021.10.16"/>
    <s v="2021.12.15"/>
    <n v="138985"/>
    <n v="16"/>
    <n v="4677.12"/>
    <n v="4553.93"/>
    <n v="4553.93"/>
    <x v="0"/>
    <x v="0"/>
    <s v="            "/>
    <s v="            "/>
    <s v="            "/>
    <x v="0"/>
    <x v="0"/>
  </r>
  <r>
    <x v="56"/>
    <x v="56"/>
    <x v="13"/>
    <x v="13"/>
    <x v="1"/>
    <x v="1"/>
    <x v="0"/>
    <x v="239"/>
    <s v="2021.10.16"/>
    <s v="2021.12.15"/>
    <n v="138974"/>
    <n v="16"/>
    <n v="5443.2"/>
    <n v="5299.83"/>
    <n v="5299.83"/>
    <x v="0"/>
    <x v="0"/>
    <s v="            "/>
    <s v="            "/>
    <s v="            "/>
    <x v="0"/>
    <x v="0"/>
  </r>
  <r>
    <x v="56"/>
    <x v="56"/>
    <x v="13"/>
    <x v="13"/>
    <x v="1"/>
    <x v="1"/>
    <x v="0"/>
    <x v="240"/>
    <s v="2021.10.16"/>
    <s v="2021.12.15"/>
    <n v="138984"/>
    <n v="16"/>
    <n v="1814.4"/>
    <n v="1766.61"/>
    <n v="1766.61"/>
    <x v="0"/>
    <x v="0"/>
    <s v="            "/>
    <s v="            "/>
    <s v="            "/>
    <x v="0"/>
    <x v="0"/>
  </r>
  <r>
    <x v="56"/>
    <x v="56"/>
    <x v="13"/>
    <x v="13"/>
    <x v="1"/>
    <x v="1"/>
    <x v="0"/>
    <x v="241"/>
    <s v="2021.10.16"/>
    <s v="2021.12.15"/>
    <n v="138992"/>
    <n v="16"/>
    <n v="3628.8"/>
    <n v="3533.22"/>
    <n v="3533.22"/>
    <x v="0"/>
    <x v="0"/>
    <s v="            "/>
    <s v="            "/>
    <s v="            "/>
    <x v="0"/>
    <x v="0"/>
  </r>
  <r>
    <x v="56"/>
    <x v="56"/>
    <x v="13"/>
    <x v="13"/>
    <x v="1"/>
    <x v="1"/>
    <x v="0"/>
    <x v="242"/>
    <s v="2021.10.16"/>
    <s v="2021.12.15"/>
    <n v="138949"/>
    <n v="16"/>
    <n v="152.88"/>
    <n v="148.85"/>
    <n v="148.85"/>
    <x v="0"/>
    <x v="0"/>
    <s v="            "/>
    <s v="            "/>
    <s v="            "/>
    <x v="0"/>
    <x v="0"/>
  </r>
  <r>
    <x v="56"/>
    <x v="56"/>
    <x v="13"/>
    <x v="13"/>
    <x v="1"/>
    <x v="1"/>
    <x v="0"/>
    <x v="243"/>
    <s v="2021.10.16"/>
    <s v="2021.12.15"/>
    <n v="588"/>
    <n v="16"/>
    <n v="8736"/>
    <n v="8505.9"/>
    <n v="8505.9"/>
    <x v="0"/>
    <x v="0"/>
    <s v="            "/>
    <s v="            "/>
    <s v="            "/>
    <x v="0"/>
    <x v="0"/>
  </r>
  <r>
    <x v="56"/>
    <x v="56"/>
    <x v="13"/>
    <x v="13"/>
    <x v="1"/>
    <x v="1"/>
    <x v="0"/>
    <x v="244"/>
    <s v="2021.10.16"/>
    <s v="2021.12.15"/>
    <n v="138947"/>
    <n v="16"/>
    <n v="8736"/>
    <n v="8505.9"/>
    <n v="8505.9"/>
    <x v="0"/>
    <x v="0"/>
    <s v="            "/>
    <s v="            "/>
    <s v="            "/>
    <x v="0"/>
    <x v="0"/>
  </r>
  <r>
    <x v="56"/>
    <x v="56"/>
    <x v="13"/>
    <x v="13"/>
    <x v="1"/>
    <x v="1"/>
    <x v="0"/>
    <x v="245"/>
    <s v="2021.10.19"/>
    <s v="2021.12.18"/>
    <n v="139065"/>
    <n v="13"/>
    <n v="2598.96"/>
    <n v="2530.5"/>
    <n v="2530.5"/>
    <x v="0"/>
    <x v="0"/>
    <s v="            "/>
    <s v="            "/>
    <s v="            "/>
    <x v="0"/>
    <x v="0"/>
  </r>
  <r>
    <x v="56"/>
    <x v="56"/>
    <x v="13"/>
    <x v="13"/>
    <x v="1"/>
    <x v="1"/>
    <x v="0"/>
    <x v="246"/>
    <s v="2021.10.19"/>
    <s v="2021.12.18"/>
    <n v="139028"/>
    <n v="13"/>
    <n v="2598.96"/>
    <n v="2530.5"/>
    <n v="2530.5"/>
    <x v="0"/>
    <x v="0"/>
    <s v="            "/>
    <s v="            "/>
    <s v="            "/>
    <x v="0"/>
    <x v="0"/>
  </r>
  <r>
    <x v="56"/>
    <x v="56"/>
    <x v="13"/>
    <x v="13"/>
    <x v="1"/>
    <x v="1"/>
    <x v="0"/>
    <x v="247"/>
    <s v="2021.10.19"/>
    <s v="2021.12.18"/>
    <n v="139014"/>
    <n v="13"/>
    <n v="2140.3200000000002"/>
    <n v="2083.9499999999998"/>
    <n v="2083.9499999999998"/>
    <x v="0"/>
    <x v="0"/>
    <s v="            "/>
    <s v="            "/>
    <s v="            "/>
    <x v="0"/>
    <x v="0"/>
  </r>
  <r>
    <x v="56"/>
    <x v="56"/>
    <x v="13"/>
    <x v="13"/>
    <x v="1"/>
    <x v="1"/>
    <x v="0"/>
    <x v="248"/>
    <s v="2021.10.19"/>
    <s v="2021.12.18"/>
    <n v="139013"/>
    <n v="13"/>
    <n v="2177.2800000000002"/>
    <n v="2119.9299999999998"/>
    <n v="2119.9299999999998"/>
    <x v="0"/>
    <x v="0"/>
    <s v="            "/>
    <s v="            "/>
    <s v="            "/>
    <x v="0"/>
    <x v="0"/>
  </r>
  <r>
    <x v="56"/>
    <x v="56"/>
    <x v="13"/>
    <x v="13"/>
    <x v="1"/>
    <x v="1"/>
    <x v="0"/>
    <x v="249"/>
    <s v="2021.10.19"/>
    <s v="2021.12.18"/>
    <n v="139027"/>
    <n v="13"/>
    <n v="1209.5999999999999"/>
    <n v="1177.74"/>
    <n v="1177.74"/>
    <x v="0"/>
    <x v="0"/>
    <s v="            "/>
    <s v="            "/>
    <s v="            "/>
    <x v="0"/>
    <x v="0"/>
  </r>
  <r>
    <x v="56"/>
    <x v="56"/>
    <x v="13"/>
    <x v="13"/>
    <x v="1"/>
    <x v="1"/>
    <x v="0"/>
    <x v="250"/>
    <s v="2021.10.19"/>
    <s v="2021.12.18"/>
    <n v="139064"/>
    <n v="13"/>
    <n v="1693.44"/>
    <n v="1648.84"/>
    <n v="1648.84"/>
    <x v="0"/>
    <x v="0"/>
    <s v="            "/>
    <s v="            "/>
    <s v="            "/>
    <x v="0"/>
    <x v="0"/>
  </r>
  <r>
    <x v="56"/>
    <x v="56"/>
    <x v="13"/>
    <x v="13"/>
    <x v="1"/>
    <x v="1"/>
    <x v="0"/>
    <x v="251"/>
    <s v="2021.10.19"/>
    <s v="2021.12.18"/>
    <n v="139029"/>
    <n v="13"/>
    <n v="5962.32"/>
    <n v="5805.28"/>
    <n v="5805.28"/>
    <x v="0"/>
    <x v="0"/>
    <s v="            "/>
    <s v="            "/>
    <s v="            "/>
    <x v="0"/>
    <x v="0"/>
  </r>
  <r>
    <x v="56"/>
    <x v="56"/>
    <x v="13"/>
    <x v="13"/>
    <x v="1"/>
    <x v="1"/>
    <x v="0"/>
    <x v="252"/>
    <s v="2021.10.19"/>
    <s v="2021.12.18"/>
    <n v="138962"/>
    <n v="13"/>
    <n v="2598.96"/>
    <n v="2530.5"/>
    <n v="2530.5"/>
    <x v="0"/>
    <x v="0"/>
    <s v="            "/>
    <s v="            "/>
    <s v="            "/>
    <x v="0"/>
    <x v="0"/>
  </r>
  <r>
    <x v="56"/>
    <x v="56"/>
    <x v="13"/>
    <x v="13"/>
    <x v="1"/>
    <x v="1"/>
    <x v="0"/>
    <x v="253"/>
    <s v="2021.10.19"/>
    <s v="2021.12.18"/>
    <n v="138994"/>
    <n v="13"/>
    <n v="2446.08"/>
    <n v="2381.65"/>
    <n v="2381.65"/>
    <x v="0"/>
    <x v="0"/>
    <s v="            "/>
    <s v="            "/>
    <s v="            "/>
    <x v="0"/>
    <x v="0"/>
  </r>
  <r>
    <x v="56"/>
    <x v="56"/>
    <x v="13"/>
    <x v="13"/>
    <x v="1"/>
    <x v="1"/>
    <x v="0"/>
    <x v="254"/>
    <s v="2021.10.22"/>
    <s v="2021.12.21"/>
    <n v="139130"/>
    <n v="10"/>
    <n v="15805.44"/>
    <n v="15389.14"/>
    <n v="15389.14"/>
    <x v="0"/>
    <x v="0"/>
    <s v="            "/>
    <s v="            "/>
    <s v="            "/>
    <x v="0"/>
    <x v="0"/>
  </r>
  <r>
    <x v="56"/>
    <x v="56"/>
    <x v="13"/>
    <x v="13"/>
    <x v="1"/>
    <x v="1"/>
    <x v="0"/>
    <x v="255"/>
    <s v="2021.10.22"/>
    <s v="2021.12.21"/>
    <n v="139034"/>
    <n v="10"/>
    <n v="5809.44"/>
    <n v="5656.43"/>
    <n v="5656.43"/>
    <x v="0"/>
    <x v="0"/>
    <s v="            "/>
    <s v="            "/>
    <s v="            "/>
    <x v="0"/>
    <x v="0"/>
  </r>
  <r>
    <x v="56"/>
    <x v="56"/>
    <x v="13"/>
    <x v="13"/>
    <x v="1"/>
    <x v="1"/>
    <x v="0"/>
    <x v="256"/>
    <s v="2021.10.22"/>
    <s v="2021.12.21"/>
    <n v="138979"/>
    <n v="10"/>
    <n v="5443.2"/>
    <n v="5299.83"/>
    <n v="5299.83"/>
    <x v="0"/>
    <x v="0"/>
    <s v="            "/>
    <s v="            "/>
    <s v="            "/>
    <x v="0"/>
    <x v="0"/>
  </r>
  <r>
    <x v="56"/>
    <x v="56"/>
    <x v="13"/>
    <x v="13"/>
    <x v="1"/>
    <x v="1"/>
    <x v="0"/>
    <x v="257"/>
    <s v="2021.10.22"/>
    <s v="2021.12.21"/>
    <n v="139067"/>
    <n v="10"/>
    <n v="3669.12"/>
    <n v="3572.48"/>
    <n v="3572.48"/>
    <x v="0"/>
    <x v="0"/>
    <s v="            "/>
    <s v="            "/>
    <s v="            "/>
    <x v="0"/>
    <x v="0"/>
  </r>
  <r>
    <x v="56"/>
    <x v="56"/>
    <x v="13"/>
    <x v="13"/>
    <x v="1"/>
    <x v="1"/>
    <x v="0"/>
    <x v="258"/>
    <s v="2021.10.22"/>
    <s v="2021.12.21"/>
    <n v="139113"/>
    <n v="10"/>
    <n v="6552"/>
    <n v="6379.42"/>
    <n v="6379.42"/>
    <x v="0"/>
    <x v="0"/>
    <s v="            "/>
    <s v="            "/>
    <s v="            "/>
    <x v="0"/>
    <x v="0"/>
  </r>
  <r>
    <x v="56"/>
    <x v="56"/>
    <x v="13"/>
    <x v="13"/>
    <x v="1"/>
    <x v="1"/>
    <x v="0"/>
    <x v="259"/>
    <s v="2021.10.26"/>
    <s v="2021.12.25"/>
    <n v="139148"/>
    <n v="6"/>
    <n v="3276"/>
    <n v="3189.71"/>
    <n v="3189.71"/>
    <x v="0"/>
    <x v="0"/>
    <s v="            "/>
    <s v="            "/>
    <s v="            "/>
    <x v="0"/>
    <x v="0"/>
  </r>
  <r>
    <x v="56"/>
    <x v="56"/>
    <x v="13"/>
    <x v="13"/>
    <x v="1"/>
    <x v="1"/>
    <x v="0"/>
    <x v="260"/>
    <s v="2021.10.26"/>
    <s v="2021.12.25"/>
    <n v="139166"/>
    <n v="6"/>
    <n v="1814.4"/>
    <n v="1766.61"/>
    <n v="1766.61"/>
    <x v="0"/>
    <x v="0"/>
    <s v="            "/>
    <s v="            "/>
    <s v="            "/>
    <x v="0"/>
    <x v="0"/>
  </r>
  <r>
    <x v="56"/>
    <x v="56"/>
    <x v="13"/>
    <x v="13"/>
    <x v="1"/>
    <x v="1"/>
    <x v="0"/>
    <x v="261"/>
    <s v="2021.10.26"/>
    <s v="2021.12.25"/>
    <n v="139172"/>
    <n v="6"/>
    <n v="6552"/>
    <n v="6379.42"/>
    <n v="6379.42"/>
    <x v="0"/>
    <x v="0"/>
    <s v="            "/>
    <s v="            "/>
    <s v="            "/>
    <x v="0"/>
    <x v="0"/>
  </r>
  <r>
    <x v="56"/>
    <x v="56"/>
    <x v="13"/>
    <x v="13"/>
    <x v="1"/>
    <x v="1"/>
    <x v="0"/>
    <x v="262"/>
    <s v="2021.10.26"/>
    <s v="2021.12.25"/>
    <n v="139147"/>
    <n v="6"/>
    <n v="907.2"/>
    <n v="883.3"/>
    <n v="883.3"/>
    <x v="0"/>
    <x v="0"/>
    <s v="            "/>
    <s v="            "/>
    <s v="            "/>
    <x v="0"/>
    <x v="0"/>
  </r>
  <r>
    <x v="56"/>
    <x v="56"/>
    <x v="13"/>
    <x v="13"/>
    <x v="1"/>
    <x v="1"/>
    <x v="0"/>
    <x v="263"/>
    <s v="2021.10.26"/>
    <s v="2021.12.25"/>
    <n v="139167"/>
    <n v="6"/>
    <n v="8299.2000000000007"/>
    <n v="8080.6"/>
    <n v="8080.6"/>
    <x v="0"/>
    <x v="0"/>
    <s v="            "/>
    <s v="            "/>
    <s v="            "/>
    <x v="0"/>
    <x v="0"/>
  </r>
  <r>
    <x v="56"/>
    <x v="56"/>
    <x v="13"/>
    <x v="13"/>
    <x v="1"/>
    <x v="1"/>
    <x v="0"/>
    <x v="264"/>
    <s v="2021.11.04"/>
    <s v="2022.01.03"/>
    <n v="139229"/>
    <n v="-3"/>
    <n v="9937.2000000000007"/>
    <n v="9675.4599999999991"/>
    <s v="            "/>
    <x v="0"/>
    <x v="0"/>
    <s v="            "/>
    <n v="9675.4599999999991"/>
    <s v="            "/>
    <x v="0"/>
    <x v="0"/>
  </r>
  <r>
    <x v="56"/>
    <x v="56"/>
    <x v="13"/>
    <x v="13"/>
    <x v="1"/>
    <x v="1"/>
    <x v="0"/>
    <x v="265"/>
    <s v="2021.11.04"/>
    <s v="2022.01.03"/>
    <n v="139249"/>
    <n v="-3"/>
    <n v="4977.84"/>
    <n v="4846.7299999999996"/>
    <s v="            "/>
    <x v="0"/>
    <x v="0"/>
    <s v="            "/>
    <n v="4846.7299999999996"/>
    <s v="            "/>
    <x v="0"/>
    <x v="0"/>
  </r>
  <r>
    <x v="56"/>
    <x v="56"/>
    <x v="13"/>
    <x v="13"/>
    <x v="1"/>
    <x v="1"/>
    <x v="0"/>
    <x v="266"/>
    <s v="2021.11.05"/>
    <s v="2022.01.04"/>
    <n v="139267"/>
    <n v="-4"/>
    <n v="1681.68"/>
    <n v="1637.38"/>
    <s v="            "/>
    <x v="0"/>
    <x v="0"/>
    <s v="            "/>
    <n v="1637.38"/>
    <s v="            "/>
    <x v="0"/>
    <x v="0"/>
  </r>
  <r>
    <x v="56"/>
    <x v="56"/>
    <x v="13"/>
    <x v="13"/>
    <x v="1"/>
    <x v="1"/>
    <x v="0"/>
    <x v="267"/>
    <s v="2021.11.05"/>
    <s v="2022.01.04"/>
    <n v="139286"/>
    <n v="-4"/>
    <n v="2140.3200000000002"/>
    <n v="2083.9499999999998"/>
    <s v="            "/>
    <x v="0"/>
    <x v="0"/>
    <s v="            "/>
    <n v="2083.9499999999998"/>
    <s v="            "/>
    <x v="0"/>
    <x v="0"/>
  </r>
  <r>
    <x v="56"/>
    <x v="56"/>
    <x v="13"/>
    <x v="13"/>
    <x v="1"/>
    <x v="1"/>
    <x v="0"/>
    <x v="268"/>
    <s v="2021.11.05"/>
    <s v="2022.01.04"/>
    <n v="139268"/>
    <n v="-4"/>
    <n v="1223.04"/>
    <n v="1190.83"/>
    <s v="            "/>
    <x v="0"/>
    <x v="0"/>
    <s v="            "/>
    <n v="1190.83"/>
    <s v="            "/>
    <x v="0"/>
    <x v="0"/>
  </r>
  <r>
    <x v="56"/>
    <x v="56"/>
    <x v="13"/>
    <x v="13"/>
    <x v="1"/>
    <x v="1"/>
    <x v="0"/>
    <x v="269"/>
    <s v="2021.11.05"/>
    <s v="2022.01.04"/>
    <n v="139269"/>
    <n v="-4"/>
    <n v="1681.68"/>
    <n v="1637.38"/>
    <s v="            "/>
    <x v="0"/>
    <x v="0"/>
    <s v="            "/>
    <n v="1637.38"/>
    <s v="            "/>
    <x v="0"/>
    <x v="0"/>
  </r>
  <r>
    <x v="56"/>
    <x v="56"/>
    <x v="13"/>
    <x v="13"/>
    <x v="1"/>
    <x v="1"/>
    <x v="0"/>
    <x v="270"/>
    <s v="2021.11.05"/>
    <s v="2022.01.04"/>
    <n v="139318"/>
    <n v="-4"/>
    <n v="3603.6"/>
    <n v="3508.68"/>
    <s v="            "/>
    <x v="0"/>
    <x v="0"/>
    <s v="            "/>
    <n v="3508.68"/>
    <s v="            "/>
    <x v="0"/>
    <x v="0"/>
  </r>
  <r>
    <x v="56"/>
    <x v="56"/>
    <x v="13"/>
    <x v="13"/>
    <x v="1"/>
    <x v="1"/>
    <x v="0"/>
    <x v="271"/>
    <s v="2021.11.12"/>
    <s v="2022.01.11"/>
    <n v="139442"/>
    <n v="-11"/>
    <n v="8120"/>
    <n v="7906.12"/>
    <s v="            "/>
    <x v="0"/>
    <x v="0"/>
    <s v="            "/>
    <n v="7906.12"/>
    <s v="            "/>
    <x v="0"/>
    <x v="0"/>
  </r>
  <r>
    <x v="56"/>
    <x v="56"/>
    <x v="13"/>
    <x v="13"/>
    <x v="1"/>
    <x v="1"/>
    <x v="0"/>
    <x v="272"/>
    <s v="2021.11.12"/>
    <s v="2022.01.11"/>
    <n v="139429"/>
    <n v="-11"/>
    <n v="11411.12"/>
    <n v="11110.56"/>
    <s v="            "/>
    <x v="0"/>
    <x v="0"/>
    <s v="            "/>
    <n v="11110.56"/>
    <s v="            "/>
    <x v="0"/>
    <x v="0"/>
  </r>
  <r>
    <x v="56"/>
    <x v="56"/>
    <x v="13"/>
    <x v="13"/>
    <x v="1"/>
    <x v="1"/>
    <x v="0"/>
    <x v="273"/>
    <s v="2021.11.12"/>
    <s v="2022.01.11"/>
    <n v="139441"/>
    <n v="-11"/>
    <n v="9803.92"/>
    <n v="9545.69"/>
    <s v="            "/>
    <x v="0"/>
    <x v="0"/>
    <s v="            "/>
    <n v="9545.69"/>
    <s v="            "/>
    <x v="0"/>
    <x v="0"/>
  </r>
  <r>
    <x v="56"/>
    <x v="56"/>
    <x v="13"/>
    <x v="13"/>
    <x v="1"/>
    <x v="1"/>
    <x v="0"/>
    <x v="274"/>
    <s v="2021.11.12"/>
    <s v="2022.01.11"/>
    <n v="139464"/>
    <n v="-11"/>
    <n v="16393.439999999999"/>
    <n v="15961.65"/>
    <s v="            "/>
    <x v="0"/>
    <x v="0"/>
    <s v="            "/>
    <n v="15961.65"/>
    <s v="            "/>
    <x v="0"/>
    <x v="0"/>
  </r>
  <r>
    <x v="56"/>
    <x v="56"/>
    <x v="13"/>
    <x v="13"/>
    <x v="1"/>
    <x v="1"/>
    <x v="0"/>
    <x v="275"/>
    <s v="2021.11.12"/>
    <s v="2022.01.11"/>
    <n v="139463"/>
    <n v="-11"/>
    <n v="5460"/>
    <n v="5316.19"/>
    <s v="            "/>
    <x v="0"/>
    <x v="0"/>
    <s v="            "/>
    <n v="5316.19"/>
    <s v="            "/>
    <x v="0"/>
    <x v="0"/>
  </r>
  <r>
    <x v="56"/>
    <x v="56"/>
    <x v="13"/>
    <x v="13"/>
    <x v="1"/>
    <x v="1"/>
    <x v="0"/>
    <x v="276"/>
    <s v="2021.11.12"/>
    <s v="2022.01.11"/>
    <n v="139353"/>
    <n v="-11"/>
    <n v="2170.9"/>
    <n v="2113.7199999999998"/>
    <s v="            "/>
    <x v="0"/>
    <x v="0"/>
    <s v="            "/>
    <n v="2113.7199999999998"/>
    <s v="            "/>
    <x v="0"/>
    <x v="0"/>
  </r>
  <r>
    <x v="56"/>
    <x v="56"/>
    <x v="13"/>
    <x v="13"/>
    <x v="1"/>
    <x v="1"/>
    <x v="0"/>
    <x v="277"/>
    <s v="2021.11.12"/>
    <s v="2022.01.11"/>
    <n v="139352"/>
    <n v="-11"/>
    <n v="5350.8"/>
    <n v="5209.8599999999997"/>
    <s v="            "/>
    <x v="0"/>
    <x v="0"/>
    <s v="            "/>
    <n v="5209.8599999999997"/>
    <s v="            "/>
    <x v="0"/>
    <x v="0"/>
  </r>
  <r>
    <x v="56"/>
    <x v="56"/>
    <x v="13"/>
    <x v="13"/>
    <x v="1"/>
    <x v="1"/>
    <x v="0"/>
    <x v="278"/>
    <s v="2021.11.12"/>
    <s v="2022.01.11"/>
    <n v="139377"/>
    <n v="-11"/>
    <n v="1354.08"/>
    <n v="1318.41"/>
    <s v="            "/>
    <x v="0"/>
    <x v="0"/>
    <s v="            "/>
    <n v="1318.41"/>
    <s v="            "/>
    <x v="0"/>
    <x v="0"/>
  </r>
  <r>
    <x v="56"/>
    <x v="56"/>
    <x v="13"/>
    <x v="13"/>
    <x v="1"/>
    <x v="1"/>
    <x v="0"/>
    <x v="279"/>
    <s v="2021.11.12"/>
    <s v="2022.01.11"/>
    <n v="139376"/>
    <n v="-11"/>
    <n v="1939.39"/>
    <n v="1888.31"/>
    <s v="            "/>
    <x v="0"/>
    <x v="0"/>
    <s v="            "/>
    <n v="1888.31"/>
    <s v="            "/>
    <x v="0"/>
    <x v="0"/>
  </r>
  <r>
    <x v="56"/>
    <x v="56"/>
    <x v="13"/>
    <x v="13"/>
    <x v="1"/>
    <x v="1"/>
    <x v="0"/>
    <x v="280"/>
    <s v="2021.11.12"/>
    <s v="2022.01.11"/>
    <n v="139357"/>
    <n v="-11"/>
    <n v="2184"/>
    <n v="2126.4699999999998"/>
    <s v="            "/>
    <x v="0"/>
    <x v="0"/>
    <s v="            "/>
    <n v="2126.4699999999998"/>
    <s v="            "/>
    <x v="0"/>
    <x v="0"/>
  </r>
  <r>
    <x v="56"/>
    <x v="56"/>
    <x v="13"/>
    <x v="13"/>
    <x v="1"/>
    <x v="1"/>
    <x v="0"/>
    <x v="281"/>
    <s v="2021.11.12"/>
    <s v="2022.01.11"/>
    <n v="139351"/>
    <n v="-11"/>
    <n v="2184"/>
    <n v="2126.4699999999998"/>
    <s v="            "/>
    <x v="0"/>
    <x v="0"/>
    <s v="            "/>
    <n v="2126.4699999999998"/>
    <s v="            "/>
    <x v="0"/>
    <x v="0"/>
  </r>
  <r>
    <x v="56"/>
    <x v="56"/>
    <x v="13"/>
    <x v="13"/>
    <x v="1"/>
    <x v="1"/>
    <x v="0"/>
    <x v="282"/>
    <s v="2021.11.16"/>
    <s v="2022.01.15"/>
    <n v="139466"/>
    <n v="-15"/>
    <n v="7677.6"/>
    <n v="7475.38"/>
    <s v="            "/>
    <x v="0"/>
    <x v="0"/>
    <s v="            "/>
    <n v="7475.38"/>
    <s v="            "/>
    <x v="0"/>
    <x v="0"/>
  </r>
  <r>
    <x v="56"/>
    <x v="56"/>
    <x v="13"/>
    <x v="13"/>
    <x v="1"/>
    <x v="1"/>
    <x v="0"/>
    <x v="283"/>
    <s v="2021.11.16"/>
    <s v="2022.01.15"/>
    <n v="139513"/>
    <n v="-15"/>
    <n v="14464.8"/>
    <n v="14083.81"/>
    <s v="            "/>
    <x v="0"/>
    <x v="0"/>
    <s v="            "/>
    <n v="14083.81"/>
    <s v="            "/>
    <x v="0"/>
    <x v="0"/>
  </r>
  <r>
    <x v="56"/>
    <x v="56"/>
    <x v="13"/>
    <x v="13"/>
    <x v="1"/>
    <x v="1"/>
    <x v="0"/>
    <x v="284"/>
    <s v="2021.11.16"/>
    <s v="2022.01.15"/>
    <n v="139509"/>
    <n v="-15"/>
    <n v="55448.4"/>
    <n v="53987.93"/>
    <s v="            "/>
    <x v="0"/>
    <x v="0"/>
    <s v="            "/>
    <n v="53987.93"/>
    <s v="            "/>
    <x v="0"/>
    <x v="0"/>
  </r>
  <r>
    <x v="56"/>
    <x v="56"/>
    <x v="13"/>
    <x v="13"/>
    <x v="1"/>
    <x v="1"/>
    <x v="0"/>
    <x v="285"/>
    <s v="2021.11.16"/>
    <s v="2022.01.15"/>
    <n v="139486"/>
    <n v="-15"/>
    <n v="20893.599999999999"/>
    <n v="20343.28"/>
    <s v="            "/>
    <x v="0"/>
    <x v="0"/>
    <s v="            "/>
    <n v="20343.28"/>
    <s v="            "/>
    <x v="0"/>
    <x v="0"/>
  </r>
  <r>
    <x v="56"/>
    <x v="56"/>
    <x v="13"/>
    <x v="13"/>
    <x v="1"/>
    <x v="1"/>
    <x v="0"/>
    <x v="286"/>
    <s v="2021.11.17"/>
    <s v="2022.01.16"/>
    <n v="139512"/>
    <n v="-16"/>
    <n v="19447.12"/>
    <n v="18934.900000000001"/>
    <s v="            "/>
    <x v="0"/>
    <x v="0"/>
    <s v="            "/>
    <n v="18934.900000000001"/>
    <s v="            "/>
    <x v="0"/>
    <x v="0"/>
  </r>
  <r>
    <x v="56"/>
    <x v="56"/>
    <x v="13"/>
    <x v="13"/>
    <x v="1"/>
    <x v="1"/>
    <x v="0"/>
    <x v="287"/>
    <s v="2021.11.19"/>
    <s v="2022.01.18"/>
    <n v="139544"/>
    <n v="-18"/>
    <n v="15272.32"/>
    <n v="14870.06"/>
    <s v="            "/>
    <x v="0"/>
    <x v="0"/>
    <s v="            "/>
    <n v="14870.06"/>
    <s v="            "/>
    <x v="0"/>
    <x v="0"/>
  </r>
  <r>
    <x v="56"/>
    <x v="56"/>
    <x v="13"/>
    <x v="13"/>
    <x v="1"/>
    <x v="1"/>
    <x v="0"/>
    <x v="288"/>
    <s v="2021.11.23"/>
    <s v="2022.01.22"/>
    <n v="139601"/>
    <n v="-22"/>
    <n v="9000.32"/>
    <n v="8763.26"/>
    <s v="            "/>
    <x v="0"/>
    <x v="0"/>
    <s v="            "/>
    <n v="8763.26"/>
    <s v="            "/>
    <x v="0"/>
    <x v="0"/>
  </r>
  <r>
    <x v="56"/>
    <x v="56"/>
    <x v="13"/>
    <x v="13"/>
    <x v="1"/>
    <x v="1"/>
    <x v="0"/>
    <x v="289"/>
    <s v="2021.11.25"/>
    <s v="2022.01.24"/>
    <n v="139647"/>
    <n v="-24"/>
    <n v="5639.2"/>
    <n v="5490.67"/>
    <s v="            "/>
    <x v="0"/>
    <x v="0"/>
    <s v="            "/>
    <n v="5490.67"/>
    <s v="            "/>
    <x v="0"/>
    <x v="0"/>
  </r>
  <r>
    <x v="56"/>
    <x v="56"/>
    <x v="13"/>
    <x v="13"/>
    <x v="1"/>
    <x v="1"/>
    <x v="0"/>
    <x v="290"/>
    <s v="2021.11.25"/>
    <s v="2022.01.24"/>
    <n v="139646"/>
    <n v="-24"/>
    <n v="2508.8000000000002"/>
    <n v="2442.7199999999998"/>
    <s v="            "/>
    <x v="0"/>
    <x v="0"/>
    <s v="            "/>
    <n v="2442.7199999999998"/>
    <s v="            "/>
    <x v="0"/>
    <x v="0"/>
  </r>
  <r>
    <x v="56"/>
    <x v="56"/>
    <x v="13"/>
    <x v="13"/>
    <x v="1"/>
    <x v="1"/>
    <x v="0"/>
    <x v="291"/>
    <s v="2021.11.25"/>
    <s v="2022.01.24"/>
    <n v="139630"/>
    <n v="-24"/>
    <n v="3214.4"/>
    <n v="3129.73"/>
    <s v="            "/>
    <x v="0"/>
    <x v="0"/>
    <s v="            "/>
    <n v="3129.73"/>
    <s v="            "/>
    <x v="0"/>
    <x v="0"/>
  </r>
  <r>
    <x v="56"/>
    <x v="56"/>
    <x v="13"/>
    <x v="13"/>
    <x v="1"/>
    <x v="1"/>
    <x v="0"/>
    <x v="292"/>
    <s v="2021.12.01"/>
    <s v="2022.01.30"/>
    <n v="139731"/>
    <n v="-30"/>
    <n v="20893.599999999999"/>
    <n v="20343.28"/>
    <s v="            "/>
    <x v="0"/>
    <x v="0"/>
    <s v="            "/>
    <n v="20343.28"/>
    <s v="            "/>
    <x v="0"/>
    <x v="0"/>
  </r>
  <r>
    <x v="56"/>
    <x v="56"/>
    <x v="13"/>
    <x v="13"/>
    <x v="1"/>
    <x v="1"/>
    <x v="0"/>
    <x v="293"/>
    <s v="2021.12.01"/>
    <s v="2022.01.30"/>
    <n v="139714"/>
    <n v="-30"/>
    <n v="2808.96"/>
    <n v="2734.97"/>
    <s v="            "/>
    <x v="0"/>
    <x v="0"/>
    <s v="            "/>
    <n v="2734.97"/>
    <s v="            "/>
    <x v="0"/>
    <x v="0"/>
  </r>
  <r>
    <x v="56"/>
    <x v="56"/>
    <x v="13"/>
    <x v="13"/>
    <x v="1"/>
    <x v="1"/>
    <x v="0"/>
    <x v="294"/>
    <s v="2021.12.01"/>
    <s v="2022.01.30"/>
    <n v="139664"/>
    <n v="-30"/>
    <n v="5715.85"/>
    <n v="5565.3"/>
    <s v="            "/>
    <x v="0"/>
    <x v="0"/>
    <s v="            "/>
    <n v="5565.3"/>
    <s v="            "/>
    <x v="0"/>
    <x v="0"/>
  </r>
  <r>
    <x v="56"/>
    <x v="56"/>
    <x v="13"/>
    <x v="13"/>
    <x v="1"/>
    <x v="1"/>
    <x v="0"/>
    <x v="295"/>
    <s v="2021.12.01"/>
    <s v="2022.01.30"/>
    <n v="139732"/>
    <n v="-30"/>
    <n v="1532.16"/>
    <n v="1491.8"/>
    <s v="            "/>
    <x v="0"/>
    <x v="0"/>
    <s v="            "/>
    <n v="1491.8"/>
    <s v="            "/>
    <x v="0"/>
    <x v="0"/>
  </r>
  <r>
    <x v="56"/>
    <x v="56"/>
    <x v="13"/>
    <x v="13"/>
    <x v="1"/>
    <x v="1"/>
    <x v="0"/>
    <x v="296"/>
    <s v="2021.12.01"/>
    <s v="2022.01.30"/>
    <n v="139733"/>
    <n v="-30"/>
    <n v="4256"/>
    <n v="4143.8999999999996"/>
    <s v="            "/>
    <x v="0"/>
    <x v="0"/>
    <s v="            "/>
    <n v="4143.8999999999996"/>
    <s v="            "/>
    <x v="0"/>
    <x v="0"/>
  </r>
  <r>
    <x v="56"/>
    <x v="56"/>
    <x v="13"/>
    <x v="13"/>
    <x v="1"/>
    <x v="1"/>
    <x v="0"/>
    <x v="297"/>
    <s v="2021.12.01"/>
    <s v="2022.01.30"/>
    <n v="139691"/>
    <n v="-30"/>
    <n v="6809.6"/>
    <n v="6630.24"/>
    <s v="            "/>
    <x v="0"/>
    <x v="0"/>
    <s v="            "/>
    <n v="6630.24"/>
    <s v="            "/>
    <x v="0"/>
    <x v="0"/>
  </r>
  <r>
    <x v="56"/>
    <x v="56"/>
    <x v="13"/>
    <x v="13"/>
    <x v="1"/>
    <x v="1"/>
    <x v="0"/>
    <x v="298"/>
    <s v="2021.12.01"/>
    <s v="2022.01.30"/>
    <n v="139663"/>
    <n v="-30"/>
    <n v="3915.52"/>
    <n v="3812.39"/>
    <s v="            "/>
    <x v="0"/>
    <x v="0"/>
    <s v="            "/>
    <n v="3812.39"/>
    <s v="            "/>
    <x v="0"/>
    <x v="0"/>
  </r>
  <r>
    <x v="56"/>
    <x v="56"/>
    <x v="13"/>
    <x v="13"/>
    <x v="1"/>
    <x v="1"/>
    <x v="0"/>
    <x v="299"/>
    <s v="2021.12.03"/>
    <s v="2022.02.01"/>
    <n v="139751"/>
    <n v="-32"/>
    <n v="6202.56"/>
    <n v="6039.18"/>
    <s v="            "/>
    <x v="0"/>
    <x v="0"/>
    <s v="            "/>
    <s v="            "/>
    <n v="6039.18"/>
    <x v="0"/>
    <x v="0"/>
  </r>
  <r>
    <x v="56"/>
    <x v="56"/>
    <x v="13"/>
    <x v="13"/>
    <x v="1"/>
    <x v="1"/>
    <x v="0"/>
    <x v="300"/>
    <s v="2021.12.03"/>
    <s v="2022.02.01"/>
    <n v="139759"/>
    <n v="-32"/>
    <n v="10125.36"/>
    <n v="9858.66"/>
    <s v="            "/>
    <x v="0"/>
    <x v="0"/>
    <s v="            "/>
    <s v="            "/>
    <n v="9858.66"/>
    <x v="0"/>
    <x v="0"/>
  </r>
  <r>
    <x v="56"/>
    <x v="56"/>
    <x v="13"/>
    <x v="13"/>
    <x v="1"/>
    <x v="1"/>
    <x v="0"/>
    <x v="301"/>
    <s v="2021.12.03"/>
    <s v="2022.02.01"/>
    <n v="139760"/>
    <n v="-32"/>
    <n v="963.2"/>
    <n v="937.83"/>
    <s v="            "/>
    <x v="0"/>
    <x v="0"/>
    <s v="            "/>
    <s v="            "/>
    <n v="937.83"/>
    <x v="0"/>
    <x v="0"/>
  </r>
  <r>
    <x v="56"/>
    <x v="56"/>
    <x v="13"/>
    <x v="13"/>
    <x v="1"/>
    <x v="1"/>
    <x v="0"/>
    <x v="302"/>
    <s v="2021.12.03"/>
    <s v="2022.02.01"/>
    <n v="139766"/>
    <n v="-32"/>
    <n v="4816"/>
    <n v="4689.1499999999996"/>
    <s v="            "/>
    <x v="0"/>
    <x v="0"/>
    <s v="            "/>
    <s v="            "/>
    <n v="4689.1499999999996"/>
    <x v="0"/>
    <x v="0"/>
  </r>
  <r>
    <x v="56"/>
    <x v="56"/>
    <x v="13"/>
    <x v="13"/>
    <x v="1"/>
    <x v="1"/>
    <x v="0"/>
    <x v="303"/>
    <s v="2021.12.07"/>
    <s v="2022.02.05"/>
    <n v="139747"/>
    <n v="-36"/>
    <n v="963.2"/>
    <n v="937.83"/>
    <s v="            "/>
    <x v="0"/>
    <x v="0"/>
    <s v="            "/>
    <s v="            "/>
    <n v="937.83"/>
    <x v="0"/>
    <x v="0"/>
  </r>
  <r>
    <x v="56"/>
    <x v="56"/>
    <x v="13"/>
    <x v="13"/>
    <x v="1"/>
    <x v="1"/>
    <x v="0"/>
    <x v="304"/>
    <s v="2021.12.07"/>
    <s v="2022.02.05"/>
    <n v="139746"/>
    <n v="-36"/>
    <n v="9643.2000000000007"/>
    <n v="9389.2000000000007"/>
    <s v="            "/>
    <x v="0"/>
    <x v="0"/>
    <s v="            "/>
    <s v="            "/>
    <n v="9389.2000000000007"/>
    <x v="0"/>
    <x v="0"/>
  </r>
  <r>
    <x v="56"/>
    <x v="56"/>
    <x v="13"/>
    <x v="13"/>
    <x v="1"/>
    <x v="1"/>
    <x v="0"/>
    <x v="305"/>
    <s v="2021.12.10"/>
    <s v="2022.02.08"/>
    <n v="139818"/>
    <n v="-39"/>
    <n v="26518.799999999999"/>
    <n v="25820.31"/>
    <s v="            "/>
    <x v="0"/>
    <x v="0"/>
    <s v="            "/>
    <s v="            "/>
    <n v="25820.31"/>
    <x v="0"/>
    <x v="0"/>
  </r>
  <r>
    <x v="56"/>
    <x v="56"/>
    <x v="13"/>
    <x v="13"/>
    <x v="1"/>
    <x v="1"/>
    <x v="0"/>
    <x v="306"/>
    <s v="2021.12.10"/>
    <s v="2022.02.08"/>
    <n v="139817"/>
    <n v="-39"/>
    <n v="12857.6"/>
    <n v="12518.94"/>
    <s v="            "/>
    <x v="0"/>
    <x v="0"/>
    <s v="            "/>
    <s v="            "/>
    <n v="12518.94"/>
    <x v="0"/>
    <x v="0"/>
  </r>
  <r>
    <x v="56"/>
    <x v="56"/>
    <x v="13"/>
    <x v="13"/>
    <x v="1"/>
    <x v="1"/>
    <x v="0"/>
    <x v="307"/>
    <s v="2021.12.10"/>
    <s v="2022.02.08"/>
    <n v="139836"/>
    <n v="-39"/>
    <n v="11558.4"/>
    <n v="11253.96"/>
    <s v="            "/>
    <x v="0"/>
    <x v="0"/>
    <s v="            "/>
    <s v="            "/>
    <n v="11253.96"/>
    <x v="0"/>
    <x v="0"/>
  </r>
  <r>
    <x v="56"/>
    <x v="56"/>
    <x v="13"/>
    <x v="13"/>
    <x v="1"/>
    <x v="1"/>
    <x v="0"/>
    <x v="308"/>
    <s v="2021.12.10"/>
    <s v="2022.02.08"/>
    <n v="139835"/>
    <n v="-39"/>
    <n v="18032"/>
    <n v="17557.05"/>
    <s v="            "/>
    <x v="0"/>
    <x v="0"/>
    <s v="            "/>
    <s v="            "/>
    <n v="17557.05"/>
    <x v="0"/>
    <x v="0"/>
  </r>
  <r>
    <x v="56"/>
    <x v="56"/>
    <x v="13"/>
    <x v="13"/>
    <x v="1"/>
    <x v="1"/>
    <x v="0"/>
    <x v="309"/>
    <s v="2021.12.10"/>
    <s v="2022.02.08"/>
    <n v="139825"/>
    <n v="-39"/>
    <n v="13612.93"/>
    <n v="13254.38"/>
    <s v="            "/>
    <x v="0"/>
    <x v="0"/>
    <s v="            "/>
    <s v="            "/>
    <n v="13254.38"/>
    <x v="0"/>
    <x v="0"/>
  </r>
  <r>
    <x v="56"/>
    <x v="56"/>
    <x v="13"/>
    <x v="13"/>
    <x v="1"/>
    <x v="1"/>
    <x v="0"/>
    <x v="310"/>
    <s v="2021.12.10"/>
    <s v="2022.02.08"/>
    <n v="139824"/>
    <n v="-39"/>
    <n v="12320"/>
    <n v="11995.5"/>
    <s v="            "/>
    <x v="0"/>
    <x v="0"/>
    <s v="            "/>
    <s v="            "/>
    <n v="11995.5"/>
    <x v="0"/>
    <x v="0"/>
  </r>
  <r>
    <x v="56"/>
    <x v="56"/>
    <x v="13"/>
    <x v="13"/>
    <x v="1"/>
    <x v="1"/>
    <x v="0"/>
    <x v="311"/>
    <s v="2021.12.13"/>
    <s v="2022.02.11"/>
    <n v="139822"/>
    <n v="-42"/>
    <n v="12857.6"/>
    <n v="12518.94"/>
    <s v="            "/>
    <x v="0"/>
    <x v="0"/>
    <s v="            "/>
    <s v="            "/>
    <n v="12518.94"/>
    <x v="0"/>
    <x v="0"/>
  </r>
  <r>
    <x v="56"/>
    <x v="56"/>
    <x v="13"/>
    <x v="13"/>
    <x v="1"/>
    <x v="1"/>
    <x v="0"/>
    <x v="312"/>
    <s v="2021.12.13"/>
    <s v="2022.02.11"/>
    <n v="139828"/>
    <n v="-42"/>
    <n v="6428.8"/>
    <n v="6259.47"/>
    <s v="            "/>
    <x v="0"/>
    <x v="0"/>
    <s v="            "/>
    <s v="            "/>
    <n v="6259.47"/>
    <x v="0"/>
    <x v="0"/>
  </r>
  <r>
    <x v="57"/>
    <x v="57"/>
    <x v="13"/>
    <x v="13"/>
    <x v="1"/>
    <x v="1"/>
    <x v="0"/>
    <x v="313"/>
    <s v="2021.12.17"/>
    <s v="2022.02.15"/>
    <s v="                                                                                                                                                                                                        "/>
    <n v="-46"/>
    <n v="16227.74"/>
    <n v="15800.31"/>
    <s v="            "/>
    <x v="0"/>
    <x v="0"/>
    <s v="            "/>
    <s v="            "/>
    <n v="15800.31"/>
    <x v="0"/>
    <x v="0"/>
  </r>
  <r>
    <x v="58"/>
    <x v="58"/>
    <x v="13"/>
    <x v="13"/>
    <x v="1"/>
    <x v="1"/>
    <x v="0"/>
    <x v="314"/>
    <s v="2021.12.21"/>
    <s v="2021.12.21"/>
    <n v="140025"/>
    <n v="10"/>
    <n v="2948.69"/>
    <n v="2902.62"/>
    <n v="2902.62"/>
    <x v="0"/>
    <x v="0"/>
    <s v="            "/>
    <s v="            "/>
    <s v="            "/>
    <x v="0"/>
    <x v="0"/>
  </r>
  <r>
    <x v="59"/>
    <x v="59"/>
    <x v="13"/>
    <x v="13"/>
    <x v="1"/>
    <x v="1"/>
    <x v="0"/>
    <x v="315"/>
    <s v="2021.08.30"/>
    <s v="2021.10.29"/>
    <n v="138278"/>
    <n v="63"/>
    <n v="8319.69"/>
    <n v="7389.7"/>
    <s v="            "/>
    <x v="0"/>
    <x v="2"/>
    <s v="            "/>
    <s v="            "/>
    <s v="            "/>
    <x v="0"/>
    <x v="0"/>
  </r>
  <r>
    <x v="59"/>
    <x v="59"/>
    <x v="13"/>
    <x v="13"/>
    <x v="1"/>
    <x v="1"/>
    <x v="0"/>
    <x v="316"/>
    <s v="2021.09.21"/>
    <s v="2021.11.20"/>
    <n v="138590"/>
    <n v="41"/>
    <n v="2195.1999999999998"/>
    <n v="2160.9"/>
    <s v="            "/>
    <x v="15"/>
    <x v="0"/>
    <s v="            "/>
    <s v="            "/>
    <s v="            "/>
    <x v="0"/>
    <x v="0"/>
  </r>
  <r>
    <x v="59"/>
    <x v="59"/>
    <x v="13"/>
    <x v="13"/>
    <x v="1"/>
    <x v="1"/>
    <x v="0"/>
    <x v="317"/>
    <s v="2021.09.21"/>
    <s v="2021.11.20"/>
    <n v="138604"/>
    <n v="41"/>
    <n v="1568"/>
    <n v="1543.5"/>
    <s v="            "/>
    <x v="16"/>
    <x v="0"/>
    <s v="            "/>
    <s v="            "/>
    <s v="            "/>
    <x v="0"/>
    <x v="0"/>
  </r>
  <r>
    <x v="59"/>
    <x v="59"/>
    <x v="13"/>
    <x v="13"/>
    <x v="1"/>
    <x v="1"/>
    <x v="0"/>
    <x v="318"/>
    <s v="2021.09.23"/>
    <s v="2021.11.22"/>
    <n v="138650"/>
    <n v="39"/>
    <n v="4468.46"/>
    <n v="4398.6400000000003"/>
    <s v="            "/>
    <x v="17"/>
    <x v="0"/>
    <s v="            "/>
    <s v="            "/>
    <s v="            "/>
    <x v="0"/>
    <x v="0"/>
  </r>
  <r>
    <x v="59"/>
    <x v="59"/>
    <x v="13"/>
    <x v="13"/>
    <x v="1"/>
    <x v="1"/>
    <x v="0"/>
    <x v="319"/>
    <s v="2021.10.06"/>
    <s v="2021.12.05"/>
    <n v="138854"/>
    <n v="26"/>
    <n v="1527.23"/>
    <n v="1503.37"/>
    <n v="1503.37"/>
    <x v="0"/>
    <x v="0"/>
    <s v="            "/>
    <s v="            "/>
    <s v="            "/>
    <x v="0"/>
    <x v="0"/>
  </r>
  <r>
    <x v="59"/>
    <x v="59"/>
    <x v="13"/>
    <x v="13"/>
    <x v="1"/>
    <x v="1"/>
    <x v="0"/>
    <x v="320"/>
    <s v="2021.10.06"/>
    <s v="2021.12.05"/>
    <n v="138854"/>
    <n v="26"/>
    <n v="3137.9"/>
    <n v="3088.87"/>
    <n v="3088.87"/>
    <x v="0"/>
    <x v="0"/>
    <s v="            "/>
    <s v="            "/>
    <s v="            "/>
    <x v="0"/>
    <x v="0"/>
  </r>
  <r>
    <x v="59"/>
    <x v="59"/>
    <x v="13"/>
    <x v="13"/>
    <x v="1"/>
    <x v="1"/>
    <x v="0"/>
    <x v="321"/>
    <s v="2021.10.12"/>
    <s v="2021.12.11"/>
    <n v="138965"/>
    <n v="20"/>
    <n v="7133.95"/>
    <n v="7022.48"/>
    <n v="7022.48"/>
    <x v="0"/>
    <x v="0"/>
    <s v="            "/>
    <s v="            "/>
    <s v="            "/>
    <x v="0"/>
    <x v="0"/>
  </r>
  <r>
    <x v="59"/>
    <x v="59"/>
    <x v="13"/>
    <x v="13"/>
    <x v="1"/>
    <x v="1"/>
    <x v="0"/>
    <x v="322"/>
    <s v="2021.10.12"/>
    <s v="2021.12.11"/>
    <n v="138976"/>
    <n v="20"/>
    <n v="1749"/>
    <n v="1721.67"/>
    <n v="1721.67"/>
    <x v="0"/>
    <x v="0"/>
    <s v="            "/>
    <s v="            "/>
    <s v="            "/>
    <x v="0"/>
    <x v="0"/>
  </r>
  <r>
    <x v="59"/>
    <x v="59"/>
    <x v="13"/>
    <x v="13"/>
    <x v="1"/>
    <x v="1"/>
    <x v="0"/>
    <x v="323"/>
    <s v="2021.11.12"/>
    <s v="2022.01.11"/>
    <n v="139474"/>
    <n v="-11"/>
    <n v="3010.56"/>
    <n v="2963.52"/>
    <s v="            "/>
    <x v="0"/>
    <x v="0"/>
    <s v="            "/>
    <n v="2963.52"/>
    <s v="            "/>
    <x v="0"/>
    <x v="0"/>
  </r>
  <r>
    <x v="59"/>
    <x v="59"/>
    <x v="13"/>
    <x v="13"/>
    <x v="1"/>
    <x v="1"/>
    <x v="0"/>
    <x v="324"/>
    <s v="2021.11.12"/>
    <s v="2022.01.11"/>
    <n v="139474"/>
    <n v="-11"/>
    <n v="2007.04"/>
    <n v="1975.68"/>
    <s v="            "/>
    <x v="0"/>
    <x v="0"/>
    <s v="            "/>
    <n v="1975.68"/>
    <s v="            "/>
    <x v="0"/>
    <x v="0"/>
  </r>
  <r>
    <x v="59"/>
    <x v="59"/>
    <x v="13"/>
    <x v="13"/>
    <x v="1"/>
    <x v="1"/>
    <x v="0"/>
    <x v="325"/>
    <s v="2021.12.01"/>
    <s v="2022.01.30"/>
    <n v="139771"/>
    <n v="-30"/>
    <n v="4391.24"/>
    <n v="4322.63"/>
    <s v="            "/>
    <x v="0"/>
    <x v="0"/>
    <s v="            "/>
    <n v="4322.63"/>
    <s v="            "/>
    <x v="0"/>
    <x v="0"/>
  </r>
  <r>
    <x v="59"/>
    <x v="59"/>
    <x v="13"/>
    <x v="13"/>
    <x v="1"/>
    <x v="1"/>
    <x v="0"/>
    <x v="326"/>
    <s v="2021.12.02"/>
    <s v="2022.01.31"/>
    <n v="139787"/>
    <n v="-31"/>
    <n v="545.47"/>
    <n v="536.95000000000005"/>
    <s v="            "/>
    <x v="0"/>
    <x v="0"/>
    <s v="            "/>
    <s v="            "/>
    <n v="536.95000000000005"/>
    <x v="0"/>
    <x v="0"/>
  </r>
  <r>
    <x v="59"/>
    <x v="59"/>
    <x v="13"/>
    <x v="13"/>
    <x v="1"/>
    <x v="1"/>
    <x v="0"/>
    <x v="327"/>
    <s v="2021.12.08"/>
    <s v="2022.02.06"/>
    <n v="139844"/>
    <n v="-37"/>
    <n v="4573.3900000000003"/>
    <n v="4501.93"/>
    <s v="            "/>
    <x v="0"/>
    <x v="0"/>
    <s v="            "/>
    <s v="            "/>
    <n v="4501.93"/>
    <x v="0"/>
    <x v="0"/>
  </r>
  <r>
    <x v="59"/>
    <x v="59"/>
    <x v="13"/>
    <x v="13"/>
    <x v="1"/>
    <x v="1"/>
    <x v="0"/>
    <x v="328"/>
    <s v="2021.12.10"/>
    <s v="2022.02.08"/>
    <n v="139892"/>
    <n v="-39"/>
    <n v="652.29"/>
    <n v="642.1"/>
    <s v="            "/>
    <x v="0"/>
    <x v="0"/>
    <s v="            "/>
    <s v="            "/>
    <n v="642.1"/>
    <x v="0"/>
    <x v="0"/>
  </r>
  <r>
    <x v="60"/>
    <x v="60"/>
    <x v="13"/>
    <x v="13"/>
    <x v="1"/>
    <x v="1"/>
    <x v="0"/>
    <x v="329"/>
    <s v="2021.11.06"/>
    <s v="2021.12.21"/>
    <n v="139002"/>
    <n v="10"/>
    <n v="436.24"/>
    <n v="424.75"/>
    <n v="424.75"/>
    <x v="0"/>
    <x v="0"/>
    <s v="            "/>
    <s v="            "/>
    <s v="            "/>
    <x v="0"/>
    <x v="0"/>
  </r>
  <r>
    <x v="60"/>
    <x v="60"/>
    <x v="13"/>
    <x v="13"/>
    <x v="1"/>
    <x v="1"/>
    <x v="0"/>
    <x v="330"/>
    <s v="2021.11.17"/>
    <s v="2022.01.01"/>
    <n v="139538"/>
    <n v="-1"/>
    <n v="1187.55"/>
    <n v="1166.77"/>
    <s v="            "/>
    <x v="0"/>
    <x v="0"/>
    <s v="            "/>
    <n v="1166.77"/>
    <s v="            "/>
    <x v="0"/>
    <x v="0"/>
  </r>
  <r>
    <x v="60"/>
    <x v="60"/>
    <x v="13"/>
    <x v="13"/>
    <x v="1"/>
    <x v="1"/>
    <x v="0"/>
    <x v="331"/>
    <s v="2021.11.22"/>
    <s v="2022.01.06"/>
    <n v="139623"/>
    <n v="-6"/>
    <n v="1207.8499999999999"/>
    <n v="1186.71"/>
    <s v="            "/>
    <x v="0"/>
    <x v="0"/>
    <s v="            "/>
    <n v="1186.71"/>
    <s v="            "/>
    <x v="0"/>
    <x v="0"/>
  </r>
  <r>
    <x v="60"/>
    <x v="60"/>
    <x v="13"/>
    <x v="13"/>
    <x v="1"/>
    <x v="1"/>
    <x v="0"/>
    <x v="332"/>
    <s v="2021.11.22"/>
    <s v="2022.01.06"/>
    <s v="139537-139559-139624                                                                                                                                                                                    "/>
    <n v="-6"/>
    <n v="420"/>
    <n v="412.65"/>
    <s v="            "/>
    <x v="0"/>
    <x v="0"/>
    <s v="            "/>
    <n v="412.65"/>
    <s v="            "/>
    <x v="0"/>
    <x v="0"/>
  </r>
  <r>
    <x v="60"/>
    <x v="60"/>
    <x v="13"/>
    <x v="13"/>
    <x v="1"/>
    <x v="1"/>
    <x v="0"/>
    <x v="333"/>
    <s v="2021.12.01"/>
    <s v="2022.01.15"/>
    <n v="139768"/>
    <n v="-15"/>
    <n v="241.5"/>
    <n v="237.27"/>
    <s v="            "/>
    <x v="0"/>
    <x v="0"/>
    <s v="            "/>
    <n v="237.27"/>
    <s v="            "/>
    <x v="0"/>
    <x v="0"/>
  </r>
  <r>
    <x v="60"/>
    <x v="60"/>
    <x v="13"/>
    <x v="13"/>
    <x v="1"/>
    <x v="1"/>
    <x v="0"/>
    <x v="334"/>
    <s v="2021.12.01"/>
    <s v="2022.01.15"/>
    <n v="139767"/>
    <n v="-15"/>
    <n v="1062.8499999999999"/>
    <n v="1044.25"/>
    <s v="            "/>
    <x v="0"/>
    <x v="0"/>
    <s v="            "/>
    <n v="1044.25"/>
    <s v="            "/>
    <x v="0"/>
    <x v="0"/>
  </r>
  <r>
    <x v="60"/>
    <x v="60"/>
    <x v="13"/>
    <x v="13"/>
    <x v="1"/>
    <x v="1"/>
    <x v="0"/>
    <x v="335"/>
    <s v="2021.12.13"/>
    <s v="2022.01.27"/>
    <n v="139923"/>
    <n v="-27"/>
    <n v="1207.8499999999999"/>
    <n v="1186.71"/>
    <s v="            "/>
    <x v="0"/>
    <x v="0"/>
    <s v="            "/>
    <n v="1186.71"/>
    <s v="            "/>
    <x v="0"/>
    <x v="0"/>
  </r>
  <r>
    <x v="60"/>
    <x v="60"/>
    <x v="13"/>
    <x v="13"/>
    <x v="1"/>
    <x v="1"/>
    <x v="0"/>
    <x v="336"/>
    <s v="2021.12.15"/>
    <s v="2022.01.29"/>
    <n v="139923"/>
    <n v="-29"/>
    <n v="1256.6400000000001"/>
    <n v="1223.54"/>
    <s v="            "/>
    <x v="0"/>
    <x v="0"/>
    <s v="            "/>
    <n v="1223.54"/>
    <s v="            "/>
    <x v="0"/>
    <x v="0"/>
  </r>
  <r>
    <x v="60"/>
    <x v="60"/>
    <x v="13"/>
    <x v="13"/>
    <x v="1"/>
    <x v="1"/>
    <x v="0"/>
    <x v="337"/>
    <s v="2021.12.20"/>
    <s v="2022.02.03"/>
    <n v="139970"/>
    <n v="-34"/>
    <n v="249.9"/>
    <n v="245.53"/>
    <s v="            "/>
    <x v="0"/>
    <x v="0"/>
    <s v="            "/>
    <s v="            "/>
    <n v="245.53"/>
    <x v="0"/>
    <x v="0"/>
  </r>
  <r>
    <x v="61"/>
    <x v="61"/>
    <x v="13"/>
    <x v="13"/>
    <x v="1"/>
    <x v="1"/>
    <x v="1"/>
    <x v="338"/>
    <s v="2021.08.06"/>
    <s v="2021.08.06"/>
    <s v="DIFERENCIA EN PRECIO                                                                                                                                                                                    "/>
    <n v="147"/>
    <n v="2575.44"/>
    <n v="40.24"/>
    <s v="            "/>
    <x v="0"/>
    <x v="0"/>
    <n v="40.24"/>
    <s v="            "/>
    <s v="            "/>
    <x v="0"/>
    <x v="0"/>
  </r>
  <r>
    <x v="61"/>
    <x v="61"/>
    <x v="13"/>
    <x v="13"/>
    <x v="1"/>
    <x v="1"/>
    <x v="1"/>
    <x v="339"/>
    <s v="2021.08.06"/>
    <s v="2021.08.06"/>
    <s v="DIFERENCIA EN PRECIO                                                                                                                                                                                    "/>
    <n v="147"/>
    <n v="1839.6"/>
    <n v="28.74"/>
    <s v="            "/>
    <x v="0"/>
    <x v="0"/>
    <n v="28.74"/>
    <s v="            "/>
    <s v="            "/>
    <x v="0"/>
    <x v="0"/>
  </r>
  <r>
    <x v="61"/>
    <x v="61"/>
    <x v="13"/>
    <x v="13"/>
    <x v="1"/>
    <x v="1"/>
    <x v="1"/>
    <x v="340"/>
    <s v="2021.08.06"/>
    <s v="2021.08.06"/>
    <s v="DIFERENCIA EN PRECIO                                                                                                                                                                                    "/>
    <n v="147"/>
    <n v="2023.56"/>
    <n v="31.62"/>
    <s v="            "/>
    <x v="0"/>
    <x v="0"/>
    <n v="31.62"/>
    <s v="            "/>
    <s v="            "/>
    <x v="0"/>
    <x v="0"/>
  </r>
  <r>
    <x v="61"/>
    <x v="61"/>
    <x v="13"/>
    <x v="13"/>
    <x v="1"/>
    <x v="1"/>
    <x v="1"/>
    <x v="341"/>
    <s v="2021.08.06"/>
    <s v="2021.08.06"/>
    <s v="DIFERENCIA EN PRECIO                                                                                                                                                                                    "/>
    <n v="147"/>
    <n v="919.8"/>
    <n v="14.37"/>
    <s v="            "/>
    <x v="0"/>
    <x v="0"/>
    <n v="14.37"/>
    <s v="            "/>
    <s v="            "/>
    <x v="0"/>
    <x v="0"/>
  </r>
  <r>
    <x v="61"/>
    <x v="61"/>
    <x v="13"/>
    <x v="13"/>
    <x v="1"/>
    <x v="1"/>
    <x v="0"/>
    <x v="342"/>
    <s v="2021.09.10"/>
    <s v="2021.10.10"/>
    <s v="138448-138462                                                                                                                                                                                           "/>
    <n v="82"/>
    <n v="2553.6"/>
    <n v="2513.6999999999998"/>
    <s v="            "/>
    <x v="0"/>
    <x v="3"/>
    <s v="            "/>
    <s v="            "/>
    <s v="            "/>
    <x v="0"/>
    <x v="0"/>
  </r>
  <r>
    <x v="61"/>
    <x v="61"/>
    <x v="13"/>
    <x v="13"/>
    <x v="1"/>
    <x v="1"/>
    <x v="0"/>
    <x v="343"/>
    <s v="2021.09.22"/>
    <s v="2021.10.22"/>
    <n v="138626"/>
    <n v="70"/>
    <n v="2128"/>
    <n v="2094.75"/>
    <s v="            "/>
    <x v="0"/>
    <x v="4"/>
    <s v="            "/>
    <s v="            "/>
    <s v="            "/>
    <x v="0"/>
    <x v="0"/>
  </r>
  <r>
    <x v="61"/>
    <x v="61"/>
    <x v="13"/>
    <x v="13"/>
    <x v="1"/>
    <x v="1"/>
    <x v="0"/>
    <x v="344"/>
    <s v="2021.10.12"/>
    <s v="2021.11.11"/>
    <n v="138941"/>
    <n v="50"/>
    <n v="3830.4"/>
    <n v="3770.55"/>
    <s v="            "/>
    <x v="18"/>
    <x v="0"/>
    <s v="            "/>
    <s v="            "/>
    <s v="            "/>
    <x v="0"/>
    <x v="0"/>
  </r>
  <r>
    <x v="61"/>
    <x v="61"/>
    <x v="13"/>
    <x v="13"/>
    <x v="1"/>
    <x v="1"/>
    <x v="0"/>
    <x v="345"/>
    <s v="2021.10.21"/>
    <s v="2021.11.20"/>
    <n v="139110"/>
    <n v="41"/>
    <n v="425.6"/>
    <n v="418.95"/>
    <s v="            "/>
    <x v="19"/>
    <x v="0"/>
    <s v="            "/>
    <s v="            "/>
    <s v="            "/>
    <x v="0"/>
    <x v="0"/>
  </r>
  <r>
    <x v="61"/>
    <x v="61"/>
    <x v="13"/>
    <x v="13"/>
    <x v="1"/>
    <x v="1"/>
    <x v="0"/>
    <x v="346"/>
    <s v="2021.10.28"/>
    <s v="2021.11.27"/>
    <s v="139250-139263                                                                                                                                                                                           "/>
    <n v="34"/>
    <n v="1811.04"/>
    <n v="1782.74"/>
    <s v="            "/>
    <x v="20"/>
    <x v="0"/>
    <s v="            "/>
    <s v="            "/>
    <s v="            "/>
    <x v="0"/>
    <x v="0"/>
  </r>
  <r>
    <x v="61"/>
    <x v="61"/>
    <x v="13"/>
    <x v="13"/>
    <x v="1"/>
    <x v="1"/>
    <x v="0"/>
    <x v="347"/>
    <s v="2021.11.04"/>
    <s v="2021.12.04"/>
    <n v="139301"/>
    <n v="27"/>
    <n v="872.59"/>
    <n v="858.96"/>
    <n v="858.96"/>
    <x v="0"/>
    <x v="0"/>
    <s v="            "/>
    <s v="            "/>
    <s v="            "/>
    <x v="0"/>
    <x v="0"/>
  </r>
  <r>
    <x v="61"/>
    <x v="61"/>
    <x v="13"/>
    <x v="13"/>
    <x v="1"/>
    <x v="1"/>
    <x v="0"/>
    <x v="348"/>
    <s v="2021.11.24"/>
    <s v="2021.12.24"/>
    <n v="139669"/>
    <n v="7"/>
    <n v="795.2"/>
    <n v="782.77"/>
    <n v="782.77"/>
    <x v="0"/>
    <x v="0"/>
    <s v="            "/>
    <s v="            "/>
    <s v="            "/>
    <x v="0"/>
    <x v="0"/>
  </r>
  <r>
    <x v="61"/>
    <x v="61"/>
    <x v="13"/>
    <x v="13"/>
    <x v="1"/>
    <x v="1"/>
    <x v="0"/>
    <x v="349"/>
    <s v="2021.11.25"/>
    <s v="2021.12.25"/>
    <n v="139692"/>
    <n v="6"/>
    <n v="4085.2"/>
    <n v="4021.37"/>
    <n v="4021.37"/>
    <x v="0"/>
    <x v="0"/>
    <s v="            "/>
    <s v="            "/>
    <s v="            "/>
    <x v="0"/>
    <x v="0"/>
  </r>
  <r>
    <x v="61"/>
    <x v="61"/>
    <x v="13"/>
    <x v="13"/>
    <x v="1"/>
    <x v="1"/>
    <x v="0"/>
    <x v="350"/>
    <s v="2021.12.01"/>
    <s v="2021.12.31"/>
    <n v="139752"/>
    <n v="0"/>
    <n v="2692.76"/>
    <n v="2650.69"/>
    <s v="            "/>
    <x v="0"/>
    <x v="0"/>
    <s v="            "/>
    <n v="2650.69"/>
    <s v="            "/>
    <x v="0"/>
    <x v="0"/>
  </r>
  <r>
    <x v="61"/>
    <x v="61"/>
    <x v="13"/>
    <x v="13"/>
    <x v="1"/>
    <x v="1"/>
    <x v="0"/>
    <x v="351"/>
    <s v="2021.12.21"/>
    <s v="2022.01.20"/>
    <s v="140037-140044                                                                                                                                                                                           "/>
    <n v="-20"/>
    <n v="1556.8"/>
    <n v="1532.47"/>
    <s v="            "/>
    <x v="0"/>
    <x v="0"/>
    <s v="            "/>
    <n v="1532.47"/>
    <s v="            "/>
    <x v="0"/>
    <x v="0"/>
  </r>
  <r>
    <x v="61"/>
    <x v="61"/>
    <x v="13"/>
    <x v="13"/>
    <x v="1"/>
    <x v="1"/>
    <x v="0"/>
    <x v="352"/>
    <s v="2021.12.22"/>
    <s v="2022.01.21"/>
    <n v="140054"/>
    <n v="-21"/>
    <n v="2010.4"/>
    <n v="1978.99"/>
    <s v="            "/>
    <x v="0"/>
    <x v="0"/>
    <s v="            "/>
    <n v="1978.99"/>
    <s v="            "/>
    <x v="0"/>
    <x v="0"/>
  </r>
  <r>
    <x v="62"/>
    <x v="62"/>
    <x v="13"/>
    <x v="13"/>
    <x v="1"/>
    <x v="1"/>
    <x v="0"/>
    <x v="353"/>
    <s v="2021.11.16"/>
    <s v="2021.12.31"/>
    <n v="139526"/>
    <n v="0"/>
    <n v="644.84"/>
    <n v="634.76"/>
    <s v="            "/>
    <x v="0"/>
    <x v="0"/>
    <s v="            "/>
    <n v="634.76"/>
    <s v="            "/>
    <x v="0"/>
    <x v="0"/>
  </r>
  <r>
    <x v="62"/>
    <x v="62"/>
    <x v="13"/>
    <x v="13"/>
    <x v="1"/>
    <x v="1"/>
    <x v="0"/>
    <x v="354"/>
    <s v="2021.11.19"/>
    <s v="2022.01.03"/>
    <n v="139604"/>
    <n v="-3"/>
    <n v="4053.28"/>
    <n v="3989.95"/>
    <s v="            "/>
    <x v="0"/>
    <x v="0"/>
    <s v="            "/>
    <n v="3989.95"/>
    <s v="            "/>
    <x v="0"/>
    <x v="0"/>
  </r>
  <r>
    <x v="62"/>
    <x v="62"/>
    <x v="13"/>
    <x v="13"/>
    <x v="1"/>
    <x v="1"/>
    <x v="0"/>
    <x v="355"/>
    <s v="2021.12.16"/>
    <s v="2022.01.30"/>
    <n v="139973"/>
    <n v="-30"/>
    <n v="1125.5999999999999"/>
    <n v="1108.01"/>
    <s v="            "/>
    <x v="0"/>
    <x v="0"/>
    <s v="            "/>
    <n v="1108.01"/>
    <s v="            "/>
    <x v="0"/>
    <x v="0"/>
  </r>
  <r>
    <x v="63"/>
    <x v="63"/>
    <x v="13"/>
    <x v="13"/>
    <x v="1"/>
    <x v="1"/>
    <x v="0"/>
    <x v="356"/>
    <s v="2021.12.10"/>
    <s v="2022.01.09"/>
    <n v="139786"/>
    <n v="-9"/>
    <n v="1752.8"/>
    <n v="1725.41"/>
    <s v="            "/>
    <x v="0"/>
    <x v="0"/>
    <s v="            "/>
    <n v="1725.41"/>
    <s v="            "/>
    <x v="0"/>
    <x v="0"/>
  </r>
  <r>
    <x v="63"/>
    <x v="63"/>
    <x v="13"/>
    <x v="13"/>
    <x v="1"/>
    <x v="1"/>
    <x v="0"/>
    <x v="357"/>
    <s v="2021.12.21"/>
    <s v="2022.01.20"/>
    <s v="140015-140033                                                                                                                                                                                           "/>
    <n v="-20"/>
    <n v="1973.59"/>
    <n v="1879.31"/>
    <s v="            "/>
    <x v="0"/>
    <x v="0"/>
    <s v="            "/>
    <n v="1879.31"/>
    <s v="            "/>
    <x v="0"/>
    <x v="0"/>
  </r>
  <r>
    <x v="64"/>
    <x v="64"/>
    <x v="13"/>
    <x v="13"/>
    <x v="1"/>
    <x v="1"/>
    <x v="0"/>
    <x v="358"/>
    <s v="2021.11.11"/>
    <s v="2022.01.10"/>
    <n v="139467"/>
    <n v="-10"/>
    <n v="4644.3599999999997"/>
    <n v="4522.03"/>
    <s v="            "/>
    <x v="0"/>
    <x v="0"/>
    <s v="            "/>
    <n v="4522.03"/>
    <s v="            "/>
    <x v="0"/>
    <x v="0"/>
  </r>
  <r>
    <x v="64"/>
    <x v="64"/>
    <x v="13"/>
    <x v="13"/>
    <x v="1"/>
    <x v="1"/>
    <x v="0"/>
    <x v="359"/>
    <s v="2021.11.15"/>
    <s v="2022.01.14"/>
    <n v="139517"/>
    <n v="-14"/>
    <n v="784"/>
    <n v="763.35"/>
    <s v="            "/>
    <x v="0"/>
    <x v="0"/>
    <s v="            "/>
    <n v="763.35"/>
    <s v="            "/>
    <x v="0"/>
    <x v="0"/>
  </r>
  <r>
    <x v="64"/>
    <x v="64"/>
    <x v="13"/>
    <x v="13"/>
    <x v="1"/>
    <x v="1"/>
    <x v="0"/>
    <x v="360"/>
    <s v="2021.11.15"/>
    <s v="2022.01.14"/>
    <n v="139516"/>
    <n v="-14"/>
    <n v="2963.63"/>
    <n v="2885.57"/>
    <s v="            "/>
    <x v="0"/>
    <x v="0"/>
    <s v="            "/>
    <n v="2885.57"/>
    <s v="            "/>
    <x v="0"/>
    <x v="0"/>
  </r>
  <r>
    <x v="64"/>
    <x v="64"/>
    <x v="13"/>
    <x v="13"/>
    <x v="1"/>
    <x v="1"/>
    <x v="0"/>
    <x v="361"/>
    <s v="2021.11.19"/>
    <s v="2022.01.18"/>
    <n v="139600"/>
    <n v="-18"/>
    <n v="2688"/>
    <n v="2617.1999999999998"/>
    <s v="            "/>
    <x v="0"/>
    <x v="0"/>
    <s v="            "/>
    <n v="2617.1999999999998"/>
    <s v="            "/>
    <x v="0"/>
    <x v="0"/>
  </r>
  <r>
    <x v="64"/>
    <x v="64"/>
    <x v="13"/>
    <x v="13"/>
    <x v="1"/>
    <x v="1"/>
    <x v="0"/>
    <x v="362"/>
    <s v="2021.11.19"/>
    <s v="2022.01.18"/>
    <n v="139600"/>
    <n v="-18"/>
    <n v="1585.08"/>
    <n v="1543.33"/>
    <s v="            "/>
    <x v="0"/>
    <x v="0"/>
    <s v="            "/>
    <n v="1543.33"/>
    <s v="            "/>
    <x v="0"/>
    <x v="0"/>
  </r>
  <r>
    <x v="65"/>
    <x v="65"/>
    <x v="13"/>
    <x v="13"/>
    <x v="1"/>
    <x v="1"/>
    <x v="0"/>
    <x v="363"/>
    <s v="2021.11.04"/>
    <s v="2022.01.03"/>
    <n v="139345"/>
    <n v="-3"/>
    <n v="350.63"/>
    <n v="344.49"/>
    <s v="            "/>
    <x v="0"/>
    <x v="0"/>
    <s v="            "/>
    <n v="344.49"/>
    <s v="            "/>
    <x v="0"/>
    <x v="0"/>
  </r>
  <r>
    <x v="65"/>
    <x v="65"/>
    <x v="13"/>
    <x v="13"/>
    <x v="1"/>
    <x v="1"/>
    <x v="0"/>
    <x v="364"/>
    <s v="2021.11.05"/>
    <s v="2022.01.04"/>
    <n v="139370"/>
    <n v="-4"/>
    <n v="610.63"/>
    <n v="599.94000000000005"/>
    <s v="            "/>
    <x v="0"/>
    <x v="0"/>
    <s v="            "/>
    <n v="599.94000000000005"/>
    <s v="            "/>
    <x v="0"/>
    <x v="0"/>
  </r>
  <r>
    <x v="65"/>
    <x v="65"/>
    <x v="13"/>
    <x v="13"/>
    <x v="1"/>
    <x v="1"/>
    <x v="0"/>
    <x v="365"/>
    <s v="2021.11.10"/>
    <s v="2022.01.09"/>
    <n v="139259"/>
    <n v="-9"/>
    <n v="1287"/>
    <n v="1264.48"/>
    <s v="            "/>
    <x v="0"/>
    <x v="0"/>
    <s v="            "/>
    <n v="1264.48"/>
    <s v="            "/>
    <x v="0"/>
    <x v="0"/>
  </r>
  <r>
    <x v="65"/>
    <x v="65"/>
    <x v="13"/>
    <x v="13"/>
    <x v="1"/>
    <x v="1"/>
    <x v="0"/>
    <x v="366"/>
    <s v="2021.11.11"/>
    <s v="2022.01.10"/>
    <n v="139395"/>
    <n v="-10"/>
    <n v="20"/>
    <n v="19.649999999999999"/>
    <s v="            "/>
    <x v="0"/>
    <x v="0"/>
    <s v="            "/>
    <n v="19.649999999999999"/>
    <s v="            "/>
    <x v="0"/>
    <x v="0"/>
  </r>
  <r>
    <x v="65"/>
    <x v="65"/>
    <x v="13"/>
    <x v="13"/>
    <x v="1"/>
    <x v="1"/>
    <x v="0"/>
    <x v="367"/>
    <s v="2021.11.15"/>
    <s v="2022.01.14"/>
    <n v="139515"/>
    <n v="-14"/>
    <n v="469.8"/>
    <n v="461.58"/>
    <s v="            "/>
    <x v="0"/>
    <x v="0"/>
    <s v="            "/>
    <n v="461.58"/>
    <s v="            "/>
    <x v="0"/>
    <x v="0"/>
  </r>
  <r>
    <x v="65"/>
    <x v="65"/>
    <x v="13"/>
    <x v="13"/>
    <x v="1"/>
    <x v="1"/>
    <x v="0"/>
    <x v="368"/>
    <s v="2021.11.15"/>
    <s v="2022.01.14"/>
    <n v="139515"/>
    <n v="-14"/>
    <n v="116.88"/>
    <n v="114.83"/>
    <s v="            "/>
    <x v="0"/>
    <x v="0"/>
    <s v="            "/>
    <n v="114.83"/>
    <s v="            "/>
    <x v="0"/>
    <x v="0"/>
  </r>
  <r>
    <x v="65"/>
    <x v="65"/>
    <x v="13"/>
    <x v="13"/>
    <x v="1"/>
    <x v="1"/>
    <x v="0"/>
    <x v="369"/>
    <s v="2021.11.17"/>
    <s v="2022.01.16"/>
    <n v="139543"/>
    <n v="-16"/>
    <n v="758.7"/>
    <n v="745.42"/>
    <s v="            "/>
    <x v="0"/>
    <x v="0"/>
    <s v="            "/>
    <n v="745.42"/>
    <s v="            "/>
    <x v="0"/>
    <x v="0"/>
  </r>
  <r>
    <x v="65"/>
    <x v="65"/>
    <x v="13"/>
    <x v="13"/>
    <x v="1"/>
    <x v="1"/>
    <x v="0"/>
    <x v="370"/>
    <s v="2021.12.02"/>
    <s v="2022.01.31"/>
    <n v="139724"/>
    <n v="-31"/>
    <n v="477"/>
    <n v="468.65"/>
    <s v="            "/>
    <x v="0"/>
    <x v="0"/>
    <s v="            "/>
    <s v="            "/>
    <n v="468.65"/>
    <x v="0"/>
    <x v="0"/>
  </r>
  <r>
    <x v="65"/>
    <x v="65"/>
    <x v="13"/>
    <x v="13"/>
    <x v="1"/>
    <x v="1"/>
    <x v="0"/>
    <x v="371"/>
    <s v="2021.12.09"/>
    <s v="2022.02.07"/>
    <n v="139856"/>
    <n v="-38"/>
    <n v="540"/>
    <n v="530.54999999999995"/>
    <s v="            "/>
    <x v="0"/>
    <x v="0"/>
    <s v="            "/>
    <s v="            "/>
    <n v="530.54999999999995"/>
    <x v="0"/>
    <x v="0"/>
  </r>
  <r>
    <x v="66"/>
    <x v="66"/>
    <x v="13"/>
    <x v="13"/>
    <x v="1"/>
    <x v="1"/>
    <x v="0"/>
    <x v="372"/>
    <s v="2021.11.26"/>
    <s v="2022.01.10"/>
    <n v="139708"/>
    <n v="-10"/>
    <n v="2060.8000000000002"/>
    <n v="2028.6"/>
    <s v="            "/>
    <x v="0"/>
    <x v="0"/>
    <s v="            "/>
    <n v="2028.6"/>
    <s v="            "/>
    <x v="0"/>
    <x v="0"/>
  </r>
  <r>
    <x v="66"/>
    <x v="66"/>
    <x v="13"/>
    <x v="13"/>
    <x v="1"/>
    <x v="1"/>
    <x v="0"/>
    <x v="373"/>
    <s v="2021.12.02"/>
    <s v="2022.01.16"/>
    <n v="139779"/>
    <n v="-16"/>
    <n v="1622.88"/>
    <n v="1597.52"/>
    <s v="            "/>
    <x v="0"/>
    <x v="0"/>
    <s v="            "/>
    <n v="1597.52"/>
    <s v="            "/>
    <x v="0"/>
    <x v="0"/>
  </r>
  <r>
    <x v="66"/>
    <x v="66"/>
    <x v="13"/>
    <x v="13"/>
    <x v="1"/>
    <x v="1"/>
    <x v="0"/>
    <x v="374"/>
    <s v="2021.12.03"/>
    <s v="2022.01.17"/>
    <n v="139802"/>
    <n v="-17"/>
    <n v="437.92"/>
    <n v="431.08"/>
    <s v="            "/>
    <x v="0"/>
    <x v="0"/>
    <s v="            "/>
    <n v="431.08"/>
    <s v="            "/>
    <x v="0"/>
    <x v="0"/>
  </r>
  <r>
    <x v="66"/>
    <x v="66"/>
    <x v="13"/>
    <x v="13"/>
    <x v="1"/>
    <x v="1"/>
    <x v="0"/>
    <x v="375"/>
    <s v="2021.12.15"/>
    <s v="2022.01.29"/>
    <s v="139953-139962                                                                                                                                                                                           "/>
    <n v="-29"/>
    <n v="3131.52"/>
    <n v="3082.59"/>
    <s v="            "/>
    <x v="0"/>
    <x v="0"/>
    <s v="            "/>
    <n v="3082.59"/>
    <s v="            "/>
    <x v="0"/>
    <x v="0"/>
  </r>
  <r>
    <x v="67"/>
    <x v="67"/>
    <x v="13"/>
    <x v="13"/>
    <x v="1"/>
    <x v="1"/>
    <x v="0"/>
    <x v="376"/>
    <s v="2021.09.20"/>
    <s v="2021.12.19"/>
    <n v="138584"/>
    <n v="12"/>
    <n v="3252.48"/>
    <n v="3166.81"/>
    <n v="3166.81"/>
    <x v="0"/>
    <x v="0"/>
    <s v="            "/>
    <s v="            "/>
    <s v="            "/>
    <x v="0"/>
    <x v="0"/>
  </r>
  <r>
    <x v="67"/>
    <x v="67"/>
    <x v="13"/>
    <x v="13"/>
    <x v="1"/>
    <x v="1"/>
    <x v="0"/>
    <x v="377"/>
    <s v="2021.09.28"/>
    <s v="2021.12.27"/>
    <n v="138727"/>
    <n v="4"/>
    <n v="406.56"/>
    <n v="395.85"/>
    <n v="395.85"/>
    <x v="0"/>
    <x v="0"/>
    <s v="            "/>
    <s v="            "/>
    <s v="            "/>
    <x v="0"/>
    <x v="0"/>
  </r>
  <r>
    <x v="67"/>
    <x v="67"/>
    <x v="13"/>
    <x v="13"/>
    <x v="1"/>
    <x v="1"/>
    <x v="0"/>
    <x v="378"/>
    <s v="2021.10.14"/>
    <s v="2022.01.12"/>
    <n v="139007"/>
    <n v="-12"/>
    <n v="36.96"/>
    <n v="35.979999999999997"/>
    <s v="            "/>
    <x v="0"/>
    <x v="0"/>
    <s v="            "/>
    <n v="35.979999999999997"/>
    <s v="            "/>
    <x v="0"/>
    <x v="0"/>
  </r>
  <r>
    <x v="67"/>
    <x v="67"/>
    <x v="13"/>
    <x v="13"/>
    <x v="1"/>
    <x v="1"/>
    <x v="0"/>
    <x v="379"/>
    <s v="2021.10.18"/>
    <s v="2022.01.16"/>
    <n v="139062"/>
    <n v="-16"/>
    <n v="1103.76"/>
    <n v="1074.68"/>
    <s v="            "/>
    <x v="0"/>
    <x v="0"/>
    <s v="            "/>
    <n v="1074.68"/>
    <s v="            "/>
    <x v="0"/>
    <x v="0"/>
  </r>
  <r>
    <x v="67"/>
    <x v="67"/>
    <x v="13"/>
    <x v="13"/>
    <x v="1"/>
    <x v="1"/>
    <x v="0"/>
    <x v="380"/>
    <s v="2021.10.20"/>
    <s v="2022.01.18"/>
    <n v="139115"/>
    <n v="-18"/>
    <n v="1043.28"/>
    <n v="1015.8"/>
    <s v="            "/>
    <x v="0"/>
    <x v="0"/>
    <s v="            "/>
    <n v="1015.8"/>
    <s v="            "/>
    <x v="0"/>
    <x v="0"/>
  </r>
  <r>
    <x v="67"/>
    <x v="67"/>
    <x v="13"/>
    <x v="13"/>
    <x v="1"/>
    <x v="1"/>
    <x v="0"/>
    <x v="381"/>
    <s v="2021.10.28"/>
    <s v="2022.01.26"/>
    <n v="139273"/>
    <n v="-26"/>
    <n v="1004.64"/>
    <n v="978.18"/>
    <s v="            "/>
    <x v="0"/>
    <x v="0"/>
    <s v="            "/>
    <n v="978.18"/>
    <s v="            "/>
    <x v="0"/>
    <x v="0"/>
  </r>
  <r>
    <x v="67"/>
    <x v="67"/>
    <x v="13"/>
    <x v="13"/>
    <x v="1"/>
    <x v="1"/>
    <x v="0"/>
    <x v="382"/>
    <s v="2021.11.04"/>
    <s v="2022.02.02"/>
    <n v="139329"/>
    <n v="-33"/>
    <n v="1484.04"/>
    <n v="1444.95"/>
    <s v="            "/>
    <x v="0"/>
    <x v="0"/>
    <s v="            "/>
    <s v="            "/>
    <n v="1444.95"/>
    <x v="0"/>
    <x v="0"/>
  </r>
  <r>
    <x v="67"/>
    <x v="67"/>
    <x v="13"/>
    <x v="13"/>
    <x v="1"/>
    <x v="1"/>
    <x v="0"/>
    <x v="383"/>
    <s v="2021.11.16"/>
    <s v="2022.02.14"/>
    <n v="139530"/>
    <n v="-45"/>
    <n v="997.92"/>
    <n v="971.64"/>
    <s v="            "/>
    <x v="0"/>
    <x v="0"/>
    <s v="            "/>
    <s v="            "/>
    <n v="971.64"/>
    <x v="0"/>
    <x v="0"/>
  </r>
  <r>
    <x v="67"/>
    <x v="67"/>
    <x v="13"/>
    <x v="13"/>
    <x v="1"/>
    <x v="1"/>
    <x v="0"/>
    <x v="384"/>
    <s v="2021.11.16"/>
    <s v="2022.02.14"/>
    <n v="139532"/>
    <n v="-45"/>
    <n v="323.68"/>
    <n v="315.14999999999998"/>
    <s v="            "/>
    <x v="0"/>
    <x v="0"/>
    <s v="            "/>
    <s v="            "/>
    <n v="315.14999999999998"/>
    <x v="0"/>
    <x v="0"/>
  </r>
  <r>
    <x v="67"/>
    <x v="67"/>
    <x v="13"/>
    <x v="13"/>
    <x v="1"/>
    <x v="1"/>
    <x v="0"/>
    <x v="385"/>
    <s v="2021.11.17"/>
    <s v="2022.02.15"/>
    <n v="139562"/>
    <n v="-46"/>
    <n v="470.4"/>
    <n v="458.01"/>
    <s v="            "/>
    <x v="0"/>
    <x v="0"/>
    <s v="            "/>
    <s v="            "/>
    <n v="458.01"/>
    <x v="0"/>
    <x v="0"/>
  </r>
  <r>
    <x v="67"/>
    <x v="67"/>
    <x v="13"/>
    <x v="13"/>
    <x v="1"/>
    <x v="1"/>
    <x v="0"/>
    <x v="386"/>
    <s v="2021.11.18"/>
    <s v="2022.02.16"/>
    <n v="139569"/>
    <n v="-47"/>
    <n v="644"/>
    <n v="627.04"/>
    <s v="            "/>
    <x v="0"/>
    <x v="0"/>
    <s v="            "/>
    <s v="            "/>
    <n v="627.04"/>
    <x v="0"/>
    <x v="0"/>
  </r>
  <r>
    <x v="67"/>
    <x v="67"/>
    <x v="13"/>
    <x v="13"/>
    <x v="1"/>
    <x v="1"/>
    <x v="0"/>
    <x v="387"/>
    <s v="2021.11.19"/>
    <s v="2022.02.17"/>
    <n v="139594"/>
    <n v="-48"/>
    <n v="1881.6"/>
    <n v="1832.04"/>
    <s v="            "/>
    <x v="0"/>
    <x v="0"/>
    <s v="            "/>
    <s v="            "/>
    <n v="1832.04"/>
    <x v="0"/>
    <x v="0"/>
  </r>
  <r>
    <x v="67"/>
    <x v="67"/>
    <x v="13"/>
    <x v="13"/>
    <x v="1"/>
    <x v="1"/>
    <x v="0"/>
    <x v="388"/>
    <s v="2021.12.06"/>
    <s v="2022.03.06"/>
    <n v="139826"/>
    <n v="-65"/>
    <n v="418.88"/>
    <n v="407.84"/>
    <s v="            "/>
    <x v="0"/>
    <x v="0"/>
    <s v="            "/>
    <s v="            "/>
    <s v="            "/>
    <x v="16"/>
    <x v="0"/>
  </r>
  <r>
    <x v="67"/>
    <x v="67"/>
    <x v="13"/>
    <x v="13"/>
    <x v="1"/>
    <x v="1"/>
    <x v="0"/>
    <x v="389"/>
    <s v="2021.12.14"/>
    <s v="2022.03.14"/>
    <s v="139938-139939                                                                                                                                                                                           "/>
    <n v="-73"/>
    <n v="873.6"/>
    <n v="850.59"/>
    <s v="            "/>
    <x v="0"/>
    <x v="0"/>
    <s v="            "/>
    <s v="            "/>
    <s v="            "/>
    <x v="17"/>
    <x v="0"/>
  </r>
  <r>
    <x v="67"/>
    <x v="67"/>
    <x v="13"/>
    <x v="13"/>
    <x v="1"/>
    <x v="1"/>
    <x v="0"/>
    <x v="390"/>
    <s v="2021.12.15"/>
    <s v="2022.03.15"/>
    <n v="139960"/>
    <n v="-74"/>
    <n v="467.71"/>
    <n v="455.39"/>
    <s v="            "/>
    <x v="0"/>
    <x v="0"/>
    <s v="            "/>
    <s v="            "/>
    <s v="            "/>
    <x v="18"/>
    <x v="0"/>
  </r>
  <r>
    <x v="67"/>
    <x v="67"/>
    <x v="13"/>
    <x v="13"/>
    <x v="1"/>
    <x v="1"/>
    <x v="0"/>
    <x v="391"/>
    <s v="2021.12.16"/>
    <s v="2022.03.16"/>
    <n v="139981"/>
    <n v="-75"/>
    <n v="464.46"/>
    <n v="452.22"/>
    <s v="            "/>
    <x v="0"/>
    <x v="0"/>
    <s v="            "/>
    <s v="            "/>
    <s v="            "/>
    <x v="19"/>
    <x v="0"/>
  </r>
  <r>
    <x v="67"/>
    <x v="67"/>
    <x v="13"/>
    <x v="13"/>
    <x v="1"/>
    <x v="1"/>
    <x v="0"/>
    <x v="392"/>
    <s v="2021.12.20"/>
    <s v="2022.03.20"/>
    <n v="140032"/>
    <n v="-79"/>
    <n v="945.28"/>
    <n v="920.38"/>
    <s v="            "/>
    <x v="0"/>
    <x v="0"/>
    <s v="            "/>
    <s v="            "/>
    <s v="            "/>
    <x v="20"/>
    <x v="0"/>
  </r>
  <r>
    <x v="67"/>
    <x v="67"/>
    <x v="13"/>
    <x v="13"/>
    <x v="1"/>
    <x v="1"/>
    <x v="0"/>
    <x v="393"/>
    <s v="2021.12.21"/>
    <s v="2022.03.21"/>
    <n v="140036"/>
    <n v="-80"/>
    <n v="580.16"/>
    <n v="564.87"/>
    <s v="            "/>
    <x v="0"/>
    <x v="0"/>
    <s v="            "/>
    <s v="            "/>
    <s v="            "/>
    <x v="21"/>
    <x v="0"/>
  </r>
  <r>
    <x v="67"/>
    <x v="67"/>
    <x v="13"/>
    <x v="13"/>
    <x v="1"/>
    <x v="1"/>
    <x v="0"/>
    <x v="394"/>
    <s v="2021.12.28"/>
    <s v="2022.03.28"/>
    <n v="140119"/>
    <n v="-87"/>
    <n v="893.76"/>
    <n v="870.21"/>
    <s v="            "/>
    <x v="0"/>
    <x v="0"/>
    <s v="            "/>
    <s v="            "/>
    <s v="            "/>
    <x v="22"/>
    <x v="0"/>
  </r>
  <r>
    <x v="67"/>
    <x v="67"/>
    <x v="13"/>
    <x v="13"/>
    <x v="1"/>
    <x v="1"/>
    <x v="0"/>
    <x v="395"/>
    <s v="2021.12.29"/>
    <s v="2022.03.29"/>
    <n v="140125"/>
    <n v="-88"/>
    <n v="162.4"/>
    <n v="158.12"/>
    <s v="            "/>
    <x v="0"/>
    <x v="0"/>
    <s v="            "/>
    <s v="            "/>
    <s v="            "/>
    <x v="23"/>
    <x v="0"/>
  </r>
  <r>
    <x v="67"/>
    <x v="67"/>
    <x v="13"/>
    <x v="13"/>
    <x v="1"/>
    <x v="1"/>
    <x v="0"/>
    <x v="396"/>
    <s v="2021.12.29"/>
    <s v="2022.03.29"/>
    <n v="140129"/>
    <n v="-88"/>
    <n v="129.91999999999999"/>
    <n v="126.5"/>
    <s v="            "/>
    <x v="0"/>
    <x v="0"/>
    <s v="            "/>
    <s v="            "/>
    <s v="            "/>
    <x v="24"/>
    <x v="0"/>
  </r>
  <r>
    <x v="68"/>
    <x v="68"/>
    <x v="13"/>
    <x v="13"/>
    <x v="1"/>
    <x v="1"/>
    <x v="0"/>
    <x v="397"/>
    <s v="2021.12.10"/>
    <s v="2021.12.10"/>
    <n v="139873"/>
    <n v="21"/>
    <n v="594.20000000000005"/>
    <n v="578.54999999999995"/>
    <n v="578.54999999999995"/>
    <x v="0"/>
    <x v="0"/>
    <s v="            "/>
    <s v="            "/>
    <s v="            "/>
    <x v="0"/>
    <x v="0"/>
  </r>
  <r>
    <x v="68"/>
    <x v="68"/>
    <x v="13"/>
    <x v="13"/>
    <x v="1"/>
    <x v="1"/>
    <x v="0"/>
    <x v="398"/>
    <s v="2021.12.21"/>
    <s v="2021.12.21"/>
    <n v="140028"/>
    <n v="10"/>
    <n v="1554"/>
    <n v="1513.07"/>
    <n v="1513.07"/>
    <x v="0"/>
    <x v="0"/>
    <s v="            "/>
    <s v="            "/>
    <s v="            "/>
    <x v="0"/>
    <x v="0"/>
  </r>
  <r>
    <x v="69"/>
    <x v="69"/>
    <x v="13"/>
    <x v="13"/>
    <x v="1"/>
    <x v="1"/>
    <x v="0"/>
    <x v="399"/>
    <s v="2021.11.13"/>
    <s v="2021.12.28"/>
    <s v="139410-139460                                                                                                                                                                                           "/>
    <n v="3"/>
    <n v="3022.6"/>
    <n v="3022.6"/>
    <n v="3022.6"/>
    <x v="0"/>
    <x v="0"/>
    <s v="            "/>
    <s v="            "/>
    <s v="            "/>
    <x v="0"/>
    <x v="0"/>
  </r>
  <r>
    <x v="70"/>
    <x v="70"/>
    <x v="13"/>
    <x v="13"/>
    <x v="1"/>
    <x v="1"/>
    <x v="0"/>
    <x v="400"/>
    <s v="2021.11.15"/>
    <s v="2022.01.14"/>
    <n v="139514"/>
    <n v="-14"/>
    <n v="700"/>
    <n v="687.75"/>
    <s v="            "/>
    <x v="0"/>
    <x v="0"/>
    <s v="            "/>
    <n v="687.75"/>
    <s v="            "/>
    <x v="0"/>
    <x v="0"/>
  </r>
  <r>
    <x v="71"/>
    <x v="71"/>
    <x v="13"/>
    <x v="13"/>
    <x v="1"/>
    <x v="1"/>
    <x v="0"/>
    <x v="401"/>
    <s v="2021.11.22"/>
    <s v="2021.11.22"/>
    <n v="139625"/>
    <n v="39"/>
    <n v="6921.49"/>
    <n v="1725.27"/>
    <s v="            "/>
    <x v="21"/>
    <x v="0"/>
    <s v="            "/>
    <s v="            "/>
    <s v="            "/>
    <x v="0"/>
    <x v="0"/>
  </r>
  <r>
    <x v="72"/>
    <x v="72"/>
    <x v="13"/>
    <x v="13"/>
    <x v="1"/>
    <x v="1"/>
    <x v="0"/>
    <x v="402"/>
    <s v="2021.12.01"/>
    <s v="2021.12.01"/>
    <n v="139754"/>
    <n v="30"/>
    <n v="1120"/>
    <n v="1102.5"/>
    <n v="1102.5"/>
    <x v="0"/>
    <x v="0"/>
    <s v="            "/>
    <s v="            "/>
    <s v="            "/>
    <x v="0"/>
    <x v="0"/>
  </r>
  <r>
    <x v="73"/>
    <x v="73"/>
    <x v="13"/>
    <x v="13"/>
    <x v="1"/>
    <x v="1"/>
    <x v="0"/>
    <x v="403"/>
    <s v="2021.09.17"/>
    <s v="2021.11.01"/>
    <n v="138546"/>
    <n v="60"/>
    <n v="1624"/>
    <n v="1581.22"/>
    <s v="            "/>
    <x v="22"/>
    <x v="0"/>
    <s v="            "/>
    <s v="            "/>
    <s v="            "/>
    <x v="0"/>
    <x v="0"/>
  </r>
  <r>
    <x v="74"/>
    <x v="74"/>
    <x v="14"/>
    <x v="14"/>
    <x v="2"/>
    <x v="2"/>
    <x v="0"/>
    <x v="404"/>
    <s v="2020.04.17"/>
    <s v="2020.06.01"/>
    <n v="131039"/>
    <n v="578"/>
    <n v="21753.98"/>
    <n v="3235.13"/>
    <s v="            "/>
    <x v="0"/>
    <x v="0"/>
    <n v="3235.13"/>
    <s v="            "/>
    <s v="            "/>
    <x v="0"/>
    <x v="0"/>
  </r>
  <r>
    <x v="75"/>
    <x v="75"/>
    <x v="14"/>
    <x v="14"/>
    <x v="1"/>
    <x v="1"/>
    <x v="0"/>
    <x v="405"/>
    <s v="2021.05.03"/>
    <s v="2021.06.02"/>
    <n v="136407"/>
    <n v="212"/>
    <n v="6192.12"/>
    <n v="1692.12"/>
    <s v="            "/>
    <x v="0"/>
    <x v="0"/>
    <n v="1692.12"/>
    <s v="            "/>
    <s v="            "/>
    <x v="0"/>
    <x v="0"/>
  </r>
  <r>
    <x v="76"/>
    <x v="76"/>
    <x v="14"/>
    <x v="14"/>
    <x v="0"/>
    <x v="0"/>
    <x v="0"/>
    <x v="406"/>
    <s v="2021.11.05"/>
    <s v="2021.12.05"/>
    <n v="139365"/>
    <n v="26"/>
    <n v="7056"/>
    <n v="6932.52"/>
    <n v="6932.52"/>
    <x v="0"/>
    <x v="0"/>
    <s v="            "/>
    <s v="            "/>
    <s v="            "/>
    <x v="0"/>
    <x v="0"/>
  </r>
  <r>
    <x v="76"/>
    <x v="76"/>
    <x v="14"/>
    <x v="14"/>
    <x v="0"/>
    <x v="0"/>
    <x v="0"/>
    <x v="407"/>
    <s v="2021.11.08"/>
    <s v="2021.12.08"/>
    <n v="139405"/>
    <n v="23"/>
    <n v="2948.4"/>
    <n v="2896.8"/>
    <n v="2896.8"/>
    <x v="0"/>
    <x v="0"/>
    <s v="            "/>
    <s v="            "/>
    <s v="            "/>
    <x v="0"/>
    <x v="0"/>
  </r>
  <r>
    <x v="76"/>
    <x v="76"/>
    <x v="14"/>
    <x v="14"/>
    <x v="0"/>
    <x v="0"/>
    <x v="0"/>
    <x v="408"/>
    <s v="2021.11.09"/>
    <s v="2021.12.09"/>
    <s v="139428-139433                                                                                                                                                                                           "/>
    <n v="22"/>
    <n v="13543.2"/>
    <n v="13306.19"/>
    <n v="13306.19"/>
    <x v="0"/>
    <x v="0"/>
    <s v="            "/>
    <s v="            "/>
    <s v="            "/>
    <x v="0"/>
    <x v="0"/>
  </r>
  <r>
    <x v="76"/>
    <x v="76"/>
    <x v="14"/>
    <x v="14"/>
    <x v="0"/>
    <x v="0"/>
    <x v="0"/>
    <x v="409"/>
    <s v="2021.11.15"/>
    <s v="2021.12.15"/>
    <n v="139497"/>
    <n v="16"/>
    <n v="13560.75"/>
    <n v="13323.44"/>
    <n v="13323.44"/>
    <x v="0"/>
    <x v="0"/>
    <s v="            "/>
    <s v="            "/>
    <s v="            "/>
    <x v="0"/>
    <x v="0"/>
  </r>
  <r>
    <x v="76"/>
    <x v="76"/>
    <x v="14"/>
    <x v="14"/>
    <x v="0"/>
    <x v="0"/>
    <x v="0"/>
    <x v="410"/>
    <s v="2021.11.18"/>
    <s v="2021.12.18"/>
    <n v="139479"/>
    <n v="13"/>
    <n v="11466"/>
    <n v="11265.34"/>
    <n v="11265.34"/>
    <x v="0"/>
    <x v="0"/>
    <s v="            "/>
    <s v="            "/>
    <s v="            "/>
    <x v="0"/>
    <x v="0"/>
  </r>
  <r>
    <x v="76"/>
    <x v="76"/>
    <x v="14"/>
    <x v="14"/>
    <x v="0"/>
    <x v="0"/>
    <x v="0"/>
    <x v="411"/>
    <s v="2021.11.23"/>
    <s v="2021.12.23"/>
    <n v="139631"/>
    <n v="8"/>
    <n v="17136"/>
    <n v="16836.12"/>
    <n v="16836.12"/>
    <x v="0"/>
    <x v="0"/>
    <s v="            "/>
    <s v="            "/>
    <s v="            "/>
    <x v="0"/>
    <x v="0"/>
  </r>
  <r>
    <x v="76"/>
    <x v="76"/>
    <x v="14"/>
    <x v="14"/>
    <x v="0"/>
    <x v="0"/>
    <x v="0"/>
    <x v="412"/>
    <s v="2021.12.09"/>
    <s v="2022.01.08"/>
    <s v="139862-139867                                                                                                                                                                                           "/>
    <n v="-8"/>
    <n v="38072.199999999997"/>
    <n v="37405.94"/>
    <s v="            "/>
    <x v="0"/>
    <x v="0"/>
    <s v="            "/>
    <n v="37405.94"/>
    <s v="            "/>
    <x v="0"/>
    <x v="0"/>
  </r>
  <r>
    <x v="77"/>
    <x v="77"/>
    <x v="14"/>
    <x v="14"/>
    <x v="0"/>
    <x v="0"/>
    <x v="0"/>
    <x v="413"/>
    <s v="2019.04.18"/>
    <s v="2019.06.17"/>
    <n v="125293"/>
    <n v="928"/>
    <n v="8061.3"/>
    <n v="1880.29"/>
    <s v="            "/>
    <x v="0"/>
    <x v="0"/>
    <n v="1880.29"/>
    <s v="            "/>
    <s v="            "/>
    <x v="0"/>
    <x v="0"/>
  </r>
  <r>
    <x v="77"/>
    <x v="77"/>
    <x v="14"/>
    <x v="14"/>
    <x v="0"/>
    <x v="0"/>
    <x v="0"/>
    <x v="414"/>
    <s v="2019.05.08"/>
    <s v="2019.07.07"/>
    <n v="125534"/>
    <n v="908"/>
    <n v="5750"/>
    <n v="5692.5"/>
    <s v="            "/>
    <x v="0"/>
    <x v="0"/>
    <n v="5692.5"/>
    <s v="            "/>
    <s v="            "/>
    <x v="0"/>
    <x v="0"/>
  </r>
  <r>
    <x v="77"/>
    <x v="77"/>
    <x v="14"/>
    <x v="14"/>
    <x v="0"/>
    <x v="0"/>
    <x v="0"/>
    <x v="415"/>
    <s v="2019.05.13"/>
    <s v="2019.07.12"/>
    <n v="125724"/>
    <n v="903"/>
    <n v="3062.8"/>
    <n v="3032.17"/>
    <s v="            "/>
    <x v="0"/>
    <x v="0"/>
    <n v="3032.17"/>
    <s v="            "/>
    <s v="            "/>
    <x v="0"/>
    <x v="0"/>
  </r>
  <r>
    <x v="77"/>
    <x v="77"/>
    <x v="14"/>
    <x v="14"/>
    <x v="0"/>
    <x v="0"/>
    <x v="0"/>
    <x v="416"/>
    <s v="2019.06.24"/>
    <s v="2019.08.23"/>
    <n v="126468"/>
    <n v="861"/>
    <n v="5750"/>
    <n v="5692.5"/>
    <s v="            "/>
    <x v="0"/>
    <x v="0"/>
    <n v="5692.5"/>
    <s v="            "/>
    <s v="            "/>
    <x v="0"/>
    <x v="0"/>
  </r>
  <r>
    <x v="77"/>
    <x v="77"/>
    <x v="14"/>
    <x v="14"/>
    <x v="0"/>
    <x v="0"/>
    <x v="0"/>
    <x v="417"/>
    <s v="2019.07.05"/>
    <s v="2019.09.03"/>
    <n v="126679"/>
    <n v="850"/>
    <n v="1883.7"/>
    <n v="1864.86"/>
    <s v="            "/>
    <x v="0"/>
    <x v="0"/>
    <n v="1864.86"/>
    <s v="            "/>
    <s v="            "/>
    <x v="0"/>
    <x v="0"/>
  </r>
  <r>
    <x v="78"/>
    <x v="78"/>
    <x v="14"/>
    <x v="14"/>
    <x v="0"/>
    <x v="0"/>
    <x v="0"/>
    <x v="418"/>
    <s v="2021.11.17"/>
    <s v="2021.12.17"/>
    <s v="139556-139560                                                                                                                                                                                           "/>
    <n v="14"/>
    <n v="23100"/>
    <n v="4695.75"/>
    <n v="4695.75"/>
    <x v="0"/>
    <x v="0"/>
    <s v="            "/>
    <s v="            "/>
    <s v="            "/>
    <x v="0"/>
    <x v="0"/>
  </r>
  <r>
    <x v="78"/>
    <x v="78"/>
    <x v="14"/>
    <x v="14"/>
    <x v="0"/>
    <x v="0"/>
    <x v="0"/>
    <x v="419"/>
    <s v="2021.11.22"/>
    <s v="2021.12.22"/>
    <n v="139626"/>
    <n v="9"/>
    <n v="17000"/>
    <n v="16702.5"/>
    <n v="16702.5"/>
    <x v="0"/>
    <x v="0"/>
    <s v="            "/>
    <s v="            "/>
    <s v="            "/>
    <x v="0"/>
    <x v="0"/>
  </r>
  <r>
    <x v="78"/>
    <x v="78"/>
    <x v="14"/>
    <x v="14"/>
    <x v="0"/>
    <x v="0"/>
    <x v="0"/>
    <x v="420"/>
    <s v="2021.11.29"/>
    <s v="2021.12.29"/>
    <n v="139702"/>
    <n v="2"/>
    <n v="27295.200000000001"/>
    <n v="26817.53"/>
    <n v="26817.53"/>
    <x v="0"/>
    <x v="0"/>
    <s v="            "/>
    <s v="            "/>
    <s v="            "/>
    <x v="0"/>
    <x v="0"/>
  </r>
  <r>
    <x v="78"/>
    <x v="78"/>
    <x v="14"/>
    <x v="14"/>
    <x v="0"/>
    <x v="0"/>
    <x v="0"/>
    <x v="421"/>
    <s v="2021.12.14"/>
    <s v="2022.01.13"/>
    <n v="139913"/>
    <n v="-13"/>
    <n v="1033.2"/>
    <n v="1033.2"/>
    <s v="            "/>
    <x v="0"/>
    <x v="0"/>
    <s v="            "/>
    <n v="1033.2"/>
    <s v="            "/>
    <x v="0"/>
    <x v="0"/>
  </r>
  <r>
    <x v="79"/>
    <x v="79"/>
    <x v="14"/>
    <x v="14"/>
    <x v="0"/>
    <x v="0"/>
    <x v="0"/>
    <x v="422"/>
    <s v="2021.11.25"/>
    <s v="2021.12.25"/>
    <s v="139681-139685                                                                                                                                                                                           "/>
    <n v="6"/>
    <n v="34081.599999999999"/>
    <n v="33485.17"/>
    <n v="33485.17"/>
    <x v="0"/>
    <x v="0"/>
    <s v="            "/>
    <s v="            "/>
    <s v="            "/>
    <x v="0"/>
    <x v="0"/>
  </r>
  <r>
    <x v="79"/>
    <x v="79"/>
    <x v="14"/>
    <x v="14"/>
    <x v="0"/>
    <x v="0"/>
    <x v="0"/>
    <x v="423"/>
    <s v="2021.12.01"/>
    <s v="2021.12.31"/>
    <n v="139703"/>
    <n v="0"/>
    <n v="17000"/>
    <n v="16702.5"/>
    <s v="            "/>
    <x v="0"/>
    <x v="0"/>
    <s v="            "/>
    <n v="16702.5"/>
    <s v="            "/>
    <x v="0"/>
    <x v="0"/>
  </r>
  <r>
    <x v="79"/>
    <x v="79"/>
    <x v="14"/>
    <x v="14"/>
    <x v="0"/>
    <x v="0"/>
    <x v="0"/>
    <x v="424"/>
    <s v="2021.12.14"/>
    <s v="2022.01.13"/>
    <n v="139933"/>
    <n v="-13"/>
    <n v="19266"/>
    <n v="18928.84"/>
    <s v="            "/>
    <x v="0"/>
    <x v="0"/>
    <s v="            "/>
    <n v="18928.84"/>
    <s v="            "/>
    <x v="0"/>
    <x v="0"/>
  </r>
  <r>
    <x v="79"/>
    <x v="79"/>
    <x v="14"/>
    <x v="14"/>
    <x v="0"/>
    <x v="0"/>
    <x v="0"/>
    <x v="425"/>
    <s v="2021.12.14"/>
    <s v="2022.01.13"/>
    <n v="139914"/>
    <n v="-13"/>
    <n v="18279.900000000001"/>
    <n v="17960"/>
    <s v="            "/>
    <x v="0"/>
    <x v="0"/>
    <s v="            "/>
    <n v="17960"/>
    <s v="            "/>
    <x v="0"/>
    <x v="0"/>
  </r>
  <r>
    <x v="80"/>
    <x v="80"/>
    <x v="14"/>
    <x v="14"/>
    <x v="0"/>
    <x v="0"/>
    <x v="0"/>
    <x v="426"/>
    <s v="2021.11.17"/>
    <s v="2021.12.17"/>
    <n v="139540"/>
    <n v="14"/>
    <n v="29017.4"/>
    <n v="21959.040000000001"/>
    <n v="21959.040000000001"/>
    <x v="0"/>
    <x v="0"/>
    <s v="            "/>
    <s v="            "/>
    <s v="            "/>
    <x v="0"/>
    <x v="0"/>
  </r>
  <r>
    <x v="80"/>
    <x v="80"/>
    <x v="14"/>
    <x v="14"/>
    <x v="0"/>
    <x v="0"/>
    <x v="0"/>
    <x v="427"/>
    <s v="2021.11.18"/>
    <s v="2021.12.18"/>
    <n v="139572"/>
    <n v="13"/>
    <n v="6084"/>
    <n v="5977.53"/>
    <n v="5977.53"/>
    <x v="0"/>
    <x v="0"/>
    <s v="            "/>
    <s v="            "/>
    <s v="            "/>
    <x v="0"/>
    <x v="0"/>
  </r>
  <r>
    <x v="81"/>
    <x v="81"/>
    <x v="14"/>
    <x v="14"/>
    <x v="2"/>
    <x v="2"/>
    <x v="0"/>
    <x v="428"/>
    <s v="2021.12.08"/>
    <s v="2021.12.08"/>
    <n v="139851"/>
    <n v="23"/>
    <n v="29766.15"/>
    <n v="165.9"/>
    <n v="165.9"/>
    <x v="0"/>
    <x v="0"/>
    <s v="            "/>
    <s v="            "/>
    <s v="            "/>
    <x v="0"/>
    <x v="0"/>
  </r>
  <r>
    <x v="82"/>
    <x v="82"/>
    <x v="14"/>
    <x v="14"/>
    <x v="2"/>
    <x v="2"/>
    <x v="0"/>
    <x v="429"/>
    <s v="2021.11.11"/>
    <s v="2021.12.11"/>
    <s v="139457-139462                                                                                                                                                                                           "/>
    <n v="20"/>
    <n v="70986.53"/>
    <n v="70986.53"/>
    <n v="70986.53"/>
    <x v="0"/>
    <x v="0"/>
    <s v="            "/>
    <s v="            "/>
    <s v="            "/>
    <x v="0"/>
    <x v="0"/>
  </r>
  <r>
    <x v="82"/>
    <x v="82"/>
    <x v="14"/>
    <x v="14"/>
    <x v="2"/>
    <x v="2"/>
    <x v="0"/>
    <x v="430"/>
    <s v="2021.11.29"/>
    <s v="2021.12.29"/>
    <s v="139722-139726                                                                                                                                                                                           "/>
    <n v="2"/>
    <n v="124368.13"/>
    <n v="124368.13"/>
    <n v="124368.13"/>
    <x v="0"/>
    <x v="0"/>
    <s v="            "/>
    <s v="            "/>
    <s v="            "/>
    <x v="0"/>
    <x v="0"/>
  </r>
  <r>
    <x v="82"/>
    <x v="82"/>
    <x v="14"/>
    <x v="14"/>
    <x v="2"/>
    <x v="2"/>
    <x v="0"/>
    <x v="431"/>
    <s v="2021.12.14"/>
    <s v="2022.01.13"/>
    <s v="139918-139932                                                                                                                                                                                           "/>
    <n v="-13"/>
    <n v="113282.36"/>
    <n v="113282.36"/>
    <s v="            "/>
    <x v="0"/>
    <x v="0"/>
    <s v="            "/>
    <n v="113282.36"/>
    <s v="            "/>
    <x v="0"/>
    <x v="0"/>
  </r>
  <r>
    <x v="82"/>
    <x v="82"/>
    <x v="14"/>
    <x v="14"/>
    <x v="2"/>
    <x v="2"/>
    <x v="0"/>
    <x v="432"/>
    <s v="2021.12.20"/>
    <s v="2022.01.19"/>
    <n v="140020"/>
    <n v="-19"/>
    <n v="59197.02"/>
    <n v="59197.02"/>
    <s v="            "/>
    <x v="0"/>
    <x v="0"/>
    <s v="            "/>
    <n v="59197.02"/>
    <s v="            "/>
    <x v="0"/>
    <x v="0"/>
  </r>
  <r>
    <x v="83"/>
    <x v="83"/>
    <x v="14"/>
    <x v="14"/>
    <x v="1"/>
    <x v="1"/>
    <x v="0"/>
    <x v="433"/>
    <s v="2021.12.03"/>
    <s v="2022.01.02"/>
    <n v="139790"/>
    <n v="-2"/>
    <n v="2822.4"/>
    <n v="2778.3"/>
    <s v="            "/>
    <x v="0"/>
    <x v="0"/>
    <s v="            "/>
    <n v="2778.3"/>
    <s v="            "/>
    <x v="0"/>
    <x v="0"/>
  </r>
  <r>
    <x v="84"/>
    <x v="84"/>
    <x v="14"/>
    <x v="14"/>
    <x v="0"/>
    <x v="0"/>
    <x v="0"/>
    <x v="434"/>
    <s v="2021.11.19"/>
    <s v="2021.12.19"/>
    <n v="139592"/>
    <n v="12"/>
    <n v="28789.75"/>
    <n v="28285.93"/>
    <n v="28285.93"/>
    <x v="0"/>
    <x v="0"/>
    <s v="            "/>
    <s v="            "/>
    <s v="            "/>
    <x v="0"/>
    <x v="0"/>
  </r>
  <r>
    <x v="84"/>
    <x v="84"/>
    <x v="14"/>
    <x v="14"/>
    <x v="0"/>
    <x v="0"/>
    <x v="0"/>
    <x v="435"/>
    <s v="2021.11.20"/>
    <s v="2021.12.20"/>
    <n v="139605"/>
    <n v="11"/>
    <n v="34129.199999999997"/>
    <n v="33531.94"/>
    <n v="33531.94"/>
    <x v="0"/>
    <x v="0"/>
    <s v="            "/>
    <s v="            "/>
    <s v="            "/>
    <x v="0"/>
    <x v="0"/>
  </r>
  <r>
    <x v="85"/>
    <x v="85"/>
    <x v="14"/>
    <x v="14"/>
    <x v="1"/>
    <x v="1"/>
    <x v="0"/>
    <x v="436"/>
    <s v="2021.12.27"/>
    <s v="2022.01.26"/>
    <n v="140094"/>
    <n v="-26"/>
    <n v="3663.64"/>
    <n v="44.3"/>
    <s v="            "/>
    <x v="0"/>
    <x v="0"/>
    <s v="            "/>
    <n v="44.3"/>
    <s v="            "/>
    <x v="0"/>
    <x v="0"/>
  </r>
  <r>
    <x v="86"/>
    <x v="86"/>
    <x v="14"/>
    <x v="14"/>
    <x v="0"/>
    <x v="0"/>
    <x v="0"/>
    <x v="437"/>
    <s v="2021.11.19"/>
    <s v="2021.12.19"/>
    <s v="139587-139591                                                                                                                                                                                           "/>
    <n v="12"/>
    <n v="16914.8"/>
    <n v="6618.79"/>
    <n v="6618.79"/>
    <x v="0"/>
    <x v="0"/>
    <s v="            "/>
    <s v="            "/>
    <s v="            "/>
    <x v="0"/>
    <x v="0"/>
  </r>
  <r>
    <x v="86"/>
    <x v="86"/>
    <x v="14"/>
    <x v="14"/>
    <x v="0"/>
    <x v="0"/>
    <x v="0"/>
    <x v="438"/>
    <s v="2021.11.20"/>
    <s v="2021.12.20"/>
    <n v="139610"/>
    <n v="11"/>
    <n v="2721.6"/>
    <n v="2673.97"/>
    <n v="2673.97"/>
    <x v="0"/>
    <x v="0"/>
    <s v="            "/>
    <s v="            "/>
    <s v="            "/>
    <x v="0"/>
    <x v="0"/>
  </r>
  <r>
    <x v="86"/>
    <x v="86"/>
    <x v="14"/>
    <x v="14"/>
    <x v="0"/>
    <x v="0"/>
    <x v="0"/>
    <x v="439"/>
    <s v="2021.11.25"/>
    <s v="2021.12.25"/>
    <n v="139693"/>
    <n v="6"/>
    <n v="67.2"/>
    <n v="66.02"/>
    <n v="66.02"/>
    <x v="0"/>
    <x v="0"/>
    <s v="            "/>
    <s v="            "/>
    <s v="            "/>
    <x v="0"/>
    <x v="0"/>
  </r>
  <r>
    <x v="86"/>
    <x v="86"/>
    <x v="14"/>
    <x v="14"/>
    <x v="0"/>
    <x v="0"/>
    <x v="0"/>
    <x v="440"/>
    <s v="2021.12.09"/>
    <s v="2022.01.08"/>
    <s v="139865-139866                                                                                                                                                                                           "/>
    <n v="-8"/>
    <n v="35066.5"/>
    <n v="34452.839999999997"/>
    <s v="            "/>
    <x v="0"/>
    <x v="0"/>
    <s v="            "/>
    <n v="34452.839999999997"/>
    <s v="            "/>
    <x v="0"/>
    <x v="0"/>
  </r>
  <r>
    <x v="87"/>
    <x v="87"/>
    <x v="14"/>
    <x v="14"/>
    <x v="0"/>
    <x v="0"/>
    <x v="0"/>
    <x v="441"/>
    <s v="2021.11.04"/>
    <s v="2021.12.04"/>
    <n v="139257"/>
    <n v="27"/>
    <n v="8951.48"/>
    <n v="7852.52"/>
    <n v="7852.52"/>
    <x v="0"/>
    <x v="0"/>
    <s v="            "/>
    <s v="            "/>
    <s v="            "/>
    <x v="0"/>
    <x v="0"/>
  </r>
  <r>
    <x v="88"/>
    <x v="88"/>
    <x v="14"/>
    <x v="14"/>
    <x v="0"/>
    <x v="0"/>
    <x v="0"/>
    <x v="442"/>
    <s v="2021.12.08"/>
    <s v="2022.01.07"/>
    <n v="139852"/>
    <n v="-7"/>
    <n v="28959"/>
    <n v="28452.22"/>
    <s v="            "/>
    <x v="0"/>
    <x v="0"/>
    <s v="            "/>
    <n v="28452.22"/>
    <s v="            "/>
    <x v="0"/>
    <x v="0"/>
  </r>
  <r>
    <x v="88"/>
    <x v="88"/>
    <x v="14"/>
    <x v="14"/>
    <x v="0"/>
    <x v="0"/>
    <x v="0"/>
    <x v="443"/>
    <s v="2021.12.10"/>
    <s v="2022.01.09"/>
    <s v="139876-139883-139890                                                                                                                                                                                    "/>
    <n v="-9"/>
    <n v="45360"/>
    <n v="44566.2"/>
    <s v="            "/>
    <x v="0"/>
    <x v="0"/>
    <s v="            "/>
    <n v="44566.2"/>
    <s v="            "/>
    <x v="0"/>
    <x v="0"/>
  </r>
  <r>
    <x v="88"/>
    <x v="88"/>
    <x v="14"/>
    <x v="14"/>
    <x v="0"/>
    <x v="0"/>
    <x v="0"/>
    <x v="444"/>
    <s v="2021.12.14"/>
    <s v="2022.01.13"/>
    <n v="139934"/>
    <n v="-13"/>
    <n v="22140"/>
    <n v="21752.55"/>
    <s v="            "/>
    <x v="0"/>
    <x v="0"/>
    <s v="            "/>
    <n v="21752.55"/>
    <s v="            "/>
    <x v="0"/>
    <x v="0"/>
  </r>
  <r>
    <x v="89"/>
    <x v="89"/>
    <x v="14"/>
    <x v="14"/>
    <x v="0"/>
    <x v="0"/>
    <x v="0"/>
    <x v="445"/>
    <s v="2021.11.10"/>
    <s v="2021.12.10"/>
    <n v="139435"/>
    <n v="21"/>
    <n v="15168.38"/>
    <n v="13306.19"/>
    <n v="13306.19"/>
    <x v="0"/>
    <x v="0"/>
    <s v="            "/>
    <s v="            "/>
    <s v="            "/>
    <x v="0"/>
    <x v="0"/>
  </r>
  <r>
    <x v="89"/>
    <x v="89"/>
    <x v="14"/>
    <x v="14"/>
    <x v="0"/>
    <x v="0"/>
    <x v="0"/>
    <x v="446"/>
    <s v="2021.11.22"/>
    <s v="2021.12.22"/>
    <n v="139607"/>
    <n v="9"/>
    <n v="11515.39"/>
    <n v="10101.67"/>
    <n v="10101.67"/>
    <x v="0"/>
    <x v="0"/>
    <s v="            "/>
    <s v="            "/>
    <s v="            "/>
    <x v="0"/>
    <x v="0"/>
  </r>
  <r>
    <x v="89"/>
    <x v="89"/>
    <x v="14"/>
    <x v="14"/>
    <x v="0"/>
    <x v="0"/>
    <x v="0"/>
    <x v="447"/>
    <s v="2021.12.08"/>
    <s v="2022.01.07"/>
    <n v="139849"/>
    <n v="-7"/>
    <n v="8580.1"/>
    <n v="7526.74"/>
    <s v="            "/>
    <x v="0"/>
    <x v="0"/>
    <s v="            "/>
    <n v="7526.74"/>
    <s v="            "/>
    <x v="0"/>
    <x v="0"/>
  </r>
  <r>
    <x v="89"/>
    <x v="89"/>
    <x v="14"/>
    <x v="14"/>
    <x v="0"/>
    <x v="0"/>
    <x v="0"/>
    <x v="448"/>
    <s v="2021.12.10"/>
    <s v="2022.01.09"/>
    <n v="139880"/>
    <n v="-9"/>
    <n v="12810.56"/>
    <n v="11237.83"/>
    <s v="            "/>
    <x v="0"/>
    <x v="0"/>
    <s v="            "/>
    <n v="11237.83"/>
    <s v="            "/>
    <x v="0"/>
    <x v="0"/>
  </r>
  <r>
    <x v="90"/>
    <x v="90"/>
    <x v="14"/>
    <x v="14"/>
    <x v="0"/>
    <x v="0"/>
    <x v="0"/>
    <x v="449"/>
    <s v="2021.12.14"/>
    <s v="2022.01.13"/>
    <s v="139928-139937                                                                                                                                                                                           "/>
    <n v="-13"/>
    <n v="19644.3"/>
    <n v="19300.52"/>
    <s v="            "/>
    <x v="0"/>
    <x v="0"/>
    <s v="            "/>
    <n v="19300.52"/>
    <s v="            "/>
    <x v="0"/>
    <x v="0"/>
  </r>
  <r>
    <x v="91"/>
    <x v="91"/>
    <x v="14"/>
    <x v="14"/>
    <x v="0"/>
    <x v="0"/>
    <x v="0"/>
    <x v="450"/>
    <s v="2021.11.15"/>
    <s v="2021.12.15"/>
    <s v="139502-139504                                                                                                                                                                                           "/>
    <n v="16"/>
    <n v="43488.4"/>
    <n v="42727.35"/>
    <n v="42727.35"/>
    <x v="0"/>
    <x v="0"/>
    <s v="            "/>
    <s v="            "/>
    <s v="            "/>
    <x v="0"/>
    <x v="0"/>
  </r>
  <r>
    <x v="91"/>
    <x v="91"/>
    <x v="14"/>
    <x v="14"/>
    <x v="0"/>
    <x v="0"/>
    <x v="0"/>
    <x v="451"/>
    <s v="2021.12.14"/>
    <s v="2022.01.13"/>
    <n v="139927"/>
    <n v="-13"/>
    <n v="1014"/>
    <n v="996.25"/>
    <s v="            "/>
    <x v="0"/>
    <x v="0"/>
    <s v="            "/>
    <n v="996.25"/>
    <s v="            "/>
    <x v="0"/>
    <x v="0"/>
  </r>
  <r>
    <x v="92"/>
    <x v="92"/>
    <x v="14"/>
    <x v="14"/>
    <x v="0"/>
    <x v="0"/>
    <x v="0"/>
    <x v="452"/>
    <s v="2021.11.09"/>
    <s v="2021.12.09"/>
    <s v="139423-139425                                                                                                                                                                                           "/>
    <n v="22"/>
    <n v="27000"/>
    <n v="26527.5"/>
    <n v="26527.5"/>
    <x v="0"/>
    <x v="0"/>
    <s v="            "/>
    <s v="            "/>
    <s v="            "/>
    <x v="0"/>
    <x v="0"/>
  </r>
  <r>
    <x v="6"/>
    <x v="6"/>
    <x v="15"/>
    <x v="15"/>
    <x v="1"/>
    <x v="1"/>
    <x v="0"/>
    <x v="453"/>
    <s v="2020.06.10"/>
    <s v="2020.07.10"/>
    <s v="131792-131795                                                                                                                                                                                           "/>
    <n v="539"/>
    <n v="7565.6"/>
    <n v="7447.39"/>
    <s v="            "/>
    <x v="0"/>
    <x v="0"/>
    <n v="7447.39"/>
    <s v="            "/>
    <s v="            "/>
    <x v="0"/>
    <x v="0"/>
  </r>
  <r>
    <x v="93"/>
    <x v="93"/>
    <x v="16"/>
    <x v="16"/>
    <x v="1"/>
    <x v="1"/>
    <x v="0"/>
    <x v="454"/>
    <s v="2021.11.04"/>
    <s v="2021.12.19"/>
    <n v="139283"/>
    <n v="12"/>
    <n v="1164.8"/>
    <n v="1134.1199999999999"/>
    <n v="1134.1199999999999"/>
    <x v="0"/>
    <x v="0"/>
    <s v="            "/>
    <s v="            "/>
    <s v="            "/>
    <x v="0"/>
    <x v="0"/>
  </r>
  <r>
    <x v="93"/>
    <x v="93"/>
    <x v="16"/>
    <x v="16"/>
    <x v="1"/>
    <x v="1"/>
    <x v="0"/>
    <x v="455"/>
    <s v="2021.11.04"/>
    <s v="2021.12.19"/>
    <n v="139340"/>
    <n v="12"/>
    <n v="456.96"/>
    <n v="444.92"/>
    <n v="444.92"/>
    <x v="0"/>
    <x v="0"/>
    <s v="            "/>
    <s v="            "/>
    <s v="            "/>
    <x v="0"/>
    <x v="0"/>
  </r>
  <r>
    <x v="93"/>
    <x v="93"/>
    <x v="16"/>
    <x v="16"/>
    <x v="1"/>
    <x v="1"/>
    <x v="0"/>
    <x v="456"/>
    <s v="2021.11.16"/>
    <s v="2021.12.31"/>
    <n v="139528"/>
    <n v="0"/>
    <n v="1377.6"/>
    <n v="1341.31"/>
    <s v="            "/>
    <x v="0"/>
    <x v="0"/>
    <s v="            "/>
    <n v="1341.31"/>
    <s v="            "/>
    <x v="0"/>
    <x v="0"/>
  </r>
  <r>
    <x v="93"/>
    <x v="93"/>
    <x v="16"/>
    <x v="16"/>
    <x v="1"/>
    <x v="1"/>
    <x v="0"/>
    <x v="457"/>
    <s v="2021.11.17"/>
    <s v="2022.01.01"/>
    <n v="139551"/>
    <n v="-1"/>
    <n v="723.24"/>
    <n v="704.19"/>
    <s v="            "/>
    <x v="0"/>
    <x v="0"/>
    <s v="            "/>
    <n v="704.19"/>
    <s v="            "/>
    <x v="0"/>
    <x v="0"/>
  </r>
  <r>
    <x v="93"/>
    <x v="93"/>
    <x v="16"/>
    <x v="16"/>
    <x v="1"/>
    <x v="1"/>
    <x v="0"/>
    <x v="458"/>
    <s v="2021.11.17"/>
    <s v="2022.01.01"/>
    <n v="139550"/>
    <n v="-1"/>
    <n v="750.4"/>
    <n v="730.63"/>
    <s v="            "/>
    <x v="0"/>
    <x v="0"/>
    <s v="            "/>
    <n v="730.63"/>
    <s v="            "/>
    <x v="0"/>
    <x v="0"/>
  </r>
  <r>
    <x v="93"/>
    <x v="93"/>
    <x v="16"/>
    <x v="16"/>
    <x v="1"/>
    <x v="1"/>
    <x v="0"/>
    <x v="459"/>
    <s v="2021.11.18"/>
    <s v="2022.01.02"/>
    <n v="139570"/>
    <n v="-2"/>
    <n v="1021.94"/>
    <n v="995.02"/>
    <s v="            "/>
    <x v="0"/>
    <x v="0"/>
    <s v="            "/>
    <n v="995.02"/>
    <s v="            "/>
    <x v="0"/>
    <x v="0"/>
  </r>
  <r>
    <x v="93"/>
    <x v="93"/>
    <x v="16"/>
    <x v="16"/>
    <x v="1"/>
    <x v="1"/>
    <x v="0"/>
    <x v="460"/>
    <s v="2021.11.18"/>
    <s v="2022.01.02"/>
    <n v="139570"/>
    <n v="-2"/>
    <n v="305.76"/>
    <n v="297.7"/>
    <s v="            "/>
    <x v="0"/>
    <x v="0"/>
    <s v="            "/>
    <n v="297.7"/>
    <s v="            "/>
    <x v="0"/>
    <x v="0"/>
  </r>
  <r>
    <x v="93"/>
    <x v="93"/>
    <x v="16"/>
    <x v="16"/>
    <x v="1"/>
    <x v="1"/>
    <x v="0"/>
    <x v="461"/>
    <s v="2021.11.19"/>
    <s v="2022.01.03"/>
    <n v="139590"/>
    <n v="-3"/>
    <n v="1656.35"/>
    <n v="1612.72"/>
    <s v="            "/>
    <x v="0"/>
    <x v="0"/>
    <s v="            "/>
    <n v="1612.72"/>
    <s v="            "/>
    <x v="0"/>
    <x v="0"/>
  </r>
  <r>
    <x v="93"/>
    <x v="93"/>
    <x v="16"/>
    <x v="16"/>
    <x v="1"/>
    <x v="1"/>
    <x v="0"/>
    <x v="462"/>
    <s v="2021.12.02"/>
    <s v="2022.01.16"/>
    <n v="139776"/>
    <n v="-16"/>
    <n v="2331.56"/>
    <n v="2270.15"/>
    <s v="            "/>
    <x v="0"/>
    <x v="0"/>
    <s v="            "/>
    <n v="2270.15"/>
    <s v="            "/>
    <x v="0"/>
    <x v="0"/>
  </r>
  <r>
    <x v="93"/>
    <x v="93"/>
    <x v="16"/>
    <x v="16"/>
    <x v="1"/>
    <x v="1"/>
    <x v="0"/>
    <x v="463"/>
    <s v="2021.12.02"/>
    <s v="2022.01.16"/>
    <n v="139775"/>
    <n v="-16"/>
    <n v="2615.09"/>
    <n v="2546.21"/>
    <s v="            "/>
    <x v="0"/>
    <x v="0"/>
    <s v="            "/>
    <n v="2546.21"/>
    <s v="            "/>
    <x v="0"/>
    <x v="0"/>
  </r>
  <r>
    <x v="93"/>
    <x v="93"/>
    <x v="16"/>
    <x v="16"/>
    <x v="1"/>
    <x v="1"/>
    <x v="0"/>
    <x v="464"/>
    <s v="2021.12.02"/>
    <s v="2022.01.16"/>
    <n v="139777"/>
    <n v="-16"/>
    <n v="823.2"/>
    <n v="801.52"/>
    <s v="            "/>
    <x v="0"/>
    <x v="0"/>
    <s v="            "/>
    <n v="801.52"/>
    <s v="            "/>
    <x v="0"/>
    <x v="0"/>
  </r>
  <r>
    <x v="93"/>
    <x v="93"/>
    <x v="16"/>
    <x v="16"/>
    <x v="1"/>
    <x v="1"/>
    <x v="0"/>
    <x v="465"/>
    <s v="2021.12.02"/>
    <s v="2022.01.16"/>
    <n v="139778"/>
    <n v="-16"/>
    <n v="453.6"/>
    <n v="441.65"/>
    <s v="            "/>
    <x v="0"/>
    <x v="0"/>
    <s v="            "/>
    <n v="441.65"/>
    <s v="            "/>
    <x v="0"/>
    <x v="0"/>
  </r>
  <r>
    <x v="93"/>
    <x v="93"/>
    <x v="16"/>
    <x v="16"/>
    <x v="1"/>
    <x v="1"/>
    <x v="0"/>
    <x v="466"/>
    <s v="2021.12.21"/>
    <s v="2022.02.04"/>
    <n v="140018"/>
    <n v="-35"/>
    <n v="1470.15"/>
    <n v="1431.43"/>
    <s v="            "/>
    <x v="0"/>
    <x v="0"/>
    <s v="            "/>
    <s v="            "/>
    <n v="1431.43"/>
    <x v="0"/>
    <x v="0"/>
  </r>
  <r>
    <x v="94"/>
    <x v="94"/>
    <x v="16"/>
    <x v="16"/>
    <x v="1"/>
    <x v="1"/>
    <x v="0"/>
    <x v="467"/>
    <s v="2021.11.11"/>
    <s v="2021.11.26"/>
    <n v="139445"/>
    <n v="35"/>
    <n v="1130.3900000000001"/>
    <n v="1112.73"/>
    <s v="            "/>
    <x v="23"/>
    <x v="0"/>
    <s v="            "/>
    <s v="            "/>
    <s v="            "/>
    <x v="0"/>
    <x v="0"/>
  </r>
  <r>
    <x v="95"/>
    <x v="95"/>
    <x v="16"/>
    <x v="16"/>
    <x v="1"/>
    <x v="1"/>
    <x v="0"/>
    <x v="468"/>
    <s v="2021.12.01"/>
    <s v="2022.01.30"/>
    <n v="139734"/>
    <n v="-30"/>
    <n v="388.64"/>
    <n v="401.51"/>
    <s v="            "/>
    <x v="0"/>
    <x v="0"/>
    <s v="            "/>
    <n v="378.41"/>
    <s v="            "/>
    <x v="0"/>
    <x v="0"/>
  </r>
  <r>
    <x v="95"/>
    <x v="95"/>
    <x v="16"/>
    <x v="16"/>
    <x v="1"/>
    <x v="1"/>
    <x v="0"/>
    <x v="469"/>
    <s v="2021.12.03"/>
    <s v="2022.02.01"/>
    <n v="139804"/>
    <n v="-32"/>
    <n v="294"/>
    <n v="286.26"/>
    <s v="            "/>
    <x v="0"/>
    <x v="0"/>
    <s v="            "/>
    <s v="            "/>
    <n v="286.26"/>
    <x v="0"/>
    <x v="0"/>
  </r>
  <r>
    <x v="95"/>
    <x v="95"/>
    <x v="16"/>
    <x v="16"/>
    <x v="1"/>
    <x v="1"/>
    <x v="0"/>
    <x v="470"/>
    <d v="2021-10-01T00:00:00"/>
    <d v="2021-11-30T00:00:00"/>
    <m/>
    <m/>
    <n v="980.56"/>
    <n v="980.56"/>
    <m/>
    <x v="24"/>
    <x v="5"/>
    <m/>
    <m/>
    <m/>
    <x v="25"/>
    <x v="9"/>
  </r>
  <r>
    <x v="95"/>
    <x v="95"/>
    <x v="16"/>
    <x v="16"/>
    <x v="1"/>
    <x v="1"/>
    <x v="0"/>
    <x v="471"/>
    <d v="2021-08-20T00:00:00"/>
    <d v="2021-10-19T00:00:00"/>
    <m/>
    <m/>
    <n v="806.4"/>
    <n v="806.4"/>
    <m/>
    <x v="24"/>
    <x v="5"/>
    <m/>
    <m/>
    <m/>
    <x v="25"/>
    <x v="9"/>
  </r>
  <r>
    <x v="95"/>
    <x v="95"/>
    <x v="16"/>
    <x v="16"/>
    <x v="1"/>
    <x v="1"/>
    <x v="0"/>
    <x v="472"/>
    <d v="2021-02-19T00:00:00"/>
    <d v="2021-04-20T00:00:00"/>
    <m/>
    <m/>
    <n v="799.68"/>
    <n v="799.68"/>
    <m/>
    <x v="24"/>
    <x v="5"/>
    <m/>
    <m/>
    <m/>
    <x v="25"/>
    <x v="9"/>
  </r>
  <r>
    <x v="96"/>
    <x v="96"/>
    <x v="16"/>
    <x v="16"/>
    <x v="1"/>
    <x v="1"/>
    <x v="0"/>
    <x v="473"/>
    <s v="2021.12.06"/>
    <s v="2021.12.06"/>
    <n v="139813"/>
    <n v="25"/>
    <n v="952"/>
    <n v="952"/>
    <n v="952"/>
    <x v="0"/>
    <x v="0"/>
    <s v="            "/>
    <s v="            "/>
    <s v="            "/>
    <x v="0"/>
    <x v="0"/>
  </r>
  <r>
    <x v="96"/>
    <x v="96"/>
    <x v="16"/>
    <x v="16"/>
    <x v="1"/>
    <x v="1"/>
    <x v="0"/>
    <x v="474"/>
    <s v="2021.12.07"/>
    <s v="2021.12.07"/>
    <n v="139823"/>
    <n v="24"/>
    <n v="1190"/>
    <n v="1190"/>
    <n v="1190"/>
    <x v="0"/>
    <x v="0"/>
    <s v="            "/>
    <s v="            "/>
    <s v="            "/>
    <x v="0"/>
    <x v="0"/>
  </r>
  <r>
    <x v="97"/>
    <x v="97"/>
    <x v="16"/>
    <x v="16"/>
    <x v="0"/>
    <x v="0"/>
    <x v="0"/>
    <x v="475"/>
    <s v="2021.11.25"/>
    <s v="2021.12.25"/>
    <n v="139690"/>
    <n v="6"/>
    <n v="21000"/>
    <n v="20632.5"/>
    <n v="20632.5"/>
    <x v="0"/>
    <x v="0"/>
    <s v="            "/>
    <s v="            "/>
    <s v="            "/>
    <x v="0"/>
    <x v="0"/>
  </r>
  <r>
    <x v="97"/>
    <x v="97"/>
    <x v="16"/>
    <x v="16"/>
    <x v="0"/>
    <x v="0"/>
    <x v="0"/>
    <x v="476"/>
    <s v="2021.12.08"/>
    <s v="2022.01.07"/>
    <n v="139860"/>
    <n v="-7"/>
    <n v="4076.4"/>
    <n v="4005.06"/>
    <s v="            "/>
    <x v="0"/>
    <x v="0"/>
    <s v="            "/>
    <n v="4005.06"/>
    <s v="            "/>
    <x v="0"/>
    <x v="0"/>
  </r>
  <r>
    <x v="98"/>
    <x v="98"/>
    <x v="16"/>
    <x v="16"/>
    <x v="1"/>
    <x v="1"/>
    <x v="0"/>
    <x v="477"/>
    <s v="2021.12.03"/>
    <s v="2022.01.17"/>
    <n v="139793"/>
    <n v="-17"/>
    <n v="1975.68"/>
    <n v="1733.13"/>
    <s v="            "/>
    <x v="0"/>
    <x v="0"/>
    <s v="            "/>
    <n v="1733.13"/>
    <s v="            "/>
    <x v="0"/>
    <x v="0"/>
  </r>
  <r>
    <x v="98"/>
    <x v="98"/>
    <x v="16"/>
    <x v="16"/>
    <x v="1"/>
    <x v="1"/>
    <x v="0"/>
    <x v="478"/>
    <s v="2021.12.06"/>
    <s v="2022.01.20"/>
    <n v="139810"/>
    <n v="-20"/>
    <n v="456.96"/>
    <n v="320.07"/>
    <s v="            "/>
    <x v="0"/>
    <x v="0"/>
    <s v="            "/>
    <n v="400.86"/>
    <s v="            "/>
    <x v="0"/>
    <x v="0"/>
  </r>
  <r>
    <x v="98"/>
    <x v="98"/>
    <x v="16"/>
    <x v="16"/>
    <x v="1"/>
    <x v="1"/>
    <x v="0"/>
    <x v="479"/>
    <s v="2021.12.21"/>
    <s v="2022.02.04"/>
    <n v="140003"/>
    <n v="-35"/>
    <n v="1056.1600000000001"/>
    <n v="926.5"/>
    <s v="            "/>
    <x v="0"/>
    <x v="0"/>
    <s v="            "/>
    <s v="            "/>
    <n v="926.5"/>
    <x v="0"/>
    <x v="0"/>
  </r>
  <r>
    <x v="98"/>
    <x v="98"/>
    <x v="16"/>
    <x v="16"/>
    <x v="1"/>
    <x v="1"/>
    <x v="0"/>
    <x v="480"/>
    <s v="2021.12.29"/>
    <s v="2022.02.12"/>
    <n v="140116"/>
    <n v="-43"/>
    <n v="1065.68"/>
    <n v="934.85"/>
    <s v="            "/>
    <x v="0"/>
    <x v="0"/>
    <s v="            "/>
    <s v="            "/>
    <n v="934.85"/>
    <x v="0"/>
    <x v="0"/>
  </r>
  <r>
    <x v="99"/>
    <x v="99"/>
    <x v="16"/>
    <x v="16"/>
    <x v="1"/>
    <x v="1"/>
    <x v="0"/>
    <x v="481"/>
    <s v="2021.12.10"/>
    <s v="2022.02.08"/>
    <s v="139816-139858-139864-139868                                                                                                                                                                             "/>
    <n v="-39"/>
    <n v="4415.45"/>
    <n v="4346.46"/>
    <s v="            "/>
    <x v="0"/>
    <x v="0"/>
    <s v="            "/>
    <s v="            "/>
    <n v="4346.46"/>
    <x v="0"/>
    <x v="0"/>
  </r>
  <r>
    <x v="99"/>
    <x v="99"/>
    <x v="16"/>
    <x v="16"/>
    <x v="1"/>
    <x v="1"/>
    <x v="0"/>
    <x v="482"/>
    <s v="2021.12.13"/>
    <s v="2022.02.11"/>
    <n v="139891"/>
    <n v="-42"/>
    <n v="2586.04"/>
    <n v="2545.63"/>
    <s v="            "/>
    <x v="0"/>
    <x v="0"/>
    <s v="            "/>
    <s v="            "/>
    <n v="2545.63"/>
    <x v="0"/>
    <x v="0"/>
  </r>
  <r>
    <x v="99"/>
    <x v="99"/>
    <x v="16"/>
    <x v="16"/>
    <x v="1"/>
    <x v="1"/>
    <x v="0"/>
    <x v="483"/>
    <s v="2021.12.15"/>
    <s v="2022.02.13"/>
    <n v="139935"/>
    <n v="-44"/>
    <n v="131.94999999999999"/>
    <n v="129.88999999999999"/>
    <s v="            "/>
    <x v="0"/>
    <x v="0"/>
    <s v="            "/>
    <s v="            "/>
    <n v="129.88999999999999"/>
    <x v="0"/>
    <x v="0"/>
  </r>
  <r>
    <x v="100"/>
    <x v="100"/>
    <x v="16"/>
    <x v="16"/>
    <x v="1"/>
    <x v="1"/>
    <x v="0"/>
    <x v="484"/>
    <s v="2021.10.05"/>
    <s v="2022.01.03"/>
    <n v="138835"/>
    <n v="-3"/>
    <n v="756"/>
    <n v="744.19"/>
    <s v="            "/>
    <x v="0"/>
    <x v="0"/>
    <s v="            "/>
    <n v="744.19"/>
    <s v="            "/>
    <x v="0"/>
    <x v="0"/>
  </r>
  <r>
    <x v="100"/>
    <x v="100"/>
    <x v="16"/>
    <x v="16"/>
    <x v="1"/>
    <x v="1"/>
    <x v="0"/>
    <x v="485"/>
    <s v="2021.11.04"/>
    <s v="2022.02.02"/>
    <n v="139346"/>
    <n v="-33"/>
    <n v="1103.9100000000001"/>
    <n v="1086.6600000000001"/>
    <s v="            "/>
    <x v="0"/>
    <x v="0"/>
    <s v="            "/>
    <s v="            "/>
    <n v="1086.6600000000001"/>
    <x v="0"/>
    <x v="0"/>
  </r>
  <r>
    <x v="100"/>
    <x v="100"/>
    <x v="16"/>
    <x v="16"/>
    <x v="1"/>
    <x v="1"/>
    <x v="0"/>
    <x v="486"/>
    <s v="2021.11.04"/>
    <s v="2022.02.02"/>
    <n v="139282"/>
    <n v="-33"/>
    <n v="2923.2"/>
    <n v="2877.52"/>
    <s v="            "/>
    <x v="0"/>
    <x v="0"/>
    <s v="            "/>
    <s v="            "/>
    <n v="2877.52"/>
    <x v="0"/>
    <x v="0"/>
  </r>
  <r>
    <x v="100"/>
    <x v="100"/>
    <x v="16"/>
    <x v="16"/>
    <x v="1"/>
    <x v="1"/>
    <x v="0"/>
    <x v="487"/>
    <s v="2021.11.04"/>
    <s v="2022.02.02"/>
    <n v="139281"/>
    <n v="-33"/>
    <n v="492.8"/>
    <n v="485.1"/>
    <s v="            "/>
    <x v="0"/>
    <x v="0"/>
    <s v="            "/>
    <s v="            "/>
    <n v="485.1"/>
    <x v="0"/>
    <x v="0"/>
  </r>
  <r>
    <x v="100"/>
    <x v="100"/>
    <x v="16"/>
    <x v="16"/>
    <x v="1"/>
    <x v="1"/>
    <x v="0"/>
    <x v="488"/>
    <s v="2021.11.08"/>
    <s v="2022.02.06"/>
    <n v="139398"/>
    <n v="-37"/>
    <n v="784"/>
    <n v="771.75"/>
    <s v="            "/>
    <x v="0"/>
    <x v="0"/>
    <s v="            "/>
    <s v="            "/>
    <n v="771.75"/>
    <x v="0"/>
    <x v="0"/>
  </r>
  <r>
    <x v="100"/>
    <x v="100"/>
    <x v="16"/>
    <x v="16"/>
    <x v="1"/>
    <x v="1"/>
    <x v="0"/>
    <x v="489"/>
    <s v="2021.11.15"/>
    <s v="2022.02.13"/>
    <n v="139511"/>
    <n v="-44"/>
    <n v="174.72"/>
    <n v="171.99"/>
    <s v="            "/>
    <x v="0"/>
    <x v="0"/>
    <s v="            "/>
    <s v="            "/>
    <n v="171.99"/>
    <x v="0"/>
    <x v="0"/>
  </r>
  <r>
    <x v="100"/>
    <x v="100"/>
    <x v="16"/>
    <x v="16"/>
    <x v="1"/>
    <x v="1"/>
    <x v="0"/>
    <x v="490"/>
    <s v="2021.11.16"/>
    <s v="2022.02.14"/>
    <n v="139525"/>
    <n v="-45"/>
    <n v="291.2"/>
    <n v="286.64999999999998"/>
    <s v="            "/>
    <x v="0"/>
    <x v="0"/>
    <s v="            "/>
    <s v="            "/>
    <n v="286.64999999999998"/>
    <x v="0"/>
    <x v="0"/>
  </r>
  <r>
    <x v="100"/>
    <x v="100"/>
    <x v="16"/>
    <x v="16"/>
    <x v="1"/>
    <x v="1"/>
    <x v="0"/>
    <x v="491"/>
    <s v="2021.11.17"/>
    <s v="2022.02.15"/>
    <n v="139552"/>
    <n v="-46"/>
    <n v="990.08"/>
    <n v="974.61"/>
    <s v="            "/>
    <x v="0"/>
    <x v="0"/>
    <s v="            "/>
    <s v="            "/>
    <n v="974.61"/>
    <x v="0"/>
    <x v="0"/>
  </r>
  <r>
    <x v="101"/>
    <x v="101"/>
    <x v="16"/>
    <x v="16"/>
    <x v="0"/>
    <x v="0"/>
    <x v="0"/>
    <x v="492"/>
    <s v="2021.12.01"/>
    <s v="2021.12.31"/>
    <n v="139750"/>
    <n v="0"/>
    <n v="35199.5"/>
    <n v="17583.509999999998"/>
    <s v="            "/>
    <x v="0"/>
    <x v="0"/>
    <s v="            "/>
    <n v="17583.509999999998"/>
    <s v="            "/>
    <x v="0"/>
    <x v="0"/>
  </r>
  <r>
    <x v="101"/>
    <x v="101"/>
    <x v="16"/>
    <x v="16"/>
    <x v="0"/>
    <x v="0"/>
    <x v="0"/>
    <x v="493"/>
    <s v="2021.12.14"/>
    <s v="2022.01.13"/>
    <n v="139925"/>
    <n v="-13"/>
    <n v="4433"/>
    <n v="4355.42"/>
    <s v="            "/>
    <x v="0"/>
    <x v="0"/>
    <s v="            "/>
    <n v="4355.42"/>
    <s v="            "/>
    <x v="0"/>
    <x v="0"/>
  </r>
  <r>
    <x v="102"/>
    <x v="102"/>
    <x v="16"/>
    <x v="16"/>
    <x v="1"/>
    <x v="1"/>
    <x v="0"/>
    <x v="494"/>
    <s v="2021.12.03"/>
    <s v="2022.01.02"/>
    <n v="139792"/>
    <n v="-2"/>
    <n v="3022.38"/>
    <n v="2651.33"/>
    <s v="            "/>
    <x v="0"/>
    <x v="0"/>
    <s v="            "/>
    <n v="2651.33"/>
    <s v="            "/>
    <x v="0"/>
    <x v="0"/>
  </r>
  <r>
    <x v="102"/>
    <x v="102"/>
    <x v="16"/>
    <x v="16"/>
    <x v="1"/>
    <x v="1"/>
    <x v="0"/>
    <x v="495"/>
    <s v="2021.12.10"/>
    <s v="2022.01.09"/>
    <n v="139879"/>
    <n v="-9"/>
    <n v="1318.46"/>
    <n v="1156.5999999999999"/>
    <s v="            "/>
    <x v="0"/>
    <x v="0"/>
    <s v="            "/>
    <n v="1156.5999999999999"/>
    <s v="            "/>
    <x v="0"/>
    <x v="0"/>
  </r>
  <r>
    <x v="102"/>
    <x v="102"/>
    <x v="16"/>
    <x v="16"/>
    <x v="1"/>
    <x v="1"/>
    <x v="0"/>
    <x v="496"/>
    <s v="2021.12.22"/>
    <s v="2022.01.21"/>
    <n v="140053"/>
    <n v="-21"/>
    <n v="717.13"/>
    <n v="629.08000000000004"/>
    <s v="            "/>
    <x v="0"/>
    <x v="0"/>
    <s v="            "/>
    <n v="629.08000000000004"/>
    <s v="            "/>
    <x v="0"/>
    <x v="0"/>
  </r>
  <r>
    <x v="103"/>
    <x v="103"/>
    <x v="16"/>
    <x v="16"/>
    <x v="1"/>
    <x v="1"/>
    <x v="0"/>
    <x v="497"/>
    <s v="2021.11.04"/>
    <s v="2021.12.19"/>
    <n v="139347"/>
    <n v="12"/>
    <n v="1232"/>
    <n v="1232"/>
    <n v="1232"/>
    <x v="0"/>
    <x v="0"/>
    <s v="            "/>
    <s v="            "/>
    <s v="            "/>
    <x v="0"/>
    <x v="0"/>
  </r>
  <r>
    <x v="104"/>
    <x v="104"/>
    <x v="16"/>
    <x v="16"/>
    <x v="1"/>
    <x v="1"/>
    <x v="0"/>
    <x v="498"/>
    <s v="2021.11.23"/>
    <s v="2022.01.07"/>
    <s v="139446-139488-139598                                                                                                                                                                                    "/>
    <n v="-7"/>
    <n v="1536.64"/>
    <n v="1251.52"/>
    <s v="            "/>
    <x v="0"/>
    <x v="0"/>
    <s v="            "/>
    <n v="1347.99"/>
    <s v="            "/>
    <x v="0"/>
    <x v="0"/>
  </r>
  <r>
    <x v="105"/>
    <x v="105"/>
    <x v="16"/>
    <x v="16"/>
    <x v="1"/>
    <x v="1"/>
    <x v="0"/>
    <x v="499"/>
    <s v="2021.10.04"/>
    <s v="2021.12.03"/>
    <n v="138811"/>
    <n v="28"/>
    <n v="1490.22"/>
    <n v="1307.27"/>
    <n v="1307.27"/>
    <x v="0"/>
    <x v="0"/>
    <s v="            "/>
    <s v="            "/>
    <s v="            "/>
    <x v="0"/>
    <x v="0"/>
  </r>
  <r>
    <x v="105"/>
    <x v="105"/>
    <x v="16"/>
    <x v="16"/>
    <x v="1"/>
    <x v="1"/>
    <x v="0"/>
    <x v="500"/>
    <s v="2021.10.04"/>
    <s v="2021.12.03"/>
    <n v="138810"/>
    <n v="28"/>
    <n v="7203.84"/>
    <n v="6319.44"/>
    <n v="6319.44"/>
    <x v="0"/>
    <x v="0"/>
    <s v="            "/>
    <s v="            "/>
    <s v="            "/>
    <x v="0"/>
    <x v="0"/>
  </r>
  <r>
    <x v="105"/>
    <x v="105"/>
    <x v="16"/>
    <x v="16"/>
    <x v="1"/>
    <x v="1"/>
    <x v="0"/>
    <x v="501"/>
    <s v="2021.10.04"/>
    <s v="2021.12.03"/>
    <n v="138809"/>
    <n v="28"/>
    <n v="5245.27"/>
    <n v="4601.32"/>
    <n v="4601.32"/>
    <x v="0"/>
    <x v="0"/>
    <s v="            "/>
    <s v="            "/>
    <s v="            "/>
    <x v="0"/>
    <x v="0"/>
  </r>
  <r>
    <x v="105"/>
    <x v="105"/>
    <x v="16"/>
    <x v="16"/>
    <x v="1"/>
    <x v="1"/>
    <x v="0"/>
    <x v="502"/>
    <s v="2021.10.07"/>
    <s v="2021.12.06"/>
    <n v="138871"/>
    <n v="25"/>
    <n v="10880.8"/>
    <n v="9544.99"/>
    <n v="9544.99"/>
    <x v="0"/>
    <x v="0"/>
    <s v="            "/>
    <s v="            "/>
    <s v="            "/>
    <x v="0"/>
    <x v="0"/>
  </r>
  <r>
    <x v="105"/>
    <x v="105"/>
    <x v="16"/>
    <x v="16"/>
    <x v="1"/>
    <x v="1"/>
    <x v="0"/>
    <x v="503"/>
    <s v="2021.10.22"/>
    <s v="2021.12.21"/>
    <n v="139155"/>
    <n v="10"/>
    <n v="7707.19"/>
    <n v="6761"/>
    <n v="6761"/>
    <x v="0"/>
    <x v="0"/>
    <s v="            "/>
    <s v="            "/>
    <s v="            "/>
    <x v="0"/>
    <x v="0"/>
  </r>
  <r>
    <x v="105"/>
    <x v="105"/>
    <x v="16"/>
    <x v="16"/>
    <x v="1"/>
    <x v="1"/>
    <x v="0"/>
    <x v="504"/>
    <s v="2021.11.09"/>
    <s v="2022.01.08"/>
    <s v="139414-139417-139419                                                                                                                                                                                    "/>
    <n v="-8"/>
    <n v="39540.97"/>
    <n v="34686.61"/>
    <s v="            "/>
    <x v="0"/>
    <x v="0"/>
    <s v="            "/>
    <n v="34686.61"/>
    <s v="            "/>
    <x v="0"/>
    <x v="0"/>
  </r>
  <r>
    <x v="105"/>
    <x v="105"/>
    <x v="16"/>
    <x v="16"/>
    <x v="1"/>
    <x v="1"/>
    <x v="0"/>
    <x v="505"/>
    <s v="2021.11.09"/>
    <s v="2022.01.08"/>
    <n v="139416"/>
    <n v="-8"/>
    <n v="2876.38"/>
    <n v="2523.2600000000002"/>
    <s v="            "/>
    <x v="0"/>
    <x v="0"/>
    <s v="            "/>
    <n v="2523.2600000000002"/>
    <s v="            "/>
    <x v="0"/>
    <x v="0"/>
  </r>
  <r>
    <x v="105"/>
    <x v="105"/>
    <x v="16"/>
    <x v="16"/>
    <x v="1"/>
    <x v="1"/>
    <x v="0"/>
    <x v="506"/>
    <s v="2021.11.09"/>
    <s v="2022.01.08"/>
    <s v="139413-139416                                                                                                                                                                                           "/>
    <n v="-8"/>
    <n v="3317.53"/>
    <n v="2910.24"/>
    <s v="            "/>
    <x v="0"/>
    <x v="0"/>
    <s v="            "/>
    <n v="2910.24"/>
    <s v="            "/>
    <x v="0"/>
    <x v="0"/>
  </r>
  <r>
    <x v="105"/>
    <x v="105"/>
    <x v="16"/>
    <x v="16"/>
    <x v="1"/>
    <x v="1"/>
    <x v="0"/>
    <x v="507"/>
    <s v="2021.11.09"/>
    <s v="2022.01.08"/>
    <n v="139415"/>
    <n v="-8"/>
    <n v="4770.04"/>
    <n v="4184.43"/>
    <s v="            "/>
    <x v="0"/>
    <x v="0"/>
    <s v="            "/>
    <n v="4184.43"/>
    <s v="            "/>
    <x v="0"/>
    <x v="0"/>
  </r>
  <r>
    <x v="105"/>
    <x v="105"/>
    <x v="16"/>
    <x v="16"/>
    <x v="1"/>
    <x v="1"/>
    <x v="0"/>
    <x v="508"/>
    <s v="2021.11.24"/>
    <s v="2022.01.23"/>
    <n v="139673"/>
    <n v="-23"/>
    <n v="1714.97"/>
    <n v="1371.62"/>
    <s v="            "/>
    <x v="0"/>
    <x v="0"/>
    <s v="            "/>
    <n v="1504.42"/>
    <s v="            "/>
    <x v="0"/>
    <x v="0"/>
  </r>
  <r>
    <x v="105"/>
    <x v="105"/>
    <x v="16"/>
    <x v="16"/>
    <x v="1"/>
    <x v="1"/>
    <x v="0"/>
    <x v="509"/>
    <s v="2021.11.30"/>
    <s v="2022.01.29"/>
    <n v="139735"/>
    <n v="-29"/>
    <n v="3863.55"/>
    <n v="3389.23"/>
    <s v="            "/>
    <x v="0"/>
    <x v="0"/>
    <s v="            "/>
    <n v="3389.23"/>
    <s v="            "/>
    <x v="0"/>
    <x v="0"/>
  </r>
  <r>
    <x v="106"/>
    <x v="106"/>
    <x v="16"/>
    <x v="16"/>
    <x v="1"/>
    <x v="1"/>
    <x v="0"/>
    <x v="510"/>
    <s v="2021.12.09"/>
    <s v="2022.01.08"/>
    <n v="139857"/>
    <n v="-8"/>
    <n v="1500.8"/>
    <n v="1500.8"/>
    <s v="            "/>
    <x v="0"/>
    <x v="0"/>
    <s v="            "/>
    <n v="1500.8"/>
    <s v="            "/>
    <x v="0"/>
    <x v="0"/>
  </r>
  <r>
    <x v="106"/>
    <x v="106"/>
    <x v="16"/>
    <x v="16"/>
    <x v="1"/>
    <x v="1"/>
    <x v="0"/>
    <x v="511"/>
    <s v="2021.12.15"/>
    <s v="2022.01.14"/>
    <n v="139893"/>
    <n v="-14"/>
    <n v="750.4"/>
    <n v="750.4"/>
    <s v="            "/>
    <x v="0"/>
    <x v="0"/>
    <s v="            "/>
    <n v="750.4"/>
    <s v="            "/>
    <x v="0"/>
    <x v="0"/>
  </r>
  <r>
    <x v="107"/>
    <x v="107"/>
    <x v="16"/>
    <x v="16"/>
    <x v="0"/>
    <x v="0"/>
    <x v="0"/>
    <x v="512"/>
    <s v="2021.10.18"/>
    <s v="2021.11.17"/>
    <s v="139047-139050                                                                                                                                                                                           "/>
    <n v="44"/>
    <n v="33760.94"/>
    <n v="33170.120000000003"/>
    <s v="            "/>
    <x v="25"/>
    <x v="0"/>
    <s v="            "/>
    <s v="            "/>
    <s v="            "/>
    <x v="0"/>
    <x v="0"/>
  </r>
  <r>
    <x v="107"/>
    <x v="107"/>
    <x v="16"/>
    <x v="16"/>
    <x v="0"/>
    <x v="0"/>
    <x v="0"/>
    <x v="513"/>
    <s v="2021.10.20"/>
    <s v="2021.11.19"/>
    <n v="139096"/>
    <n v="42"/>
    <n v="5100.32"/>
    <n v="5011.0600000000004"/>
    <s v="            "/>
    <x v="26"/>
    <x v="0"/>
    <s v="            "/>
    <s v="            "/>
    <s v="            "/>
    <x v="0"/>
    <x v="0"/>
  </r>
  <r>
    <x v="107"/>
    <x v="107"/>
    <x v="16"/>
    <x v="16"/>
    <x v="0"/>
    <x v="0"/>
    <x v="0"/>
    <x v="514"/>
    <s v="2021.12.01"/>
    <s v="2021.12.31"/>
    <s v="139755-139756                                                                                                                                                                                           "/>
    <n v="0"/>
    <n v="72212.399999999994"/>
    <n v="70948.679999999993"/>
    <s v="            "/>
    <x v="0"/>
    <x v="0"/>
    <s v="            "/>
    <n v="70948.679999999993"/>
    <s v="            "/>
    <x v="0"/>
    <x v="0"/>
  </r>
  <r>
    <x v="108"/>
    <x v="108"/>
    <x v="16"/>
    <x v="16"/>
    <x v="1"/>
    <x v="1"/>
    <x v="0"/>
    <x v="515"/>
    <s v="2021.10.21"/>
    <s v="2021.12.20"/>
    <n v="139138"/>
    <n v="11"/>
    <n v="1332.8"/>
    <n v="655.98"/>
    <n v="655.98"/>
    <x v="0"/>
    <x v="0"/>
    <s v="            "/>
    <s v="            "/>
    <s v="            "/>
    <x v="0"/>
    <x v="0"/>
  </r>
  <r>
    <x v="108"/>
    <x v="108"/>
    <x v="16"/>
    <x v="16"/>
    <x v="1"/>
    <x v="1"/>
    <x v="0"/>
    <x v="516"/>
    <s v="2021.11.12"/>
    <s v="2022.01.11"/>
    <n v="139481"/>
    <n v="-11"/>
    <n v="1619.52"/>
    <n v="1594.21"/>
    <s v="            "/>
    <x v="0"/>
    <x v="0"/>
    <s v="            "/>
    <n v="1594.21"/>
    <s v="            "/>
    <x v="0"/>
    <x v="0"/>
  </r>
  <r>
    <x v="108"/>
    <x v="108"/>
    <x v="16"/>
    <x v="16"/>
    <x v="1"/>
    <x v="1"/>
    <x v="0"/>
    <x v="517"/>
    <s v="2021.12.13"/>
    <s v="2022.02.11"/>
    <n v="139895"/>
    <n v="-42"/>
    <n v="1732.64"/>
    <n v="1705.57"/>
    <s v="            "/>
    <x v="0"/>
    <x v="0"/>
    <s v="            "/>
    <s v="            "/>
    <n v="1705.57"/>
    <x v="0"/>
    <x v="0"/>
  </r>
  <r>
    <x v="109"/>
    <x v="109"/>
    <x v="16"/>
    <x v="16"/>
    <x v="0"/>
    <x v="0"/>
    <x v="0"/>
    <x v="518"/>
    <s v="2021.11.22"/>
    <s v="2021.12.22"/>
    <n v="139588"/>
    <n v="9"/>
    <n v="4691.46"/>
    <n v="4115.5"/>
    <n v="4115.5"/>
    <x v="0"/>
    <x v="0"/>
    <s v="            "/>
    <s v="            "/>
    <s v="            "/>
    <x v="0"/>
    <x v="0"/>
  </r>
  <r>
    <x v="110"/>
    <x v="110"/>
    <x v="16"/>
    <x v="16"/>
    <x v="1"/>
    <x v="1"/>
    <x v="0"/>
    <x v="519"/>
    <s v="2021.12.21"/>
    <s v="2022.01.05"/>
    <n v="140052"/>
    <n v="-5"/>
    <n v="1512"/>
    <n v="1474.87"/>
    <s v="            "/>
    <x v="0"/>
    <x v="0"/>
    <s v="            "/>
    <n v="1474.87"/>
    <s v="            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  <x v="0"/>
    <n v="0"/>
    <d v="2019-12-31T00:00:00"/>
    <x v="0"/>
    <x v="0"/>
    <x v="0"/>
    <x v="0"/>
    <n v="138315.51"/>
    <x v="0"/>
    <n v="141517.51"/>
    <x v="0"/>
    <x v="0"/>
    <x v="0"/>
  </r>
  <r>
    <x v="0"/>
    <x v="0"/>
    <x v="1"/>
    <n v="43617"/>
    <d v="2020-07-21T00:00:00"/>
    <x v="1"/>
    <x v="0"/>
    <x v="1"/>
    <x v="0"/>
    <n v="1680"/>
    <x v="0"/>
    <n v="142517.51"/>
    <x v="0"/>
    <x v="0"/>
    <x v="0"/>
  </r>
  <r>
    <x v="0"/>
    <x v="0"/>
    <x v="1"/>
    <n v="45155"/>
    <d v="2020-10-14T00:00:00"/>
    <x v="2"/>
    <x v="0"/>
    <x v="2"/>
    <x v="0"/>
    <n v="1450"/>
    <x v="1"/>
    <m/>
    <x v="1"/>
    <x v="1"/>
    <x v="1"/>
  </r>
  <r>
    <x v="0"/>
    <x v="0"/>
    <x v="1"/>
    <n v="46547"/>
    <d v="2021-01-11T00:00:00"/>
    <x v="3"/>
    <x v="0"/>
    <x v="3"/>
    <x v="0"/>
    <n v="100"/>
    <x v="1"/>
    <m/>
    <x v="1"/>
    <x v="1"/>
    <x v="1"/>
  </r>
  <r>
    <x v="0"/>
    <x v="0"/>
    <x v="1"/>
    <n v="46547"/>
    <d v="2021-01-11T00:00:00"/>
    <x v="3"/>
    <x v="0"/>
    <x v="4"/>
    <x v="0"/>
    <n v="160"/>
    <x v="1"/>
    <m/>
    <x v="1"/>
    <x v="1"/>
    <x v="1"/>
  </r>
  <r>
    <x v="0"/>
    <x v="0"/>
    <x v="1"/>
    <n v="46547"/>
    <d v="2021-01-11T00:00:00"/>
    <x v="3"/>
    <x v="0"/>
    <x v="5"/>
    <x v="0"/>
    <n v="72"/>
    <x v="0"/>
    <n v="142617.51"/>
    <x v="0"/>
    <x v="0"/>
    <x v="0"/>
  </r>
  <r>
    <x v="0"/>
    <x v="0"/>
    <x v="1"/>
    <n v="46547"/>
    <d v="2021-01-11T00:00:00"/>
    <x v="3"/>
    <x v="0"/>
    <x v="6"/>
    <x v="0"/>
    <n v="1000"/>
    <x v="0"/>
    <n v="142777.51"/>
    <x v="0"/>
    <x v="0"/>
    <x v="0"/>
  </r>
  <r>
    <x v="0"/>
    <x v="0"/>
    <x v="1"/>
    <n v="46598"/>
    <d v="2021-01-13T00:00:00"/>
    <x v="4"/>
    <x v="0"/>
    <x v="7"/>
    <x v="0"/>
    <n v="95"/>
    <x v="0"/>
    <n v="142872.51"/>
    <x v="0"/>
    <x v="0"/>
    <x v="0"/>
  </r>
  <r>
    <x v="0"/>
    <x v="0"/>
    <x v="1"/>
    <n v="46598"/>
    <d v="2021-01-13T00:00:00"/>
    <x v="4"/>
    <x v="0"/>
    <x v="8"/>
    <x v="0"/>
    <n v="680"/>
    <x v="0"/>
    <n v="143552.51"/>
    <x v="0"/>
    <x v="0"/>
    <x v="0"/>
  </r>
  <r>
    <x v="0"/>
    <x v="0"/>
    <x v="1"/>
    <n v="48588"/>
    <d v="2021-05-21T00:00:00"/>
    <x v="5"/>
    <x v="0"/>
    <x v="9"/>
    <x v="0"/>
    <n v="1040.5999999999999"/>
    <x v="0"/>
    <n v="144593.10999999999"/>
    <x v="0"/>
    <x v="0"/>
    <x v="0"/>
  </r>
  <r>
    <x v="1"/>
    <x v="1"/>
    <x v="2"/>
    <n v="8429"/>
    <d v="2021-08-18T00:00:00"/>
    <x v="6"/>
    <x v="0"/>
    <x v="0"/>
    <x v="1"/>
    <n v="-661308.56000000006"/>
    <x v="0"/>
    <n v="6960593.8200000003"/>
    <x v="0"/>
    <x v="0"/>
    <x v="0"/>
  </r>
  <r>
    <x v="1"/>
    <x v="1"/>
    <x v="0"/>
    <n v="0"/>
    <d v="2019-12-31T00:00:00"/>
    <x v="0"/>
    <x v="0"/>
    <x v="0"/>
    <x v="0"/>
    <n v="7187317.2800000003"/>
    <x v="1"/>
    <n v="7187317.2800000003"/>
    <x v="2"/>
    <x v="2"/>
    <x v="2"/>
  </r>
  <r>
    <x v="1"/>
    <x v="1"/>
    <x v="2"/>
    <n v="5505"/>
    <d v="2020-06-01T00:00:00"/>
    <x v="7"/>
    <x v="0"/>
    <x v="10"/>
    <x v="0"/>
    <n v="27008.880000000001"/>
    <x v="1"/>
    <n v="7214326.1600000001"/>
    <x v="2"/>
    <x v="2"/>
    <x v="2"/>
  </r>
  <r>
    <x v="1"/>
    <x v="1"/>
    <x v="2"/>
    <n v="7960"/>
    <d v="2020-07-01T00:00:00"/>
    <x v="8"/>
    <x v="0"/>
    <x v="11"/>
    <x v="0"/>
    <n v="52487.9"/>
    <x v="1"/>
    <n v="7266814.0599999996"/>
    <x v="2"/>
    <x v="2"/>
    <x v="2"/>
  </r>
  <r>
    <x v="1"/>
    <x v="1"/>
    <x v="2"/>
    <n v="8200"/>
    <d v="2020-12-01T00:00:00"/>
    <x v="9"/>
    <x v="0"/>
    <x v="12"/>
    <x v="0"/>
    <n v="355088.32"/>
    <x v="1"/>
    <n v="7621902.3799999999"/>
    <x v="2"/>
    <x v="2"/>
    <x v="2"/>
  </r>
  <r>
    <x v="2"/>
    <x v="2"/>
    <x v="1"/>
    <n v="44216"/>
    <d v="2020-08-18T00:00:00"/>
    <x v="10"/>
    <x v="0"/>
    <x v="4"/>
    <x v="0"/>
    <n v="160"/>
    <x v="0"/>
    <n v="199188.62"/>
    <x v="0"/>
    <x v="0"/>
    <x v="0"/>
  </r>
  <r>
    <x v="2"/>
    <x v="2"/>
    <x v="3"/>
    <n v="250"/>
    <d v="2020-12-31T00:00:00"/>
    <x v="11"/>
    <x v="0"/>
    <x v="0"/>
    <x v="0"/>
    <n v="0"/>
    <x v="0"/>
    <n v="199189.52"/>
    <x v="0"/>
    <x v="0"/>
    <x v="0"/>
  </r>
  <r>
    <x v="2"/>
    <x v="2"/>
    <x v="3"/>
    <n v="251"/>
    <d v="2020-12-31T00:00:00"/>
    <x v="12"/>
    <x v="0"/>
    <x v="0"/>
    <x v="2"/>
    <n v="-0.9"/>
    <x v="0"/>
    <n v="199188.62"/>
    <x v="0"/>
    <x v="0"/>
    <x v="0"/>
  </r>
  <r>
    <x v="2"/>
    <x v="2"/>
    <x v="1"/>
    <n v="46542"/>
    <d v="2021-01-11T00:00:00"/>
    <x v="13"/>
    <x v="0"/>
    <x v="13"/>
    <x v="0"/>
    <n v="390"/>
    <x v="0"/>
    <n v="199189.52"/>
    <x v="0"/>
    <x v="0"/>
    <x v="0"/>
  </r>
  <r>
    <x v="2"/>
    <x v="2"/>
    <x v="2"/>
    <n v="8886"/>
    <d v="2021-01-31T00:00:00"/>
    <x v="14"/>
    <x v="0"/>
    <x v="14"/>
    <x v="0"/>
    <n v="0.9"/>
    <x v="0"/>
    <n v="199188.62"/>
    <x v="0"/>
    <x v="0"/>
    <x v="0"/>
  </r>
  <r>
    <x v="2"/>
    <x v="2"/>
    <x v="3"/>
    <n v="252"/>
    <d v="2021-01-31T00:00:00"/>
    <x v="15"/>
    <x v="0"/>
    <x v="0"/>
    <x v="2"/>
    <n v="-0.9"/>
    <x v="0"/>
    <n v="199788.62"/>
    <x v="0"/>
    <x v="0"/>
    <x v="0"/>
  </r>
  <r>
    <x v="2"/>
    <x v="2"/>
    <x v="2"/>
    <n v="8887"/>
    <d v="2021-02-28T00:00:00"/>
    <x v="16"/>
    <x v="0"/>
    <x v="14"/>
    <x v="0"/>
    <n v="0.9"/>
    <x v="0"/>
    <n v="199789.52"/>
    <x v="0"/>
    <x v="0"/>
    <x v="0"/>
  </r>
  <r>
    <x v="2"/>
    <x v="2"/>
    <x v="3"/>
    <n v="253"/>
    <d v="2021-02-28T00:00:00"/>
    <x v="17"/>
    <x v="0"/>
    <x v="0"/>
    <x v="2"/>
    <n v="-0.9"/>
    <x v="0"/>
    <n v="199788.62"/>
    <x v="0"/>
    <x v="0"/>
    <x v="0"/>
  </r>
  <r>
    <x v="2"/>
    <x v="2"/>
    <x v="1"/>
    <n v="47408"/>
    <d v="2021-03-08T00:00:00"/>
    <x v="18"/>
    <x v="0"/>
    <x v="15"/>
    <x v="0"/>
    <n v="600"/>
    <x v="0"/>
    <n v="200536.62"/>
    <x v="0"/>
    <x v="0"/>
    <x v="0"/>
  </r>
  <r>
    <x v="2"/>
    <x v="2"/>
    <x v="2"/>
    <n v="8888"/>
    <d v="2021-03-31T00:00:00"/>
    <x v="19"/>
    <x v="0"/>
    <x v="14"/>
    <x v="0"/>
    <n v="0.9"/>
    <x v="0"/>
    <n v="202760.58"/>
    <x v="0"/>
    <x v="0"/>
    <x v="0"/>
  </r>
  <r>
    <x v="2"/>
    <x v="2"/>
    <x v="3"/>
    <n v="254"/>
    <d v="2021-03-31T00:00:00"/>
    <x v="11"/>
    <x v="0"/>
    <x v="0"/>
    <x v="0"/>
    <n v="0"/>
    <x v="0"/>
    <n v="202761.48"/>
    <x v="0"/>
    <x v="0"/>
    <x v="0"/>
  </r>
  <r>
    <x v="2"/>
    <x v="2"/>
    <x v="3"/>
    <n v="256"/>
    <d v="2021-03-31T00:00:00"/>
    <x v="20"/>
    <x v="0"/>
    <x v="0"/>
    <x v="2"/>
    <n v="-0.9"/>
    <x v="0"/>
    <n v="199789.51"/>
    <x v="0"/>
    <x v="0"/>
    <x v="0"/>
  </r>
  <r>
    <x v="2"/>
    <x v="2"/>
    <x v="1"/>
    <n v="48205"/>
    <d v="2021-04-27T00:00:00"/>
    <x v="21"/>
    <x v="0"/>
    <x v="16"/>
    <x v="0"/>
    <n v="748"/>
    <x v="0"/>
    <n v="199788.61"/>
    <x v="0"/>
    <x v="0"/>
    <x v="0"/>
  </r>
  <r>
    <x v="2"/>
    <x v="2"/>
    <x v="1"/>
    <n v="48206"/>
    <d v="2021-04-27T00:00:00"/>
    <x v="22"/>
    <x v="0"/>
    <x v="17"/>
    <x v="0"/>
    <n v="2223.96"/>
    <x v="0"/>
    <n v="200536.61"/>
    <x v="0"/>
    <x v="0"/>
    <x v="0"/>
  </r>
  <r>
    <x v="2"/>
    <x v="2"/>
    <x v="2"/>
    <n v="8890"/>
    <d v="2021-04-30T00:00:00"/>
    <x v="23"/>
    <x v="0"/>
    <x v="14"/>
    <x v="0"/>
    <n v="0.9"/>
    <x v="0"/>
    <n v="201290.14"/>
    <x v="0"/>
    <x v="0"/>
    <x v="0"/>
  </r>
  <r>
    <x v="2"/>
    <x v="2"/>
    <x v="4"/>
    <n v="8729"/>
    <d v="2021-04-30T00:00:00"/>
    <x v="24"/>
    <x v="0"/>
    <x v="0"/>
    <x v="3"/>
    <n v="-2971.97"/>
    <x v="0"/>
    <n v="202760.58"/>
    <x v="0"/>
    <x v="0"/>
    <x v="0"/>
  </r>
  <r>
    <x v="2"/>
    <x v="2"/>
    <x v="3"/>
    <n v="255"/>
    <d v="2021-04-30T00:00:00"/>
    <x v="11"/>
    <x v="0"/>
    <x v="0"/>
    <x v="0"/>
    <n v="0"/>
    <x v="0"/>
    <n v="203270.58"/>
    <x v="0"/>
    <x v="0"/>
    <x v="0"/>
  </r>
  <r>
    <x v="2"/>
    <x v="2"/>
    <x v="3"/>
    <n v="257"/>
    <d v="2021-04-30T00:00:00"/>
    <x v="25"/>
    <x v="0"/>
    <x v="0"/>
    <x v="2"/>
    <n v="-0.9"/>
    <x v="0"/>
    <n v="203271.48"/>
    <x v="0"/>
    <x v="0"/>
    <x v="0"/>
  </r>
  <r>
    <x v="2"/>
    <x v="2"/>
    <x v="1"/>
    <n v="48348"/>
    <d v="2021-04-30T00:00:00"/>
    <x v="26"/>
    <x v="0"/>
    <x v="16"/>
    <x v="0"/>
    <n v="748"/>
    <x v="0"/>
    <n v="203270.58"/>
    <x v="0"/>
    <x v="0"/>
    <x v="0"/>
  </r>
  <r>
    <x v="2"/>
    <x v="2"/>
    <x v="1"/>
    <n v="48348"/>
    <d v="2021-04-30T00:00:00"/>
    <x v="26"/>
    <x v="0"/>
    <x v="18"/>
    <x v="0"/>
    <n v="753.53"/>
    <x v="0"/>
    <n v="203271.48"/>
    <x v="0"/>
    <x v="0"/>
    <x v="0"/>
  </r>
  <r>
    <x v="2"/>
    <x v="2"/>
    <x v="1"/>
    <n v="48348"/>
    <d v="2021-04-30T00:00:00"/>
    <x v="26"/>
    <x v="0"/>
    <x v="19"/>
    <x v="0"/>
    <n v="1470.44"/>
    <x v="0"/>
    <n v="203270.58"/>
    <x v="0"/>
    <x v="0"/>
    <x v="0"/>
  </r>
  <r>
    <x v="2"/>
    <x v="2"/>
    <x v="1"/>
    <n v="48593"/>
    <d v="2021-05-21T00:00:00"/>
    <x v="27"/>
    <x v="0"/>
    <x v="20"/>
    <x v="0"/>
    <n v="510"/>
    <x v="0"/>
    <n v="203440.58"/>
    <x v="0"/>
    <x v="0"/>
    <x v="0"/>
  </r>
  <r>
    <x v="2"/>
    <x v="2"/>
    <x v="2"/>
    <n v="8891"/>
    <d v="2021-05-30T00:00:00"/>
    <x v="28"/>
    <x v="0"/>
    <x v="14"/>
    <x v="0"/>
    <n v="0.9"/>
    <x v="0"/>
    <n v="203441.48"/>
    <x v="0"/>
    <x v="0"/>
    <x v="0"/>
  </r>
  <r>
    <x v="2"/>
    <x v="2"/>
    <x v="3"/>
    <n v="258"/>
    <d v="2021-05-31T00:00:00"/>
    <x v="29"/>
    <x v="0"/>
    <x v="0"/>
    <x v="2"/>
    <n v="-0.9"/>
    <x v="0"/>
    <n v="203440.58"/>
    <x v="0"/>
    <x v="0"/>
    <x v="0"/>
  </r>
  <r>
    <x v="2"/>
    <x v="2"/>
    <x v="2"/>
    <n v="8892"/>
    <d v="2021-06-30T00:00:00"/>
    <x v="30"/>
    <x v="0"/>
    <x v="14"/>
    <x v="0"/>
    <n v="0.9"/>
    <x v="0"/>
    <n v="203441.48"/>
    <x v="0"/>
    <x v="0"/>
    <x v="0"/>
  </r>
  <r>
    <x v="2"/>
    <x v="2"/>
    <x v="3"/>
    <n v="259"/>
    <d v="2021-06-30T00:00:00"/>
    <x v="31"/>
    <x v="0"/>
    <x v="0"/>
    <x v="2"/>
    <n v="-0.9"/>
    <x v="0"/>
    <n v="203440.58"/>
    <x v="0"/>
    <x v="0"/>
    <x v="0"/>
  </r>
  <r>
    <x v="2"/>
    <x v="2"/>
    <x v="1"/>
    <n v="49564"/>
    <d v="2021-07-20T00:00:00"/>
    <x v="32"/>
    <x v="0"/>
    <x v="21"/>
    <x v="0"/>
    <n v="170"/>
    <x v="0"/>
    <n v="203441.48"/>
    <x v="0"/>
    <x v="0"/>
    <x v="0"/>
  </r>
  <r>
    <x v="2"/>
    <x v="2"/>
    <x v="2"/>
    <n v="8893"/>
    <d v="2021-07-31T00:00:00"/>
    <x v="33"/>
    <x v="0"/>
    <x v="14"/>
    <x v="0"/>
    <n v="0.9"/>
    <x v="0"/>
    <n v="203440.58"/>
    <x v="0"/>
    <x v="0"/>
    <x v="0"/>
  </r>
  <r>
    <x v="2"/>
    <x v="2"/>
    <x v="3"/>
    <n v="260"/>
    <d v="2021-07-31T00:00:00"/>
    <x v="34"/>
    <x v="0"/>
    <x v="0"/>
    <x v="2"/>
    <n v="-0.9"/>
    <x v="0"/>
    <n v="203441.48"/>
    <x v="0"/>
    <x v="0"/>
    <x v="0"/>
  </r>
  <r>
    <x v="2"/>
    <x v="2"/>
    <x v="2"/>
    <n v="8894"/>
    <d v="2021-08-31T00:00:00"/>
    <x v="35"/>
    <x v="0"/>
    <x v="14"/>
    <x v="0"/>
    <n v="0.9"/>
    <x v="0"/>
    <n v="203440.58"/>
    <x v="0"/>
    <x v="0"/>
    <x v="0"/>
  </r>
  <r>
    <x v="2"/>
    <x v="2"/>
    <x v="3"/>
    <n v="261"/>
    <d v="2021-08-31T00:00:00"/>
    <x v="36"/>
    <x v="0"/>
    <x v="0"/>
    <x v="2"/>
    <n v="-0.9"/>
    <x v="0"/>
    <n v="203441.48"/>
    <x v="0"/>
    <x v="0"/>
    <x v="0"/>
  </r>
  <r>
    <x v="2"/>
    <x v="2"/>
    <x v="2"/>
    <n v="8562"/>
    <d v="2021-09-30T00:00:00"/>
    <x v="37"/>
    <x v="0"/>
    <x v="14"/>
    <x v="0"/>
    <n v="0.9"/>
    <x v="0"/>
    <n v="203440.58"/>
    <x v="0"/>
    <x v="0"/>
    <x v="0"/>
  </r>
  <r>
    <x v="2"/>
    <x v="2"/>
    <x v="3"/>
    <n v="262"/>
    <d v="2021-09-30T00:00:00"/>
    <x v="38"/>
    <x v="0"/>
    <x v="0"/>
    <x v="2"/>
    <n v="-0.9"/>
    <x v="0"/>
    <n v="203441.48"/>
    <x v="0"/>
    <x v="0"/>
    <x v="0"/>
  </r>
  <r>
    <x v="2"/>
    <x v="2"/>
    <x v="2"/>
    <n v="8896"/>
    <d v="2021-10-31T00:00:00"/>
    <x v="39"/>
    <x v="0"/>
    <x v="14"/>
    <x v="0"/>
    <n v="0.9"/>
    <x v="0"/>
    <n v="203440.58"/>
    <x v="0"/>
    <x v="0"/>
    <x v="0"/>
  </r>
  <r>
    <x v="2"/>
    <x v="2"/>
    <x v="3"/>
    <n v="263"/>
    <d v="2021-10-31T00:00:00"/>
    <x v="40"/>
    <x v="0"/>
    <x v="0"/>
    <x v="2"/>
    <n v="-0.9"/>
    <x v="1"/>
    <m/>
    <x v="1"/>
    <x v="1"/>
    <x v="1"/>
  </r>
  <r>
    <x v="2"/>
    <x v="2"/>
    <x v="2"/>
    <n v="8897"/>
    <d v="2021-11-30T00:00:00"/>
    <x v="41"/>
    <x v="0"/>
    <x v="14"/>
    <x v="0"/>
    <n v="0.9"/>
    <x v="1"/>
    <m/>
    <x v="1"/>
    <x v="1"/>
    <x v="1"/>
  </r>
  <r>
    <x v="2"/>
    <x v="2"/>
    <x v="3"/>
    <n v="264"/>
    <d v="2021-11-30T00:00:00"/>
    <x v="42"/>
    <x v="0"/>
    <x v="0"/>
    <x v="2"/>
    <n v="-0.9"/>
    <x v="1"/>
    <m/>
    <x v="1"/>
    <x v="1"/>
    <x v="1"/>
  </r>
  <r>
    <x v="2"/>
    <x v="2"/>
    <x v="2"/>
    <n v="8898"/>
    <d v="2021-12-31T00:00:00"/>
    <x v="43"/>
    <x v="0"/>
    <x v="14"/>
    <x v="0"/>
    <n v="0.9"/>
    <x v="1"/>
    <m/>
    <x v="1"/>
    <x v="1"/>
    <x v="1"/>
  </r>
  <r>
    <x v="2"/>
    <x v="2"/>
    <x v="3"/>
    <n v="265"/>
    <d v="2021-12-31T00:00:00"/>
    <x v="44"/>
    <x v="0"/>
    <x v="0"/>
    <x v="2"/>
    <n v="-0.9"/>
    <x v="1"/>
    <m/>
    <x v="1"/>
    <x v="1"/>
    <x v="1"/>
  </r>
  <r>
    <x v="2"/>
    <x v="2"/>
    <x v="5"/>
    <m/>
    <m/>
    <x v="45"/>
    <x v="1"/>
    <x v="22"/>
    <x v="4"/>
    <n v="198639.52"/>
    <x v="1"/>
    <m/>
    <x v="1"/>
    <x v="1"/>
    <x v="1"/>
  </r>
  <r>
    <x v="3"/>
    <x v="3"/>
    <x v="0"/>
    <n v="0"/>
    <d v="2020-12-31T00:00:00"/>
    <x v="0"/>
    <x v="0"/>
    <x v="0"/>
    <x v="0"/>
    <n v="502983.53"/>
    <x v="2"/>
    <n v="502983.53"/>
    <x v="0"/>
    <x v="0"/>
    <x v="0"/>
  </r>
  <r>
    <x v="3"/>
    <x v="3"/>
    <x v="2"/>
    <n v="8408"/>
    <d v="2021-03-25T00:00:00"/>
    <x v="46"/>
    <x v="0"/>
    <x v="0"/>
    <x v="5"/>
    <n v="-2150"/>
    <x v="0"/>
    <n v="500833.53"/>
    <x v="0"/>
    <x v="0"/>
    <x v="0"/>
  </r>
  <r>
    <x v="3"/>
    <x v="3"/>
    <x v="2"/>
    <n v="8431"/>
    <d v="2021-05-01T00:00:00"/>
    <x v="47"/>
    <x v="0"/>
    <x v="23"/>
    <x v="0"/>
    <n v="27313.57"/>
    <x v="0"/>
    <n v="528147.1"/>
    <x v="0"/>
    <x v="0"/>
    <x v="0"/>
  </r>
  <r>
    <x v="3"/>
    <x v="3"/>
    <x v="2"/>
    <n v="8430"/>
    <d v="2021-07-01T00:00:00"/>
    <x v="48"/>
    <x v="0"/>
    <x v="24"/>
    <x v="0"/>
    <n v="61316.01"/>
    <x v="0"/>
    <n v="589463.11"/>
    <x v="0"/>
    <x v="0"/>
    <x v="0"/>
  </r>
  <r>
    <x v="4"/>
    <x v="4"/>
    <x v="2"/>
    <n v="4563"/>
    <d v="2020-01-01T00:00:00"/>
    <x v="49"/>
    <x v="2"/>
    <x v="25"/>
    <x v="0"/>
    <n v="461156.96"/>
    <x v="3"/>
    <n v="0"/>
    <x v="1"/>
    <x v="1"/>
    <x v="1"/>
  </r>
  <r>
    <x v="5"/>
    <x v="5"/>
    <x v="6"/>
    <m/>
    <d v="2019-12-31T00:00:00"/>
    <x v="0"/>
    <x v="0"/>
    <x v="26"/>
    <x v="4"/>
    <n v="15974.66"/>
    <x v="1"/>
    <m/>
    <x v="1"/>
    <x v="1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3">
  <r>
    <x v="0"/>
    <x v="0"/>
    <x v="0"/>
    <x v="0"/>
    <x v="0"/>
    <n v="0"/>
    <x v="0"/>
    <s v="S a l d o    I n i c i a l"/>
    <x v="0"/>
    <x v="0"/>
    <n v="0"/>
    <x v="0"/>
    <n v="-8192.16"/>
    <n v="-8192.16"/>
    <x v="0"/>
    <x v="0"/>
    <x v="0"/>
    <x v="0"/>
    <x v="0"/>
  </r>
  <r>
    <x v="0"/>
    <x v="1"/>
    <x v="1"/>
    <x v="0"/>
    <x v="1"/>
    <n v="252"/>
    <x v="1"/>
    <s v="Depreciación del Periodo comprendido del 2021.01.01 al 2021.01.31."/>
    <x v="0"/>
    <x v="0"/>
    <n v="682.68"/>
    <x v="1"/>
    <n v="-682.68"/>
    <n v="-8874.84"/>
    <x v="0"/>
    <x v="0"/>
    <x v="0"/>
    <x v="0"/>
    <x v="0"/>
  </r>
  <r>
    <x v="0"/>
    <x v="1"/>
    <x v="1"/>
    <x v="0"/>
    <x v="1"/>
    <n v="253"/>
    <x v="2"/>
    <s v="Depreciación del Periodo comprendido del 2021.02.01 al 2021.02.28."/>
    <x v="0"/>
    <x v="0"/>
    <n v="682.68"/>
    <x v="1"/>
    <n v="-682.68"/>
    <n v="-9557.52"/>
    <x v="0"/>
    <x v="0"/>
    <x v="0"/>
    <x v="0"/>
    <x v="0"/>
  </r>
  <r>
    <x v="0"/>
    <x v="1"/>
    <x v="1"/>
    <x v="0"/>
    <x v="1"/>
    <n v="254"/>
    <x v="3"/>
    <s v="Registro Anulado por el Usuario SUPERVISOR"/>
    <x v="0"/>
    <x v="0"/>
    <n v="0"/>
    <x v="1"/>
    <n v="0"/>
    <n v="-9557.52"/>
    <x v="0"/>
    <x v="0"/>
    <x v="0"/>
    <x v="0"/>
    <x v="0"/>
  </r>
  <r>
    <x v="0"/>
    <x v="1"/>
    <x v="1"/>
    <x v="0"/>
    <x v="1"/>
    <n v="256"/>
    <x v="3"/>
    <s v="Depreciación del Periodo comprendido del 2021.03.01 al 2021.03.31."/>
    <x v="0"/>
    <x v="0"/>
    <n v="682.68"/>
    <x v="1"/>
    <n v="-682.68"/>
    <n v="-10240.200000000001"/>
    <x v="0"/>
    <x v="0"/>
    <x v="0"/>
    <x v="0"/>
    <x v="0"/>
  </r>
  <r>
    <x v="0"/>
    <x v="1"/>
    <x v="1"/>
    <x v="0"/>
    <x v="1"/>
    <n v="255"/>
    <x v="4"/>
    <s v="Registro Anulado por el Usuario SUPERVISOR"/>
    <x v="0"/>
    <x v="0"/>
    <n v="0"/>
    <x v="1"/>
    <n v="0"/>
    <n v="-10240.200000000001"/>
    <x v="0"/>
    <x v="0"/>
    <x v="0"/>
    <x v="0"/>
    <x v="0"/>
  </r>
  <r>
    <x v="0"/>
    <x v="1"/>
    <x v="1"/>
    <x v="0"/>
    <x v="1"/>
    <n v="257"/>
    <x v="4"/>
    <s v="Depreciación del Periodo comprendido del 2021.04.01 al 2021.04.30."/>
    <x v="0"/>
    <x v="0"/>
    <n v="682.68"/>
    <x v="1"/>
    <n v="-682.68"/>
    <n v="-10922.88"/>
    <x v="0"/>
    <x v="0"/>
    <x v="0"/>
    <x v="0"/>
    <x v="0"/>
  </r>
  <r>
    <x v="0"/>
    <x v="1"/>
    <x v="1"/>
    <x v="0"/>
    <x v="1"/>
    <n v="258"/>
    <x v="5"/>
    <s v="Depreciación del Periodo comprendido del 2021.05.01 al 2021.05.31."/>
    <x v="0"/>
    <x v="0"/>
    <n v="682.68"/>
    <x v="1"/>
    <n v="-682.68"/>
    <n v="-11605.56"/>
    <x v="0"/>
    <x v="0"/>
    <x v="0"/>
    <x v="0"/>
    <x v="0"/>
  </r>
  <r>
    <x v="0"/>
    <x v="1"/>
    <x v="1"/>
    <x v="0"/>
    <x v="1"/>
    <n v="259"/>
    <x v="6"/>
    <s v="Depreciación del Periodo comprendido del 2021.06.01 al 2021.06.30."/>
    <x v="0"/>
    <x v="0"/>
    <n v="682.68"/>
    <x v="1"/>
    <n v="-682.68"/>
    <n v="-12288.24"/>
    <x v="0"/>
    <x v="0"/>
    <x v="0"/>
    <x v="0"/>
    <x v="0"/>
  </r>
  <r>
    <x v="0"/>
    <x v="1"/>
    <x v="1"/>
    <x v="0"/>
    <x v="1"/>
    <n v="260"/>
    <x v="7"/>
    <s v="Depreciación del Periodo comprendido del 2021.07.01 al 2021.07.31."/>
    <x v="0"/>
    <x v="0"/>
    <n v="682.68"/>
    <x v="1"/>
    <n v="-682.68"/>
    <n v="-12970.92"/>
    <x v="0"/>
    <x v="0"/>
    <x v="0"/>
    <x v="0"/>
    <x v="0"/>
  </r>
  <r>
    <x v="0"/>
    <x v="1"/>
    <x v="1"/>
    <x v="0"/>
    <x v="1"/>
    <n v="261"/>
    <x v="8"/>
    <s v="Depreciación del Periodo comprendido del 2021.08.01 al 2021.08.31."/>
    <x v="0"/>
    <x v="0"/>
    <n v="682.68"/>
    <x v="1"/>
    <n v="-682.68"/>
    <n v="-13653.6"/>
    <x v="0"/>
    <x v="0"/>
    <x v="0"/>
    <x v="0"/>
    <x v="0"/>
  </r>
  <r>
    <x v="0"/>
    <x v="1"/>
    <x v="1"/>
    <x v="0"/>
    <x v="1"/>
    <n v="262"/>
    <x v="9"/>
    <s v="Depreciación del Periodo comprendido del 2021.09.01 al 2021.09.30."/>
    <x v="0"/>
    <x v="0"/>
    <n v="682.68"/>
    <x v="1"/>
    <n v="-682.68"/>
    <n v="-14336.28"/>
    <x v="0"/>
    <x v="0"/>
    <x v="0"/>
    <x v="0"/>
    <x v="0"/>
  </r>
  <r>
    <x v="0"/>
    <x v="1"/>
    <x v="1"/>
    <x v="0"/>
    <x v="1"/>
    <n v="263"/>
    <x v="10"/>
    <s v="Depreciación del Periodo comprendido del 2021.10.01 al 2021.10.31."/>
    <x v="0"/>
    <x v="0"/>
    <n v="682.68"/>
    <x v="1"/>
    <n v="-682.68"/>
    <n v="-15018.96"/>
    <x v="0"/>
    <x v="0"/>
    <x v="0"/>
    <x v="0"/>
    <x v="0"/>
  </r>
  <r>
    <x v="0"/>
    <x v="1"/>
    <x v="1"/>
    <x v="0"/>
    <x v="1"/>
    <n v="264"/>
    <x v="11"/>
    <s v="Depreciación del Periodo comprendido del 2021.11.01 al 2021.11.30."/>
    <x v="0"/>
    <x v="0"/>
    <n v="682.68"/>
    <x v="1"/>
    <n v="-682.68"/>
    <n v="-15701.64"/>
    <x v="0"/>
    <x v="0"/>
    <x v="0"/>
    <x v="0"/>
    <x v="0"/>
  </r>
  <r>
    <x v="0"/>
    <x v="1"/>
    <x v="1"/>
    <x v="0"/>
    <x v="1"/>
    <n v="265"/>
    <x v="12"/>
    <s v="Depreciación del Periodo comprendido del 2021.12.01 al 2021.12.31."/>
    <x v="0"/>
    <x v="0"/>
    <n v="682.68"/>
    <x v="1"/>
    <n v="-682.68"/>
    <n v="-16384.32"/>
    <x v="0"/>
    <x v="0"/>
    <x v="0"/>
    <x v="0"/>
    <x v="0"/>
  </r>
  <r>
    <x v="1"/>
    <x v="0"/>
    <x v="0"/>
    <x v="1"/>
    <x v="0"/>
    <n v="0"/>
    <x v="0"/>
    <s v="S a l d o    I n i c i a l"/>
    <x v="0"/>
    <x v="0"/>
    <n v="0"/>
    <x v="2"/>
    <n v="-155832.79"/>
    <n v="-155832.79"/>
    <x v="0"/>
    <x v="0"/>
    <x v="0"/>
    <x v="0"/>
    <x v="0"/>
  </r>
  <r>
    <x v="1"/>
    <x v="0"/>
    <x v="0"/>
    <x v="1"/>
    <x v="2"/>
    <n v="8886"/>
    <x v="1"/>
    <s v="P/R RECLASIFICACION POR DEPRECIACION MES DE ENERO/2021"/>
    <x v="0"/>
    <x v="0"/>
    <n v="0.9"/>
    <x v="1"/>
    <n v="-0.9"/>
    <n v="-155833.6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2.1800000000000002"/>
    <x v="1"/>
    <n v="-2.1800000000000002"/>
    <n v="-155835.87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35"/>
    <x v="1"/>
    <n v="-1.35"/>
    <n v="-155837.2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75"/>
    <x v="1"/>
    <n v="-3.75"/>
    <n v="-155840.97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75"/>
    <x v="1"/>
    <n v="-3.75"/>
    <n v="-155844.7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94"/>
    <x v="1"/>
    <n v="-0.94"/>
    <n v="-155845.66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5"/>
    <x v="1"/>
    <n v="-1.65"/>
    <n v="-155847.3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82"/>
    <x v="1"/>
    <n v="-1.82"/>
    <n v="-155849.1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82"/>
    <x v="1"/>
    <n v="-1.82"/>
    <n v="-155850.95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7.100000000000001"/>
    <x v="1"/>
    <n v="-17.100000000000001"/>
    <n v="-155868.04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4"/>
    <x v="1"/>
    <n v="-0.64"/>
    <n v="-155868.6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4"/>
    <x v="1"/>
    <n v="-0.64"/>
    <n v="-155869.32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4.91"/>
    <x v="1"/>
    <n v="-4.91"/>
    <n v="-155874.23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"/>
    <x v="1"/>
    <n v="-1"/>
    <n v="-155875.2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5"/>
    <x v="1"/>
    <n v="-1.5"/>
    <n v="-155876.7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2.5"/>
    <x v="1"/>
    <n v="-2.5"/>
    <n v="-155879.2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75"/>
    <x v="1"/>
    <n v="-3.75"/>
    <n v="-155882.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22.77"/>
    <x v="1"/>
    <n v="-22.77"/>
    <n v="-155905.76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4.04"/>
    <x v="1"/>
    <n v="-4.04"/>
    <n v="-155909.79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6.7"/>
    <x v="1"/>
    <n v="-56.7"/>
    <n v="-155966.5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4"/>
    <x v="1"/>
    <n v="-0.64"/>
    <n v="-155967.14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4"/>
    <x v="1"/>
    <n v="-0.64"/>
    <n v="-155967.7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2.4"/>
    <x v="1"/>
    <n v="-2.4"/>
    <n v="-155970.1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4.91"/>
    <x v="1"/>
    <n v="-4.91"/>
    <n v="-155975.0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27"/>
    <x v="1"/>
    <n v="-0.27"/>
    <n v="-155975.35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73"/>
    <x v="1"/>
    <n v="-1.73"/>
    <n v="-155977.0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48"/>
    <x v="1"/>
    <n v="-0.48"/>
    <n v="-155977.57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48"/>
    <x v="1"/>
    <n v="-0.48"/>
    <n v="-155978.04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48"/>
    <x v="1"/>
    <n v="-0.48"/>
    <n v="-155978.5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6.64"/>
    <x v="1"/>
    <n v="-6.64"/>
    <n v="-155985.17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48"/>
    <x v="1"/>
    <n v="-0.48"/>
    <n v="-155985.65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6.64"/>
    <x v="1"/>
    <n v="-6.64"/>
    <n v="-155992.2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48"/>
    <x v="1"/>
    <n v="-0.48"/>
    <n v="-155992.76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48"/>
    <x v="1"/>
    <n v="-0.48"/>
    <n v="-155993.25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2.83"/>
    <x v="1"/>
    <n v="-2.83"/>
    <n v="-155996.07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4.08"/>
    <x v="1"/>
    <n v="-34.08"/>
    <n v="-156030.16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7.27"/>
    <x v="1"/>
    <n v="-7.27"/>
    <n v="-156037.4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88.57"/>
    <x v="1"/>
    <n v="-88.57"/>
    <n v="-156126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5"/>
    <x v="1"/>
    <n v="-1.5"/>
    <n v="-156127.5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"/>
    <x v="1"/>
    <n v="-5"/>
    <n v="-156132.5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7.51"/>
    <x v="1"/>
    <n v="-57.51"/>
    <n v="-156190.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7"/>
    <x v="1"/>
    <n v="-1.67"/>
    <n v="-156191.67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1.11"/>
    <x v="1"/>
    <n v="-11.11"/>
    <n v="-156202.7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92"/>
    <x v="1"/>
    <n v="-0.92"/>
    <n v="-156203.7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88"/>
    <x v="1"/>
    <n v="-0.88"/>
    <n v="-156204.5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2.38"/>
    <x v="1"/>
    <n v="-2.38"/>
    <n v="-156206.97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7"/>
    <x v="1"/>
    <n v="-1.67"/>
    <n v="-156208.64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49"/>
    <x v="1"/>
    <n v="-1.49"/>
    <n v="-156210.1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49"/>
    <x v="1"/>
    <n v="-1.49"/>
    <n v="-156211.6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212.1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212.7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4.08"/>
    <x v="1"/>
    <n v="-4.08"/>
    <n v="-156216.8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3.73"/>
    <x v="1"/>
    <n v="-13.73"/>
    <n v="-156230.54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5"/>
    <x v="1"/>
    <n v="-1.65"/>
    <n v="-156232.20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1499999999999999"/>
    <x v="1"/>
    <n v="-1.1499999999999999"/>
    <n v="-156233.35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2.79"/>
    <x v="1"/>
    <n v="-12.79"/>
    <n v="-156246.14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92"/>
    <x v="1"/>
    <n v="-3.92"/>
    <n v="-156250.06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.22"/>
    <x v="1"/>
    <n v="-5.22"/>
    <n v="-156255.2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7.62"/>
    <x v="1"/>
    <n v="-7.62"/>
    <n v="-156262.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.58"/>
    <x v="1"/>
    <n v="-5.58"/>
    <n v="-156268.48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6.83"/>
    <x v="1"/>
    <n v="-6.83"/>
    <n v="-156275.3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31"/>
    <x v="1"/>
    <n v="-1.31"/>
    <n v="-156276.6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31"/>
    <x v="1"/>
    <n v="-1.31"/>
    <n v="-156277.9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7.21"/>
    <x v="1"/>
    <n v="-7.21"/>
    <n v="-156285.14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286.8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287.3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46"/>
    <x v="1"/>
    <n v="-1.46"/>
    <n v="-156288.8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99"/>
    <x v="1"/>
    <n v="-0.99"/>
    <n v="-156289.82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99"/>
    <x v="1"/>
    <n v="-0.99"/>
    <n v="-156290.8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"/>
    <x v="1"/>
    <n v="-0.6"/>
    <n v="-156291.42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"/>
    <x v="1"/>
    <n v="-0.6"/>
    <n v="-156292.01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19"/>
    <x v="1"/>
    <n v="-1.19"/>
    <n v="-156293.2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4.08"/>
    <x v="1"/>
    <n v="-4.08"/>
    <n v="-156297.2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71"/>
    <x v="1"/>
    <n v="-0.71"/>
    <n v="-15629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24"/>
    <x v="1"/>
    <n v="-1.24"/>
    <n v="-156299.2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73"/>
    <x v="1"/>
    <n v="-1.73"/>
    <n v="-156300.97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.65"/>
    <x v="1"/>
    <n v="-5.65"/>
    <n v="-156306.6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.65"/>
    <x v="1"/>
    <n v="-5.65"/>
    <n v="-156312.26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5.65"/>
    <x v="1"/>
    <n v="-5.65"/>
    <n v="-156317.92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"/>
    <x v="1"/>
    <n v="-0.6"/>
    <n v="-156318.51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4.869999999999997"/>
    <x v="1"/>
    <n v="-34.869999999999997"/>
    <n v="-156353.39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4.8"/>
    <x v="1"/>
    <n v="-4.8"/>
    <n v="-156358.1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3.73"/>
    <x v="1"/>
    <n v="-13.73"/>
    <n v="-156371.92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9.57"/>
    <x v="1"/>
    <n v="-9.57"/>
    <n v="-156381.4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7.2"/>
    <x v="1"/>
    <n v="-7.2"/>
    <n v="-156388.6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389.25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58"/>
    <x v="1"/>
    <n v="-1.58"/>
    <n v="-156390.82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01"/>
    <x v="1"/>
    <n v="-1.01"/>
    <n v="-156391.8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1499999999999999"/>
    <x v="1"/>
    <n v="-1.1499999999999999"/>
    <n v="-156392.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9.75"/>
    <x v="1"/>
    <n v="-9.75"/>
    <n v="-156402.74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403.29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403.85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6.6"/>
    <x v="1"/>
    <n v="-6.6"/>
    <n v="-156410.46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7.43"/>
    <x v="1"/>
    <n v="-7.43"/>
    <n v="-156417.89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32"/>
    <x v="1"/>
    <n v="-3.32"/>
    <n v="-156421.2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24"/>
    <x v="1"/>
    <n v="-1.24"/>
    <n v="-156422.45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5"/>
    <x v="1"/>
    <n v="-1.5"/>
    <n v="-156423.95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425.6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427.3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428.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430.67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3.2"/>
    <x v="1"/>
    <n v="-13.2"/>
    <n v="-156443.87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2.25"/>
    <x v="1"/>
    <n v="-2.25"/>
    <n v="-156446.12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51"/>
    <x v="1"/>
    <n v="-3.51"/>
    <n v="-156449.6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75"/>
    <x v="1"/>
    <n v="-3.75"/>
    <n v="-156453.3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.75"/>
    <x v="1"/>
    <n v="-3.75"/>
    <n v="-156457.13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458.8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460.4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68"/>
    <x v="1"/>
    <n v="-1.68"/>
    <n v="-156462.17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3.73"/>
    <x v="1"/>
    <n v="-13.73"/>
    <n v="-156475.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38.880000000000003"/>
    <x v="1"/>
    <n v="-38.880000000000003"/>
    <n v="-156514.78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05"/>
    <x v="1"/>
    <n v="-1.05"/>
    <n v="-156515.82999999999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516.39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5"/>
    <x v="1"/>
    <n v="-1.5"/>
    <n v="-156517.89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56000000000000005"/>
    <x v="1"/>
    <n v="-0.56000000000000005"/>
    <n v="-156518.4500000000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1.46"/>
    <x v="1"/>
    <n v="-1.46"/>
    <n v="-156519.9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"/>
    <x v="1"/>
    <n v="-0.6"/>
    <n v="-156520.51"/>
    <x v="0"/>
    <x v="0"/>
    <x v="0"/>
    <x v="0"/>
    <x v="0"/>
  </r>
  <r>
    <x v="1"/>
    <x v="0"/>
    <x v="0"/>
    <x v="1"/>
    <x v="1"/>
    <n v="252"/>
    <x v="1"/>
    <s v="Depreciación del Periodo comprendido del 2021.01.01 al 2021.01.31."/>
    <x v="0"/>
    <x v="0"/>
    <n v="0.6"/>
    <x v="1"/>
    <n v="-0.6"/>
    <n v="-156521.10999999999"/>
    <x v="0"/>
    <x v="0"/>
    <x v="0"/>
    <x v="0"/>
    <x v="0"/>
  </r>
  <r>
    <x v="1"/>
    <x v="0"/>
    <x v="0"/>
    <x v="1"/>
    <x v="2"/>
    <n v="8887"/>
    <x v="2"/>
    <s v="P/R RECLASIFICACION POR DEPRECIACION MES DE FEBRERO/2021"/>
    <x v="0"/>
    <x v="0"/>
    <n v="0.9"/>
    <x v="1"/>
    <n v="-0.9"/>
    <n v="-156522.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4"/>
    <x v="1"/>
    <n v="-0.64"/>
    <n v="-156522.65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4"/>
    <x v="1"/>
    <n v="-0.64"/>
    <n v="-156523.2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2.4"/>
    <x v="1"/>
    <n v="-2.4"/>
    <n v="-156525.6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4.91"/>
    <x v="1"/>
    <n v="-4.91"/>
    <n v="-156530.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27"/>
    <x v="1"/>
    <n v="-0.27"/>
    <n v="-156530.8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73"/>
    <x v="1"/>
    <n v="-1.73"/>
    <n v="-156532.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48"/>
    <x v="1"/>
    <n v="-0.48"/>
    <n v="-156533.07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48"/>
    <x v="1"/>
    <n v="-0.48"/>
    <n v="-156533.5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48"/>
    <x v="1"/>
    <n v="-0.48"/>
    <n v="-156534.0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6.64"/>
    <x v="1"/>
    <n v="-6.64"/>
    <n v="-156540.68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2.25"/>
    <x v="1"/>
    <n v="-2.25"/>
    <n v="-156542.93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51"/>
    <x v="1"/>
    <n v="-3.51"/>
    <n v="-156546.4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75"/>
    <x v="1"/>
    <n v="-3.75"/>
    <n v="-156550.1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75"/>
    <x v="1"/>
    <n v="-3.75"/>
    <n v="-156553.9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6555.62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6557.29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6558.98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3.73"/>
    <x v="1"/>
    <n v="-13.73"/>
    <n v="-156572.7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8.880000000000003"/>
    <x v="1"/>
    <n v="-38.880000000000003"/>
    <n v="-156611.5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05"/>
    <x v="1"/>
    <n v="-1.05"/>
    <n v="-156612.64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6613.20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5"/>
    <x v="1"/>
    <n v="-1.5"/>
    <n v="-156614.70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6615.2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46"/>
    <x v="1"/>
    <n v="-1.46"/>
    <n v="-156616.72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"/>
    <x v="1"/>
    <n v="-0.6"/>
    <n v="-156617.32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"/>
    <x v="1"/>
    <n v="-0.6"/>
    <n v="-156617.92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2.1800000000000002"/>
    <x v="1"/>
    <n v="-2.1800000000000002"/>
    <n v="-156620.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35"/>
    <x v="1"/>
    <n v="-1.35"/>
    <n v="-156621.45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75"/>
    <x v="1"/>
    <n v="-3.75"/>
    <n v="-156625.20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999999999999995"/>
    <x v="1"/>
    <n v="-0.56999999999999995"/>
    <n v="-156625.76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1000000000000001"/>
    <x v="1"/>
    <n v="-1.1000000000000001"/>
    <n v="-156626.8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2.5"/>
    <x v="1"/>
    <n v="-2.5"/>
    <n v="-156629.3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75"/>
    <x v="1"/>
    <n v="-3.75"/>
    <n v="-156633.12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22.77"/>
    <x v="1"/>
    <n v="-22.77"/>
    <n v="-156655.89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4.04"/>
    <x v="1"/>
    <n v="-4.04"/>
    <n v="-156659.93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2.83"/>
    <x v="1"/>
    <n v="-2.83"/>
    <n v="-156662.7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4.08"/>
    <x v="1"/>
    <n v="-34.08"/>
    <n v="-156696.8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7.27"/>
    <x v="1"/>
    <n v="-7.27"/>
    <n v="-156704.10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88.57"/>
    <x v="1"/>
    <n v="-88.57"/>
    <n v="-156792.68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5"/>
    <x v="1"/>
    <n v="-1.5"/>
    <n v="-156794.18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"/>
    <x v="1"/>
    <n v="-5"/>
    <n v="-156799.18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7.51"/>
    <x v="1"/>
    <n v="-57.51"/>
    <n v="-156856.6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7"/>
    <x v="1"/>
    <n v="-1.67"/>
    <n v="-156858.35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1.11"/>
    <x v="1"/>
    <n v="-11.11"/>
    <n v="-156869.4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75"/>
    <x v="1"/>
    <n v="-3.75"/>
    <n v="-156873.22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94"/>
    <x v="1"/>
    <n v="-0.94"/>
    <n v="-156874.1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5"/>
    <x v="1"/>
    <n v="-1.65"/>
    <n v="-156875.8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82"/>
    <x v="1"/>
    <n v="-1.82"/>
    <n v="-156877.63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82"/>
    <x v="1"/>
    <n v="-1.82"/>
    <n v="-156879.45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7.100000000000001"/>
    <x v="1"/>
    <n v="-17.100000000000001"/>
    <n v="-156896.54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4"/>
    <x v="1"/>
    <n v="-0.64"/>
    <n v="-156897.1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4"/>
    <x v="1"/>
    <n v="-0.64"/>
    <n v="-156897.82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4.91"/>
    <x v="1"/>
    <n v="-4.91"/>
    <n v="-156902.7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6.7"/>
    <x v="1"/>
    <n v="-56.7"/>
    <n v="-156959.4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48"/>
    <x v="1"/>
    <n v="-0.48"/>
    <n v="-156959.92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6.64"/>
    <x v="1"/>
    <n v="-6.64"/>
    <n v="-156966.5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48"/>
    <x v="1"/>
    <n v="-0.48"/>
    <n v="-156967.04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48"/>
    <x v="1"/>
    <n v="-0.48"/>
    <n v="-156967.51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6968.07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99"/>
    <x v="1"/>
    <n v="-0.99"/>
    <n v="-156969.0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99"/>
    <x v="1"/>
    <n v="-0.99"/>
    <n v="-156970.0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"/>
    <x v="1"/>
    <n v="-0.6"/>
    <n v="-156970.6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92"/>
    <x v="1"/>
    <n v="-0.92"/>
    <n v="-156971.57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88"/>
    <x v="1"/>
    <n v="-0.88"/>
    <n v="-156972.4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2.38"/>
    <x v="1"/>
    <n v="-2.38"/>
    <n v="-156974.8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7"/>
    <x v="1"/>
    <n v="-1.67"/>
    <n v="-156976.5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49"/>
    <x v="1"/>
    <n v="-1.49"/>
    <n v="-156978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49"/>
    <x v="1"/>
    <n v="-1.49"/>
    <n v="-156979.4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6980.04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6980.60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4.08"/>
    <x v="1"/>
    <n v="-4.08"/>
    <n v="-156984.6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3.73"/>
    <x v="1"/>
    <n v="-13.73"/>
    <n v="-156998.42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5"/>
    <x v="1"/>
    <n v="-1.65"/>
    <n v="-157000.0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1499999999999999"/>
    <x v="1"/>
    <n v="-1.1499999999999999"/>
    <n v="-157001.22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2.79"/>
    <x v="1"/>
    <n v="-12.79"/>
    <n v="-157014.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92"/>
    <x v="1"/>
    <n v="-3.92"/>
    <n v="-157017.93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.22"/>
    <x v="1"/>
    <n v="-5.22"/>
    <n v="-157023.15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7.62"/>
    <x v="1"/>
    <n v="-7.62"/>
    <n v="-157030.76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.58"/>
    <x v="1"/>
    <n v="-5.58"/>
    <n v="-157036.35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6.83"/>
    <x v="1"/>
    <n v="-6.83"/>
    <n v="-157043.18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31"/>
    <x v="1"/>
    <n v="-1.31"/>
    <n v="-157044.4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31"/>
    <x v="1"/>
    <n v="-1.31"/>
    <n v="-157045.79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7.21"/>
    <x v="1"/>
    <n v="-7.21"/>
    <n v="-157053.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"/>
    <x v="1"/>
    <n v="-0.6"/>
    <n v="-157053.60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6"/>
    <x v="1"/>
    <n v="-0.6"/>
    <n v="-157054.2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19"/>
    <x v="1"/>
    <n v="-1.19"/>
    <n v="-157055.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4.08"/>
    <x v="1"/>
    <n v="-4.08"/>
    <n v="-157059.48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71"/>
    <x v="1"/>
    <n v="-0.71"/>
    <n v="-157060.1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24"/>
    <x v="1"/>
    <n v="-1.24"/>
    <n v="-157061.43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73"/>
    <x v="1"/>
    <n v="-1.73"/>
    <n v="-157063.1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.65"/>
    <x v="1"/>
    <n v="-5.65"/>
    <n v="-157068.8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.65"/>
    <x v="1"/>
    <n v="-5.65"/>
    <n v="-157074.4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5.65"/>
    <x v="1"/>
    <n v="-5.65"/>
    <n v="-157080.10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7081.7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4.869999999999997"/>
    <x v="1"/>
    <n v="-34.869999999999997"/>
    <n v="-157116.6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4.8"/>
    <x v="1"/>
    <n v="-4.8"/>
    <n v="-157121.4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3.73"/>
    <x v="1"/>
    <n v="-13.73"/>
    <n v="-157135.1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9.57"/>
    <x v="1"/>
    <n v="-9.57"/>
    <n v="-157144.7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7.2"/>
    <x v="1"/>
    <n v="-7.2"/>
    <n v="-157151.9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7152.51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58"/>
    <x v="1"/>
    <n v="-1.58"/>
    <n v="-157154.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01"/>
    <x v="1"/>
    <n v="-1.01"/>
    <n v="-157155.10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1499999999999999"/>
    <x v="1"/>
    <n v="-1.1499999999999999"/>
    <n v="-157156.2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5"/>
    <x v="1"/>
    <n v="-1.5"/>
    <n v="-157157.76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9.75"/>
    <x v="1"/>
    <n v="-9.75"/>
    <n v="-157167.5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24"/>
    <x v="1"/>
    <n v="-1.24"/>
    <n v="-157168.75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7169.3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0.56000000000000005"/>
    <x v="1"/>
    <n v="-0.56000000000000005"/>
    <n v="-157169.8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6.6"/>
    <x v="1"/>
    <n v="-6.6"/>
    <n v="-157176.47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7.43"/>
    <x v="1"/>
    <n v="-7.43"/>
    <n v="-157183.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3.32"/>
    <x v="1"/>
    <n v="-3.32"/>
    <n v="-157187.22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7188.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7190.57999999999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7192.26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68"/>
    <x v="1"/>
    <n v="-1.68"/>
    <n v="-157193.94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3.2"/>
    <x v="1"/>
    <n v="-13.2"/>
    <n v="-157207.14000000001"/>
    <x v="0"/>
    <x v="0"/>
    <x v="0"/>
    <x v="0"/>
    <x v="0"/>
  </r>
  <r>
    <x v="1"/>
    <x v="0"/>
    <x v="0"/>
    <x v="1"/>
    <x v="1"/>
    <n v="253"/>
    <x v="2"/>
    <s v="Depreciación del Periodo comprendido del 2021.02.01 al 2021.02.28."/>
    <x v="0"/>
    <x v="0"/>
    <n v="1.46"/>
    <x v="1"/>
    <n v="-1.46"/>
    <n v="-157208.6"/>
    <x v="0"/>
    <x v="0"/>
    <x v="0"/>
    <x v="0"/>
    <x v="0"/>
  </r>
  <r>
    <x v="1"/>
    <x v="0"/>
    <x v="0"/>
    <x v="1"/>
    <x v="2"/>
    <n v="8888"/>
    <x v="3"/>
    <s v="P/R RECLASIFICACION POR DEPRECIACION MES DE MARZO/2021"/>
    <x v="0"/>
    <x v="0"/>
    <n v="0.9"/>
    <x v="1"/>
    <n v="-0.9"/>
    <n v="-157209.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8.880000000000003"/>
    <x v="1"/>
    <n v="-38.880000000000003"/>
    <n v="-157248.38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05"/>
    <x v="1"/>
    <n v="-1.05"/>
    <n v="-157249.43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249.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5"/>
    <x v="1"/>
    <n v="-1.5"/>
    <n v="-157251.4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252.04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46"/>
    <x v="1"/>
    <n v="-1.46"/>
    <n v="-157253.5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"/>
    <x v="1"/>
    <n v="-0.6"/>
    <n v="-157254.10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"/>
    <x v="1"/>
    <n v="-0.6"/>
    <n v="-157254.7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2.1800000000000002"/>
    <x v="1"/>
    <n v="-2.1800000000000002"/>
    <n v="-157256.89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35"/>
    <x v="1"/>
    <n v="-1.35"/>
    <n v="-157258.23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75"/>
    <x v="1"/>
    <n v="-3.75"/>
    <n v="-157261.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75"/>
    <x v="1"/>
    <n v="-3.75"/>
    <n v="-157265.7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22.77"/>
    <x v="1"/>
    <n v="-22.77"/>
    <n v="-157288.5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4.04"/>
    <x v="1"/>
    <n v="-4.04"/>
    <n v="-157292.54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94"/>
    <x v="1"/>
    <n v="-0.94"/>
    <n v="-157293.4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5"/>
    <x v="1"/>
    <n v="-1.65"/>
    <n v="-157295.14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82"/>
    <x v="1"/>
    <n v="-1.82"/>
    <n v="-157296.9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82"/>
    <x v="1"/>
    <n v="-1.82"/>
    <n v="-157298.78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7.100000000000001"/>
    <x v="1"/>
    <n v="-17.100000000000001"/>
    <n v="-157315.88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4"/>
    <x v="1"/>
    <n v="-0.64"/>
    <n v="-157316.51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4"/>
    <x v="1"/>
    <n v="-0.64"/>
    <n v="-157317.1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4.91"/>
    <x v="1"/>
    <n v="-4.91"/>
    <n v="-157322.07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6.7"/>
    <x v="1"/>
    <n v="-56.7"/>
    <n v="-157378.76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4"/>
    <x v="1"/>
    <n v="-0.64"/>
    <n v="-157379.4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4"/>
    <x v="1"/>
    <n v="-0.64"/>
    <n v="-157380.04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2.4"/>
    <x v="1"/>
    <n v="-2.4"/>
    <n v="-157382.45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4.91"/>
    <x v="1"/>
    <n v="-4.91"/>
    <n v="-157387.3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27"/>
    <x v="1"/>
    <n v="-0.27"/>
    <n v="-157387.63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73"/>
    <x v="1"/>
    <n v="-1.73"/>
    <n v="-157389.3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2.5"/>
    <x v="1"/>
    <n v="-2.5"/>
    <n v="-157391.8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75"/>
    <x v="1"/>
    <n v="-3.75"/>
    <n v="-157395.60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2.83"/>
    <x v="1"/>
    <n v="-2.83"/>
    <n v="-157398.4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4.08"/>
    <x v="1"/>
    <n v="-34.08"/>
    <n v="-157432.51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7.27"/>
    <x v="1"/>
    <n v="-7.27"/>
    <n v="-157439.7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88.57"/>
    <x v="1"/>
    <n v="-88.57"/>
    <n v="-157528.3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5"/>
    <x v="1"/>
    <n v="-1.5"/>
    <n v="-157529.8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"/>
    <x v="1"/>
    <n v="-5"/>
    <n v="-157534.8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7.51"/>
    <x v="1"/>
    <n v="-57.51"/>
    <n v="-157592.37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7"/>
    <x v="1"/>
    <n v="-1.67"/>
    <n v="-157594.0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1.11"/>
    <x v="1"/>
    <n v="-11.11"/>
    <n v="-157605.1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92"/>
    <x v="1"/>
    <n v="-0.92"/>
    <n v="-157606.07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88"/>
    <x v="1"/>
    <n v="-0.88"/>
    <n v="-157606.95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2.38"/>
    <x v="1"/>
    <n v="-2.38"/>
    <n v="-157609.32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7"/>
    <x v="1"/>
    <n v="-1.67"/>
    <n v="-15761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48"/>
    <x v="1"/>
    <n v="-0.48"/>
    <n v="-157611.48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48"/>
    <x v="1"/>
    <n v="-0.48"/>
    <n v="-157611.9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48"/>
    <x v="1"/>
    <n v="-0.48"/>
    <n v="-157612.4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6.64"/>
    <x v="1"/>
    <n v="-6.64"/>
    <n v="-157619.07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48"/>
    <x v="1"/>
    <n v="-0.48"/>
    <n v="-157619.5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6.64"/>
    <x v="1"/>
    <n v="-6.64"/>
    <n v="-157626.20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48"/>
    <x v="1"/>
    <n v="-0.48"/>
    <n v="-157626.68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48"/>
    <x v="1"/>
    <n v="-0.48"/>
    <n v="-157627.1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627.72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46"/>
    <x v="1"/>
    <n v="-1.46"/>
    <n v="-157629.18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99"/>
    <x v="1"/>
    <n v="-0.99"/>
    <n v="-157630.17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99"/>
    <x v="1"/>
    <n v="-0.99"/>
    <n v="-157631.1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"/>
    <x v="1"/>
    <n v="-0.6"/>
    <n v="-157631.7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"/>
    <x v="1"/>
    <n v="-0.6"/>
    <n v="-157632.3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19"/>
    <x v="1"/>
    <n v="-1.19"/>
    <n v="-157633.54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4.08"/>
    <x v="1"/>
    <n v="-4.08"/>
    <n v="-157637.63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71"/>
    <x v="1"/>
    <n v="-0.71"/>
    <n v="-157638.3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24"/>
    <x v="1"/>
    <n v="-1.24"/>
    <n v="-157639.57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73"/>
    <x v="1"/>
    <n v="-1.73"/>
    <n v="-157641.3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.65"/>
    <x v="1"/>
    <n v="-5.65"/>
    <n v="-157646.9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.65"/>
    <x v="1"/>
    <n v="-5.65"/>
    <n v="-157652.60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.65"/>
    <x v="1"/>
    <n v="-5.65"/>
    <n v="-157658.2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49"/>
    <x v="1"/>
    <n v="-1.49"/>
    <n v="-157659.7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49"/>
    <x v="1"/>
    <n v="-1.49"/>
    <n v="-157661.2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661.79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662.3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4.08"/>
    <x v="1"/>
    <n v="-4.08"/>
    <n v="-157666.4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31"/>
    <x v="1"/>
    <n v="-1.31"/>
    <n v="-157667.7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3.73"/>
    <x v="1"/>
    <n v="-13.73"/>
    <n v="-157681.48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5"/>
    <x v="1"/>
    <n v="-1.65"/>
    <n v="-157683.13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1499999999999999"/>
    <x v="1"/>
    <n v="-1.1499999999999999"/>
    <n v="-157684.28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2.79"/>
    <x v="1"/>
    <n v="-12.79"/>
    <n v="-157697.07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92"/>
    <x v="1"/>
    <n v="-3.92"/>
    <n v="-157700.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.22"/>
    <x v="1"/>
    <n v="-5.22"/>
    <n v="-157706.2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7.62"/>
    <x v="1"/>
    <n v="-7.62"/>
    <n v="-157713.82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5.58"/>
    <x v="1"/>
    <n v="-5.58"/>
    <n v="-157719.4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6.83"/>
    <x v="1"/>
    <n v="-6.83"/>
    <n v="-157726.2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31"/>
    <x v="1"/>
    <n v="-1.31"/>
    <n v="-157727.54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7.21"/>
    <x v="1"/>
    <n v="-7.21"/>
    <n v="-157734.7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736.4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6"/>
    <x v="1"/>
    <n v="-0.6"/>
    <n v="-157737.0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4.869999999999997"/>
    <x v="1"/>
    <n v="-34.869999999999997"/>
    <n v="-157771.9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4.8"/>
    <x v="1"/>
    <n v="-4.8"/>
    <n v="-157776.7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3.73"/>
    <x v="1"/>
    <n v="-13.73"/>
    <n v="-157790.4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9.57"/>
    <x v="1"/>
    <n v="-9.57"/>
    <n v="-157800.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7.2"/>
    <x v="1"/>
    <n v="-7.2"/>
    <n v="-157807.2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807.76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58"/>
    <x v="1"/>
    <n v="-1.58"/>
    <n v="-157809.3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01"/>
    <x v="1"/>
    <n v="-1.01"/>
    <n v="-157810.35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1499999999999999"/>
    <x v="1"/>
    <n v="-1.1499999999999999"/>
    <n v="-157811.5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813.1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9.75"/>
    <x v="1"/>
    <n v="-9.75"/>
    <n v="-157822.94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823.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0.56000000000000005"/>
    <x v="1"/>
    <n v="-0.56000000000000005"/>
    <n v="-157824.0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6.6"/>
    <x v="1"/>
    <n v="-6.6"/>
    <n v="-157830.66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7.43"/>
    <x v="1"/>
    <n v="-7.43"/>
    <n v="-157838.0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32"/>
    <x v="1"/>
    <n v="-3.32"/>
    <n v="-157841.4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24"/>
    <x v="1"/>
    <n v="-1.24"/>
    <n v="-157842.6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5"/>
    <x v="1"/>
    <n v="-1.5"/>
    <n v="-157844.1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845.82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847.5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849.1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3.2"/>
    <x v="1"/>
    <n v="-13.2"/>
    <n v="-157862.39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2.25"/>
    <x v="1"/>
    <n v="-2.25"/>
    <n v="-157864.640000000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51"/>
    <x v="1"/>
    <n v="-3.51"/>
    <n v="-157868.1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75"/>
    <x v="1"/>
    <n v="-3.75"/>
    <n v="-157871.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3.75"/>
    <x v="1"/>
    <n v="-3.75"/>
    <n v="-157875.65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877.3299999999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879.01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.68"/>
    <x v="1"/>
    <n v="-1.68"/>
    <n v="-157880.69"/>
    <x v="0"/>
    <x v="0"/>
    <x v="0"/>
    <x v="0"/>
    <x v="0"/>
  </r>
  <r>
    <x v="1"/>
    <x v="0"/>
    <x v="0"/>
    <x v="1"/>
    <x v="1"/>
    <n v="256"/>
    <x v="3"/>
    <s v="Depreciación del Periodo comprendido del 2021.03.01 al 2021.03.31."/>
    <x v="0"/>
    <x v="0"/>
    <n v="13.73"/>
    <x v="1"/>
    <n v="-13.73"/>
    <n v="-157894.42000000001"/>
    <x v="0"/>
    <x v="0"/>
    <x v="0"/>
    <x v="0"/>
    <x v="0"/>
  </r>
  <r>
    <x v="1"/>
    <x v="0"/>
    <x v="0"/>
    <x v="1"/>
    <x v="2"/>
    <n v="8890"/>
    <x v="4"/>
    <s v="P/R RECLASIFICACION POR DEPRECIACION MES DE ABRIL/2021"/>
    <x v="0"/>
    <x v="0"/>
    <n v="0.9"/>
    <x v="1"/>
    <n v="-0.9"/>
    <n v="-157895.3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6.7"/>
    <x v="1"/>
    <n v="-56.7"/>
    <n v="-157952.01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4"/>
    <x v="1"/>
    <n v="-0.64"/>
    <n v="-157952.66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4"/>
    <x v="1"/>
    <n v="-0.64"/>
    <n v="-157953.29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2.4"/>
    <x v="1"/>
    <n v="-2.4"/>
    <n v="-157955.70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4.91"/>
    <x v="1"/>
    <n v="-4.91"/>
    <n v="-157960.60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27"/>
    <x v="1"/>
    <n v="-0.27"/>
    <n v="-157960.88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73"/>
    <x v="1"/>
    <n v="-1.73"/>
    <n v="-157962.60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48"/>
    <x v="1"/>
    <n v="-0.48"/>
    <n v="-157963.0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48"/>
    <x v="1"/>
    <n v="-0.48"/>
    <n v="-157963.5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48"/>
    <x v="1"/>
    <n v="-0.48"/>
    <n v="-157964.04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6.64"/>
    <x v="1"/>
    <n v="-6.64"/>
    <n v="-157970.6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48"/>
    <x v="1"/>
    <n v="-0.48"/>
    <n v="-157971.17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6.64"/>
    <x v="1"/>
    <n v="-6.64"/>
    <n v="-157977.8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48"/>
    <x v="1"/>
    <n v="-0.48"/>
    <n v="-157978.2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48"/>
    <x v="1"/>
    <n v="-0.48"/>
    <n v="-157978.76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7979.32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46"/>
    <x v="1"/>
    <n v="-1.46"/>
    <n v="-157980.7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99"/>
    <x v="1"/>
    <n v="-0.99"/>
    <n v="-157981.78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99"/>
    <x v="1"/>
    <n v="-0.99"/>
    <n v="-157982.76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"/>
    <x v="1"/>
    <n v="-0.6"/>
    <n v="-157983.3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"/>
    <x v="1"/>
    <n v="-0.6"/>
    <n v="-157983.9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19"/>
    <x v="1"/>
    <n v="-1.19"/>
    <n v="-157985.16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4.08"/>
    <x v="1"/>
    <n v="-4.08"/>
    <n v="-157989.24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71"/>
    <x v="1"/>
    <n v="-0.71"/>
    <n v="-157989.95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24"/>
    <x v="1"/>
    <n v="-1.24"/>
    <n v="-157991.1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73"/>
    <x v="1"/>
    <n v="-1.73"/>
    <n v="-157992.92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.65"/>
    <x v="1"/>
    <n v="-5.65"/>
    <n v="-157998.5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.65"/>
    <x v="1"/>
    <n v="-5.65"/>
    <n v="-158004.2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.65"/>
    <x v="1"/>
    <n v="-5.65"/>
    <n v="-158009.8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2.5"/>
    <x v="1"/>
    <n v="-2.5"/>
    <n v="-158012.3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75"/>
    <x v="1"/>
    <n v="-3.75"/>
    <n v="-158016.1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22.77"/>
    <x v="1"/>
    <n v="-22.77"/>
    <n v="-158038.89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4.04"/>
    <x v="1"/>
    <n v="-4.04"/>
    <n v="-158042.93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2.83"/>
    <x v="1"/>
    <n v="-2.83"/>
    <n v="-158045.76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4.08"/>
    <x v="1"/>
    <n v="-34.08"/>
    <n v="-158079.84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7.27"/>
    <x v="1"/>
    <n v="-7.27"/>
    <n v="-158087.10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88.57"/>
    <x v="1"/>
    <n v="-88.57"/>
    <n v="-158175.67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5"/>
    <x v="1"/>
    <n v="-1.5"/>
    <n v="-158177.18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"/>
    <x v="1"/>
    <n v="-5"/>
    <n v="-158182.18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7.51"/>
    <x v="1"/>
    <n v="-57.51"/>
    <n v="-158239.6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7"/>
    <x v="1"/>
    <n v="-1.67"/>
    <n v="-158241.35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1.11"/>
    <x v="1"/>
    <n v="-11.11"/>
    <n v="-158252.4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92"/>
    <x v="1"/>
    <n v="-0.92"/>
    <n v="-158253.39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88"/>
    <x v="1"/>
    <n v="-0.88"/>
    <n v="-158254.26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2.38"/>
    <x v="1"/>
    <n v="-2.38"/>
    <n v="-158256.65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7"/>
    <x v="1"/>
    <n v="-1.67"/>
    <n v="-158258.3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49"/>
    <x v="1"/>
    <n v="-1.49"/>
    <n v="-158259.8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49"/>
    <x v="1"/>
    <n v="-1.49"/>
    <n v="-158261.29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8261.85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8262.42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4.08"/>
    <x v="1"/>
    <n v="-4.08"/>
    <n v="-158266.5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3.73"/>
    <x v="1"/>
    <n v="-13.73"/>
    <n v="-158280.23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5"/>
    <x v="1"/>
    <n v="-1.65"/>
    <n v="-158281.88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1499999999999999"/>
    <x v="1"/>
    <n v="-1.1499999999999999"/>
    <n v="-158283.03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2.79"/>
    <x v="1"/>
    <n v="-12.79"/>
    <n v="-158295.8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92"/>
    <x v="1"/>
    <n v="-3.92"/>
    <n v="-158299.74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.22"/>
    <x v="1"/>
    <n v="-5.22"/>
    <n v="-158304.95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7.62"/>
    <x v="1"/>
    <n v="-7.62"/>
    <n v="-158312.57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5.58"/>
    <x v="1"/>
    <n v="-5.58"/>
    <n v="-158318.16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6.83"/>
    <x v="1"/>
    <n v="-6.83"/>
    <n v="-158324.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31"/>
    <x v="1"/>
    <n v="-1.31"/>
    <n v="-158326.29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31"/>
    <x v="1"/>
    <n v="-1.31"/>
    <n v="-158327.60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7.21"/>
    <x v="1"/>
    <n v="-7.21"/>
    <n v="-158334.8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336.5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"/>
    <x v="1"/>
    <n v="-0.6"/>
    <n v="-158337.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4.869999999999997"/>
    <x v="1"/>
    <n v="-34.869999999999997"/>
    <n v="-158371.9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4.8"/>
    <x v="1"/>
    <n v="-4.8"/>
    <n v="-158376.76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3.73"/>
    <x v="1"/>
    <n v="-13.73"/>
    <n v="-158390.5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9.57"/>
    <x v="1"/>
    <n v="-9.57"/>
    <n v="-158400.0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7.2"/>
    <x v="1"/>
    <n v="-7.2"/>
    <n v="-158407.26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8407.82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58"/>
    <x v="1"/>
    <n v="-1.58"/>
    <n v="-158409.4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01"/>
    <x v="1"/>
    <n v="-1.01"/>
    <n v="-158410.42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1499999999999999"/>
    <x v="1"/>
    <n v="-1.1499999999999999"/>
    <n v="-158411.5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9.75"/>
    <x v="1"/>
    <n v="-9.75"/>
    <n v="-158421.3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8421.88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8422.44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6.6"/>
    <x v="1"/>
    <n v="-6.6"/>
    <n v="-158429.04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7.43"/>
    <x v="1"/>
    <n v="-7.43"/>
    <n v="-158436.4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32"/>
    <x v="1"/>
    <n v="-3.32"/>
    <n v="-158439.7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24"/>
    <x v="1"/>
    <n v="-1.24"/>
    <n v="-158441.03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5"/>
    <x v="1"/>
    <n v="-1.5"/>
    <n v="-158442.53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444.2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445.89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447.5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449.25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3.2"/>
    <x v="1"/>
    <n v="-13.2"/>
    <n v="-158462.45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2.25"/>
    <x v="1"/>
    <n v="-2.25"/>
    <n v="-158464.70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51"/>
    <x v="1"/>
    <n v="-3.51"/>
    <n v="-158468.2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75"/>
    <x v="1"/>
    <n v="-3.75"/>
    <n v="-158471.96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75"/>
    <x v="1"/>
    <n v="-3.75"/>
    <n v="-158475.7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477.39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479.0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8"/>
    <x v="1"/>
    <n v="-1.68"/>
    <n v="-158480.75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3.73"/>
    <x v="1"/>
    <n v="-13.73"/>
    <n v="-158494.48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8.880000000000003"/>
    <x v="1"/>
    <n v="-38.880000000000003"/>
    <n v="-158533.35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05"/>
    <x v="1"/>
    <n v="-1.05"/>
    <n v="-158534.4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8534.9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5"/>
    <x v="1"/>
    <n v="-1.5"/>
    <n v="-158536.4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56000000000000005"/>
    <x v="1"/>
    <n v="-0.56000000000000005"/>
    <n v="-158537.03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46"/>
    <x v="1"/>
    <n v="-1.46"/>
    <n v="-158538.4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"/>
    <x v="1"/>
    <n v="-0.6"/>
    <n v="-158539.0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"/>
    <x v="1"/>
    <n v="-0.6"/>
    <n v="-158539.6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2.1800000000000002"/>
    <x v="1"/>
    <n v="-2.1800000000000002"/>
    <n v="-158541.8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35"/>
    <x v="1"/>
    <n v="-1.35"/>
    <n v="-158543.2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75"/>
    <x v="1"/>
    <n v="-3.75"/>
    <n v="-158546.97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3.75"/>
    <x v="1"/>
    <n v="-3.75"/>
    <n v="-158550.72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94"/>
    <x v="1"/>
    <n v="-0.94"/>
    <n v="-158551.66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65"/>
    <x v="1"/>
    <n v="-1.65"/>
    <n v="-158553.3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82"/>
    <x v="1"/>
    <n v="-1.82"/>
    <n v="-158555.13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.82"/>
    <x v="1"/>
    <n v="-1.82"/>
    <n v="-158556.95000000001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17.100000000000001"/>
    <x v="1"/>
    <n v="-17.100000000000001"/>
    <n v="-158574.04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4"/>
    <x v="1"/>
    <n v="-0.64"/>
    <n v="-158574.6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0.64"/>
    <x v="1"/>
    <n v="-0.64"/>
    <n v="-158575.32999999999"/>
    <x v="0"/>
    <x v="0"/>
    <x v="0"/>
    <x v="0"/>
    <x v="0"/>
  </r>
  <r>
    <x v="1"/>
    <x v="0"/>
    <x v="0"/>
    <x v="1"/>
    <x v="1"/>
    <n v="257"/>
    <x v="4"/>
    <s v="Depreciación del Periodo comprendido del 2021.04.01 al 2021.04.30."/>
    <x v="0"/>
    <x v="0"/>
    <n v="4.91"/>
    <x v="1"/>
    <n v="-4.91"/>
    <n v="-158580.2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13"/>
    <x v="1"/>
    <n v="-6.13"/>
    <n v="-158586.3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26"/>
    <x v="1"/>
    <n v="-6.26"/>
    <n v="-158592.63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4.08"/>
    <x v="1"/>
    <n v="-34.08"/>
    <n v="-158626.7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5"/>
    <x v="1"/>
    <n v="-1.5"/>
    <n v="-158628.2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1.11"/>
    <x v="1"/>
    <n v="-11.11"/>
    <n v="-158639.32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2.38"/>
    <x v="1"/>
    <n v="-2.38"/>
    <n v="-158641.70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2.83"/>
    <x v="1"/>
    <n v="-2.83"/>
    <n v="-158644.53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7.27"/>
    <x v="1"/>
    <n v="-7.27"/>
    <n v="-158651.7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88.57"/>
    <x v="1"/>
    <n v="-88.57"/>
    <n v="-158740.3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"/>
    <x v="1"/>
    <n v="-5"/>
    <n v="-158745.3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7.51"/>
    <x v="1"/>
    <n v="-57.51"/>
    <n v="-158802.88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7"/>
    <x v="1"/>
    <n v="-1.67"/>
    <n v="-158804.54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92"/>
    <x v="1"/>
    <n v="-0.92"/>
    <n v="-158805.4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88"/>
    <x v="1"/>
    <n v="-0.88"/>
    <n v="-158806.3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3.73"/>
    <x v="1"/>
    <n v="-13.73"/>
    <n v="-158820.07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2.79"/>
    <x v="1"/>
    <n v="-12.79"/>
    <n v="-158832.8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7.62"/>
    <x v="1"/>
    <n v="-7.62"/>
    <n v="-158840.4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31"/>
    <x v="1"/>
    <n v="-1.31"/>
    <n v="-158841.7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7"/>
    <x v="1"/>
    <n v="-1.67"/>
    <n v="-158843.4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49"/>
    <x v="1"/>
    <n v="-1.49"/>
    <n v="-158844.9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49"/>
    <x v="1"/>
    <n v="-1.49"/>
    <n v="-158846.45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8847.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8847.5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4.08"/>
    <x v="1"/>
    <n v="-4.08"/>
    <n v="-158851.6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5"/>
    <x v="1"/>
    <n v="-1.65"/>
    <n v="-158853.2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1499999999999999"/>
    <x v="1"/>
    <n v="-1.1499999999999999"/>
    <n v="-158854.45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92"/>
    <x v="1"/>
    <n v="-3.92"/>
    <n v="-158858.3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.22"/>
    <x v="1"/>
    <n v="-5.22"/>
    <n v="-158863.5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.58"/>
    <x v="1"/>
    <n v="-5.58"/>
    <n v="-158869.17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83"/>
    <x v="1"/>
    <n v="-6.83"/>
    <n v="-15887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31"/>
    <x v="1"/>
    <n v="-1.31"/>
    <n v="-158877.3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7.21"/>
    <x v="1"/>
    <n v="-7.21"/>
    <n v="-158884.51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8886.20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"/>
    <x v="1"/>
    <n v="-0.6"/>
    <n v="-158886.7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9.57"/>
    <x v="1"/>
    <n v="-9.57"/>
    <n v="-158896.3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7.2"/>
    <x v="1"/>
    <n v="-7.2"/>
    <n v="-158903.5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58"/>
    <x v="1"/>
    <n v="-1.58"/>
    <n v="-158905.1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1499999999999999"/>
    <x v="1"/>
    <n v="-1.1499999999999999"/>
    <n v="-158906.2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4.869999999999997"/>
    <x v="1"/>
    <n v="-34.869999999999997"/>
    <n v="-158941.17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4.8"/>
    <x v="1"/>
    <n v="-4.8"/>
    <n v="-158945.9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3.73"/>
    <x v="1"/>
    <n v="-13.73"/>
    <n v="-158959.70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8960.2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01"/>
    <x v="1"/>
    <n v="-1.01"/>
    <n v="-158961.26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8961.82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7.43"/>
    <x v="1"/>
    <n v="-7.43"/>
    <n v="-158969.2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32"/>
    <x v="1"/>
    <n v="-3.32"/>
    <n v="-158972.57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5"/>
    <x v="1"/>
    <n v="-1.5"/>
    <n v="-158974.07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8975.7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9.75"/>
    <x v="1"/>
    <n v="-9.75"/>
    <n v="-158985.5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8986.0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6"/>
    <x v="1"/>
    <n v="-6.6"/>
    <n v="-158992.67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24"/>
    <x v="1"/>
    <n v="-1.24"/>
    <n v="-158993.9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8995.5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8997.26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8998.95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3.2"/>
    <x v="1"/>
    <n v="-13.2"/>
    <n v="-159012.1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2.25"/>
    <x v="1"/>
    <n v="-2.25"/>
    <n v="-159014.3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51"/>
    <x v="1"/>
    <n v="-3.51"/>
    <n v="-159017.9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75"/>
    <x v="1"/>
    <n v="-3.75"/>
    <n v="-159021.6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75"/>
    <x v="1"/>
    <n v="-3.75"/>
    <n v="-159025.4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9027.0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9028.76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8"/>
    <x v="1"/>
    <n v="-1.68"/>
    <n v="-159030.45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3.73"/>
    <x v="1"/>
    <n v="-13.73"/>
    <n v="-159044.18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8.880000000000003"/>
    <x v="1"/>
    <n v="-38.880000000000003"/>
    <n v="-159083.0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05"/>
    <x v="1"/>
    <n v="-1.05"/>
    <n v="-159084.10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9084.67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5"/>
    <x v="1"/>
    <n v="-1.5"/>
    <n v="-159086.17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9086.73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46"/>
    <x v="1"/>
    <n v="-1.46"/>
    <n v="-159088.1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"/>
    <x v="1"/>
    <n v="-0.6"/>
    <n v="-159088.7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"/>
    <x v="1"/>
    <n v="-0.6"/>
    <n v="-159089.39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2.1800000000000002"/>
    <x v="1"/>
    <n v="-2.1800000000000002"/>
    <n v="-159091.5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35"/>
    <x v="1"/>
    <n v="-1.35"/>
    <n v="-159092.92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75"/>
    <x v="1"/>
    <n v="-3.75"/>
    <n v="-159096.67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75"/>
    <x v="1"/>
    <n v="-3.75"/>
    <n v="-159100.42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94"/>
    <x v="1"/>
    <n v="-0.94"/>
    <n v="-159101.35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4"/>
    <x v="1"/>
    <n v="-0.64"/>
    <n v="-159102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4"/>
    <x v="1"/>
    <n v="-0.64"/>
    <n v="-159102.64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4.91"/>
    <x v="1"/>
    <n v="-4.91"/>
    <n v="-159107.54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2.4"/>
    <x v="1"/>
    <n v="-2.4"/>
    <n v="-159109.95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65"/>
    <x v="1"/>
    <n v="-1.65"/>
    <n v="-159111.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82"/>
    <x v="1"/>
    <n v="-1.82"/>
    <n v="-159113.42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82"/>
    <x v="1"/>
    <n v="-1.82"/>
    <n v="-159115.2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7.100000000000001"/>
    <x v="1"/>
    <n v="-17.100000000000001"/>
    <n v="-159132.3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6.7"/>
    <x v="1"/>
    <n v="-56.7"/>
    <n v="-159189.0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4"/>
    <x v="1"/>
    <n v="-0.64"/>
    <n v="-159189.68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4"/>
    <x v="1"/>
    <n v="-0.64"/>
    <n v="-159190.32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4.91"/>
    <x v="1"/>
    <n v="-4.91"/>
    <n v="-159195.23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73"/>
    <x v="1"/>
    <n v="-1.73"/>
    <n v="-159196.9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48"/>
    <x v="1"/>
    <n v="-0.48"/>
    <n v="-159197.4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48"/>
    <x v="1"/>
    <n v="-0.48"/>
    <n v="-159197.92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48"/>
    <x v="1"/>
    <n v="-0.48"/>
    <n v="-159198.3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64"/>
    <x v="1"/>
    <n v="-6.64"/>
    <n v="-159205.0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48"/>
    <x v="1"/>
    <n v="-0.48"/>
    <n v="-159205.51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64"/>
    <x v="1"/>
    <n v="-6.64"/>
    <n v="-159212.1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48"/>
    <x v="1"/>
    <n v="-0.48"/>
    <n v="-159212.64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56000000000000005"/>
    <x v="1"/>
    <n v="-0.56000000000000005"/>
    <n v="-159213.20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46"/>
    <x v="1"/>
    <n v="-1.46"/>
    <n v="-159214.66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99"/>
    <x v="1"/>
    <n v="-0.99"/>
    <n v="-159215.6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"/>
    <x v="1"/>
    <n v="-0.6"/>
    <n v="-159216.2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6"/>
    <x v="1"/>
    <n v="-0.6"/>
    <n v="-159216.8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19"/>
    <x v="1"/>
    <n v="-1.19"/>
    <n v="-159218.0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4.08"/>
    <x v="1"/>
    <n v="-4.08"/>
    <n v="-159222.12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27"/>
    <x v="1"/>
    <n v="-0.27"/>
    <n v="-159222.39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48"/>
    <x v="1"/>
    <n v="-0.48"/>
    <n v="-159222.8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99"/>
    <x v="1"/>
    <n v="-0.99"/>
    <n v="-159223.85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0.71"/>
    <x v="1"/>
    <n v="-0.71"/>
    <n v="-159224.57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24"/>
    <x v="1"/>
    <n v="-1.24"/>
    <n v="-159225.8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1.73"/>
    <x v="1"/>
    <n v="-1.73"/>
    <n v="-159227.54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26"/>
    <x v="1"/>
    <n v="-6.26"/>
    <n v="-159233.7999999999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.65"/>
    <x v="1"/>
    <n v="-5.65"/>
    <n v="-159239.4500000000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.65"/>
    <x v="1"/>
    <n v="-5.65"/>
    <n v="-159245.1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5.65"/>
    <x v="1"/>
    <n v="-5.65"/>
    <n v="-159250.75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6.13"/>
    <x v="1"/>
    <n v="-6.13"/>
    <n v="-159256.88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2.5"/>
    <x v="1"/>
    <n v="-2.5"/>
    <n v="-159259.38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3.75"/>
    <x v="1"/>
    <n v="-3.75"/>
    <n v="-159263.13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22.77"/>
    <x v="1"/>
    <n v="-22.77"/>
    <n v="-159285.9"/>
    <x v="0"/>
    <x v="0"/>
    <x v="0"/>
    <x v="0"/>
    <x v="0"/>
  </r>
  <r>
    <x v="1"/>
    <x v="0"/>
    <x v="0"/>
    <x v="1"/>
    <x v="1"/>
    <n v="258"/>
    <x v="5"/>
    <s v="Depreciación del Periodo comprendido del 2021.05.01 al 2021.05.31."/>
    <x v="0"/>
    <x v="0"/>
    <n v="4.04"/>
    <x v="1"/>
    <n v="-4.04"/>
    <n v="-159289.94"/>
    <x v="0"/>
    <x v="0"/>
    <x v="0"/>
    <x v="0"/>
    <x v="0"/>
  </r>
  <r>
    <x v="1"/>
    <x v="0"/>
    <x v="0"/>
    <x v="1"/>
    <x v="2"/>
    <n v="8892"/>
    <x v="6"/>
    <s v="P/R RECLASIFICACION POR DEPRECIACION MES DE JUNIO/2021"/>
    <x v="0"/>
    <x v="0"/>
    <n v="0.9"/>
    <x v="1"/>
    <n v="-0.9"/>
    <n v="-159290.8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2.5"/>
    <x v="1"/>
    <n v="-2.5"/>
    <n v="-159293.3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75"/>
    <x v="1"/>
    <n v="-3.75"/>
    <n v="-159297.0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22.77"/>
    <x v="1"/>
    <n v="-22.77"/>
    <n v="-159319.85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4.04"/>
    <x v="1"/>
    <n v="-4.04"/>
    <n v="-159323.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2.83"/>
    <x v="1"/>
    <n v="-2.83"/>
    <n v="-159326.73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4.08"/>
    <x v="1"/>
    <n v="-34.08"/>
    <n v="-159360.8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7.27"/>
    <x v="1"/>
    <n v="-7.27"/>
    <n v="-159368.07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41.18"/>
    <x v="1"/>
    <n v="-41.18"/>
    <n v="-159409.2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5"/>
    <x v="1"/>
    <n v="-1.5"/>
    <n v="-159410.7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"/>
    <x v="1"/>
    <n v="-5"/>
    <n v="-159415.7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7.51"/>
    <x v="1"/>
    <n v="-57.51"/>
    <n v="-159473.26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7"/>
    <x v="1"/>
    <n v="-1.67"/>
    <n v="-159474.9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1.11"/>
    <x v="1"/>
    <n v="-11.11"/>
    <n v="-159486.04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92"/>
    <x v="1"/>
    <n v="-0.92"/>
    <n v="-159486.9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88"/>
    <x v="1"/>
    <n v="-0.88"/>
    <n v="-159487.85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2.38"/>
    <x v="1"/>
    <n v="-2.38"/>
    <n v="-159490.23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7"/>
    <x v="1"/>
    <n v="-1.67"/>
    <n v="-159491.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49"/>
    <x v="1"/>
    <n v="-1.49"/>
    <n v="-159493.39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49"/>
    <x v="1"/>
    <n v="-1.49"/>
    <n v="-159494.88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495.4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49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4.08"/>
    <x v="1"/>
    <n v="-4.08"/>
    <n v="-159500.07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3.73"/>
    <x v="1"/>
    <n v="-13.73"/>
    <n v="-159513.8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5"/>
    <x v="1"/>
    <n v="-1.65"/>
    <n v="-159515.4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1499999999999999"/>
    <x v="1"/>
    <n v="-1.1499999999999999"/>
    <n v="-159516.60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2.79"/>
    <x v="1"/>
    <n v="-12.79"/>
    <n v="-159529.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92"/>
    <x v="1"/>
    <n v="-3.92"/>
    <n v="-159533.32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.22"/>
    <x v="1"/>
    <n v="-5.22"/>
    <n v="-159538.5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7.62"/>
    <x v="1"/>
    <n v="-7.62"/>
    <n v="-159546.1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.58"/>
    <x v="1"/>
    <n v="-5.58"/>
    <n v="-159551.7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83"/>
    <x v="1"/>
    <n v="-6.83"/>
    <n v="-159558.5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31"/>
    <x v="1"/>
    <n v="-1.31"/>
    <n v="-159559.88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31"/>
    <x v="1"/>
    <n v="-1.31"/>
    <n v="-159561.1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7.21"/>
    <x v="1"/>
    <n v="-7.21"/>
    <n v="-159568.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570.07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"/>
    <x v="1"/>
    <n v="-0.6"/>
    <n v="-159570.68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4.869999999999997"/>
    <x v="1"/>
    <n v="-34.869999999999997"/>
    <n v="-159605.54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4.8"/>
    <x v="1"/>
    <n v="-4.8"/>
    <n v="-159610.35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3.73"/>
    <x v="1"/>
    <n v="-13.73"/>
    <n v="-159624.07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9.57"/>
    <x v="1"/>
    <n v="-9.57"/>
    <n v="-159633.65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7.2"/>
    <x v="1"/>
    <n v="-7.2"/>
    <n v="-159640.85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641.4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58"/>
    <x v="1"/>
    <n v="-1.58"/>
    <n v="-159642.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01"/>
    <x v="1"/>
    <n v="-1.01"/>
    <n v="-15964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1499999999999999"/>
    <x v="1"/>
    <n v="-1.1499999999999999"/>
    <n v="-159645.15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9.75"/>
    <x v="1"/>
    <n v="-9.75"/>
    <n v="-159654.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655.4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656.01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6"/>
    <x v="1"/>
    <n v="-6.6"/>
    <n v="-159662.62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7.43"/>
    <x v="1"/>
    <n v="-7.43"/>
    <n v="-159670.04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32"/>
    <x v="1"/>
    <n v="-3.32"/>
    <n v="-159673.3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24"/>
    <x v="1"/>
    <n v="-1.24"/>
    <n v="-159674.60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5"/>
    <x v="1"/>
    <n v="-1.5"/>
    <n v="-159676.10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677.7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679.4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681.15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682.82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3.2"/>
    <x v="1"/>
    <n v="-13.2"/>
    <n v="-159696.03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2.25"/>
    <x v="1"/>
    <n v="-2.25"/>
    <n v="-159698.28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51"/>
    <x v="1"/>
    <n v="-3.51"/>
    <n v="-159701.7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75"/>
    <x v="1"/>
    <n v="-3.75"/>
    <n v="-159705.5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75"/>
    <x v="1"/>
    <n v="-3.75"/>
    <n v="-159709.2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710.9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712.65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8"/>
    <x v="1"/>
    <n v="-1.68"/>
    <n v="-159714.32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3.73"/>
    <x v="1"/>
    <n v="-13.73"/>
    <n v="-159728.0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8.880000000000003"/>
    <x v="1"/>
    <n v="-38.880000000000003"/>
    <n v="-159766.9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05"/>
    <x v="1"/>
    <n v="-1.05"/>
    <n v="-159767.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768.54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5"/>
    <x v="1"/>
    <n v="-1.5"/>
    <n v="-159770.04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770.60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46"/>
    <x v="1"/>
    <n v="-1.46"/>
    <n v="-159772.0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"/>
    <x v="1"/>
    <n v="-0.6"/>
    <n v="-159772.67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"/>
    <x v="1"/>
    <n v="-0.6"/>
    <n v="-159773.26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2.1800000000000002"/>
    <x v="1"/>
    <n v="-2.1800000000000002"/>
    <n v="-159775.45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35"/>
    <x v="1"/>
    <n v="-1.35"/>
    <n v="-159776.79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75"/>
    <x v="1"/>
    <n v="-3.75"/>
    <n v="-159780.54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3.75"/>
    <x v="1"/>
    <n v="-3.75"/>
    <n v="-159784.29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94"/>
    <x v="1"/>
    <n v="-0.94"/>
    <n v="-159785.2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65"/>
    <x v="1"/>
    <n v="-1.65"/>
    <n v="-159786.89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82"/>
    <x v="1"/>
    <n v="-1.82"/>
    <n v="-159788.7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82"/>
    <x v="1"/>
    <n v="-1.82"/>
    <n v="-159790.53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7.100000000000001"/>
    <x v="1"/>
    <n v="-17.100000000000001"/>
    <n v="-159807.63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4"/>
    <x v="1"/>
    <n v="-0.64"/>
    <n v="-159808.26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4"/>
    <x v="1"/>
    <n v="-0.64"/>
    <n v="-159808.9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4.91"/>
    <x v="1"/>
    <n v="-4.91"/>
    <n v="-159813.82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6.7"/>
    <x v="1"/>
    <n v="-56.7"/>
    <n v="-159870.51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4"/>
    <x v="1"/>
    <n v="-0.64"/>
    <n v="-159871.1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4"/>
    <x v="1"/>
    <n v="-0.64"/>
    <n v="-159871.79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2.4"/>
    <x v="1"/>
    <n v="-2.4"/>
    <n v="-159874.20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4.91"/>
    <x v="1"/>
    <n v="-4.91"/>
    <n v="-159879.10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27"/>
    <x v="1"/>
    <n v="-0.27"/>
    <n v="-159879.38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73"/>
    <x v="1"/>
    <n v="-1.73"/>
    <n v="-159881.10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48"/>
    <x v="1"/>
    <n v="-0.48"/>
    <n v="-159881.5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48"/>
    <x v="1"/>
    <n v="-0.48"/>
    <n v="-159882.0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48"/>
    <x v="1"/>
    <n v="-0.48"/>
    <n v="-159882.54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64"/>
    <x v="1"/>
    <n v="-6.64"/>
    <n v="-159889.1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48"/>
    <x v="1"/>
    <n v="-0.48"/>
    <n v="-159889.67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64"/>
    <x v="1"/>
    <n v="-6.64"/>
    <n v="-159896.3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48"/>
    <x v="1"/>
    <n v="-0.48"/>
    <n v="-159896.7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48"/>
    <x v="1"/>
    <n v="-0.48"/>
    <n v="-159897.26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56000000000000005"/>
    <x v="1"/>
    <n v="-0.56000000000000005"/>
    <n v="-159897.82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46"/>
    <x v="1"/>
    <n v="-1.46"/>
    <n v="-159899.2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99"/>
    <x v="1"/>
    <n v="-0.99"/>
    <n v="-159900.28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99"/>
    <x v="1"/>
    <n v="-0.99"/>
    <n v="-159901.26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"/>
    <x v="1"/>
    <n v="-0.6"/>
    <n v="-159901.8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6"/>
    <x v="1"/>
    <n v="-0.6"/>
    <n v="-159902.47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19"/>
    <x v="1"/>
    <n v="-1.19"/>
    <n v="-159903.6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4.08"/>
    <x v="1"/>
    <n v="-4.08"/>
    <n v="-159907.74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0.71"/>
    <x v="1"/>
    <n v="-0.71"/>
    <n v="-159908.45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24"/>
    <x v="1"/>
    <n v="-1.24"/>
    <n v="-159909.6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1.73"/>
    <x v="1"/>
    <n v="-1.73"/>
    <n v="-159911.42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26"/>
    <x v="1"/>
    <n v="-6.26"/>
    <n v="-159917.68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.65"/>
    <x v="1"/>
    <n v="-5.65"/>
    <n v="-159923.32999999999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.65"/>
    <x v="1"/>
    <n v="-5.65"/>
    <n v="-159928.98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5.65"/>
    <x v="1"/>
    <n v="-5.65"/>
    <n v="-159934.63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13"/>
    <x v="1"/>
    <n v="-6.13"/>
    <n v="-159940.76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13"/>
    <x v="1"/>
    <n v="-6.13"/>
    <n v="-159946.89000000001"/>
    <x v="0"/>
    <x v="0"/>
    <x v="0"/>
    <x v="0"/>
    <x v="0"/>
  </r>
  <r>
    <x v="1"/>
    <x v="0"/>
    <x v="0"/>
    <x v="1"/>
    <x v="1"/>
    <n v="259"/>
    <x v="6"/>
    <s v="Depreciación del Periodo comprendido del 2021.06.01 al 2021.06.30."/>
    <x v="0"/>
    <x v="0"/>
    <n v="6.26"/>
    <x v="1"/>
    <n v="-6.26"/>
    <n v="-159953.15"/>
    <x v="0"/>
    <x v="0"/>
    <x v="0"/>
    <x v="0"/>
    <x v="0"/>
  </r>
  <r>
    <x v="1"/>
    <x v="0"/>
    <x v="0"/>
    <x v="1"/>
    <x v="2"/>
    <n v="8893"/>
    <x v="7"/>
    <s v="P/R RECLASIFICACION POR DEPRECIACION MES DE JULIO/2021"/>
    <x v="0"/>
    <x v="0"/>
    <n v="0.9"/>
    <x v="1"/>
    <n v="-0.9"/>
    <n v="-159954.04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88"/>
    <x v="1"/>
    <n v="-0.88"/>
    <n v="-159954.93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75"/>
    <x v="1"/>
    <n v="-3.75"/>
    <n v="-159958.68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22.77"/>
    <x v="1"/>
    <n v="-22.77"/>
    <n v="-159981.45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2.83"/>
    <x v="1"/>
    <n v="-2.83"/>
    <n v="-159984.28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4.08"/>
    <x v="1"/>
    <n v="-34.08"/>
    <n v="-160018.35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7.27"/>
    <x v="1"/>
    <n v="-7.27"/>
    <n v="-160025.63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"/>
    <x v="1"/>
    <n v="-0.5"/>
    <n v="-160026.13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4.67"/>
    <x v="1"/>
    <n v="-4.67"/>
    <n v="-160030.79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57.51"/>
    <x v="1"/>
    <n v="-57.51"/>
    <n v="-160088.3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7"/>
    <x v="1"/>
    <n v="-1.67"/>
    <n v="-160089.98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2.5"/>
    <x v="1"/>
    <n v="-2.5"/>
    <n v="-160092.48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4.04"/>
    <x v="1"/>
    <n v="-4.04"/>
    <n v="-160096.51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097.07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4.08"/>
    <x v="1"/>
    <n v="-4.08"/>
    <n v="-160101.1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3.73"/>
    <x v="1"/>
    <n v="-13.73"/>
    <n v="-160114.89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5"/>
    <x v="1"/>
    <n v="-1.65"/>
    <n v="-160116.54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1.11"/>
    <x v="1"/>
    <n v="-11.11"/>
    <n v="-160127.6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92"/>
    <x v="1"/>
    <n v="-0.92"/>
    <n v="-160128.5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2.38"/>
    <x v="1"/>
    <n v="-2.38"/>
    <n v="-160130.95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7"/>
    <x v="1"/>
    <n v="-1.67"/>
    <n v="-160132.62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49"/>
    <x v="1"/>
    <n v="-1.49"/>
    <n v="-160134.10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49"/>
    <x v="1"/>
    <n v="-1.49"/>
    <n v="-160135.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136.1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1499999999999999"/>
    <x v="1"/>
    <n v="-1.1499999999999999"/>
    <n v="-160137.3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2.79"/>
    <x v="1"/>
    <n v="-12.79"/>
    <n v="-160150.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92"/>
    <x v="1"/>
    <n v="-3.92"/>
    <n v="-160154.01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5.22"/>
    <x v="1"/>
    <n v="-5.22"/>
    <n v="-160159.24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7.62"/>
    <x v="1"/>
    <n v="-7.62"/>
    <n v="-160166.85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5.58"/>
    <x v="1"/>
    <n v="-5.58"/>
    <n v="-160172.44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83"/>
    <x v="1"/>
    <n v="-6.83"/>
    <n v="-160179.26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31"/>
    <x v="1"/>
    <n v="-1.31"/>
    <n v="-160180.57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31"/>
    <x v="1"/>
    <n v="-1.31"/>
    <n v="-160181.89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7.21"/>
    <x v="1"/>
    <n v="-7.21"/>
    <n v="-160189.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190.78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4.869999999999997"/>
    <x v="1"/>
    <n v="-34.869999999999997"/>
    <n v="-160225.6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"/>
    <x v="1"/>
    <n v="-0.6"/>
    <n v="-160226.2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7.2"/>
    <x v="1"/>
    <n v="-7.2"/>
    <n v="-160233.45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234.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4.8"/>
    <x v="1"/>
    <n v="-4.8"/>
    <n v="-160238.8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3.73"/>
    <x v="1"/>
    <n v="-13.73"/>
    <n v="-160252.54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9.57"/>
    <x v="1"/>
    <n v="-9.57"/>
    <n v="-160262.10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58"/>
    <x v="1"/>
    <n v="-1.58"/>
    <n v="-160263.6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01"/>
    <x v="1"/>
    <n v="-1.01"/>
    <n v="-160264.70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1499999999999999"/>
    <x v="1"/>
    <n v="-1.1499999999999999"/>
    <n v="-160265.8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5"/>
    <x v="1"/>
    <n v="-1.5"/>
    <n v="-160267.3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9.75"/>
    <x v="1"/>
    <n v="-9.75"/>
    <n v="-160277.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277.6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278.22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6"/>
    <x v="1"/>
    <n v="-6.6"/>
    <n v="-160284.82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7.43"/>
    <x v="1"/>
    <n v="-7.43"/>
    <n v="-160292.2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32"/>
    <x v="1"/>
    <n v="-3.32"/>
    <n v="-160295.5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24"/>
    <x v="1"/>
    <n v="-1.24"/>
    <n v="-160296.8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298.4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300.17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301.8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303.53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3.2"/>
    <x v="1"/>
    <n v="-13.2"/>
    <n v="-160316.73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2.25"/>
    <x v="1"/>
    <n v="-2.25"/>
    <n v="-160318.98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75"/>
    <x v="1"/>
    <n v="-3.75"/>
    <n v="-160322.73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324.4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326.0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8"/>
    <x v="1"/>
    <n v="-1.68"/>
    <n v="-160327.76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8.880000000000003"/>
    <x v="1"/>
    <n v="-38.880000000000003"/>
    <n v="-160366.6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05"/>
    <x v="1"/>
    <n v="-1.05"/>
    <n v="-160367.70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5"/>
    <x v="1"/>
    <n v="-1.5"/>
    <n v="-160369.20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51"/>
    <x v="1"/>
    <n v="-3.51"/>
    <n v="-160372.7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75"/>
    <x v="1"/>
    <n v="-3.75"/>
    <n v="-160376.4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3.73"/>
    <x v="1"/>
    <n v="-13.73"/>
    <n v="-160390.1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390.7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391.3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75"/>
    <x v="1"/>
    <n v="-3.75"/>
    <n v="-160395.0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94"/>
    <x v="1"/>
    <n v="-0.94"/>
    <n v="-16039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65"/>
    <x v="1"/>
    <n v="-1.65"/>
    <n v="-160397.6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82"/>
    <x v="1"/>
    <n v="-1.82"/>
    <n v="-160399.4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7.100000000000001"/>
    <x v="1"/>
    <n v="-17.100000000000001"/>
    <n v="-160416.5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4"/>
    <x v="1"/>
    <n v="-0.64"/>
    <n v="-160417.2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4.91"/>
    <x v="1"/>
    <n v="-4.91"/>
    <n v="-160422.12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46"/>
    <x v="1"/>
    <n v="-1.46"/>
    <n v="-160423.57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"/>
    <x v="1"/>
    <n v="-0.6"/>
    <n v="-160424.18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"/>
    <x v="1"/>
    <n v="-0.6"/>
    <n v="-160424.78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2.1800000000000002"/>
    <x v="1"/>
    <n v="-2.1800000000000002"/>
    <n v="-160426.9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35"/>
    <x v="1"/>
    <n v="-1.35"/>
    <n v="-160428.3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3.75"/>
    <x v="1"/>
    <n v="-3.75"/>
    <n v="-160432.0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82"/>
    <x v="1"/>
    <n v="-1.82"/>
    <n v="-160433.88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4"/>
    <x v="1"/>
    <n v="-0.64"/>
    <n v="-160434.51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56.7"/>
    <x v="1"/>
    <n v="-56.7"/>
    <n v="-160491.22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4"/>
    <x v="1"/>
    <n v="-0.64"/>
    <n v="-160491.85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2.4"/>
    <x v="1"/>
    <n v="-2.4"/>
    <n v="-160494.26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4.91"/>
    <x v="1"/>
    <n v="-4.91"/>
    <n v="-160499.17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27"/>
    <x v="1"/>
    <n v="-0.27"/>
    <n v="-160499.44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73"/>
    <x v="1"/>
    <n v="-1.73"/>
    <n v="-160501.17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48"/>
    <x v="1"/>
    <n v="-0.48"/>
    <n v="-160501.6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48"/>
    <x v="1"/>
    <n v="-0.48"/>
    <n v="-160502.13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48"/>
    <x v="1"/>
    <n v="-0.48"/>
    <n v="-160502.60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64"/>
    <x v="1"/>
    <n v="-6.64"/>
    <n v="-160509.2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48"/>
    <x v="1"/>
    <n v="-0.48"/>
    <n v="-160509.73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48"/>
    <x v="1"/>
    <n v="-0.48"/>
    <n v="-160510.2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4"/>
    <x v="1"/>
    <n v="-0.64"/>
    <n v="-160510.85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64"/>
    <x v="1"/>
    <n v="-6.64"/>
    <n v="-160517.4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48"/>
    <x v="1"/>
    <n v="-0.48"/>
    <n v="-160517.9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56000000000000005"/>
    <x v="1"/>
    <n v="-0.56000000000000005"/>
    <n v="-160518.53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46"/>
    <x v="1"/>
    <n v="-1.46"/>
    <n v="-160519.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99"/>
    <x v="1"/>
    <n v="-0.99"/>
    <n v="-160520.98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99"/>
    <x v="1"/>
    <n v="-0.99"/>
    <n v="-160521.9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"/>
    <x v="1"/>
    <n v="-0.6"/>
    <n v="-160522.5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6"/>
    <x v="1"/>
    <n v="-0.6"/>
    <n v="-160523.17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19"/>
    <x v="1"/>
    <n v="-1.19"/>
    <n v="-160524.35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0.71"/>
    <x v="1"/>
    <n v="-0.71"/>
    <n v="-160525.07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13"/>
    <x v="1"/>
    <n v="-6.13"/>
    <n v="-160531.20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13"/>
    <x v="1"/>
    <n v="-6.13"/>
    <n v="-160537.32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26"/>
    <x v="1"/>
    <n v="-6.26"/>
    <n v="-160543.5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4.08"/>
    <x v="1"/>
    <n v="-4.08"/>
    <n v="-160547.67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24"/>
    <x v="1"/>
    <n v="-1.24"/>
    <n v="-160548.9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1.73"/>
    <x v="1"/>
    <n v="-1.73"/>
    <n v="-160550.64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6.26"/>
    <x v="1"/>
    <n v="-6.26"/>
    <n v="-160556.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5.65"/>
    <x v="1"/>
    <n v="-5.65"/>
    <n v="-160562.54999999999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5.65"/>
    <x v="1"/>
    <n v="-5.65"/>
    <n v="-160568.20000000001"/>
    <x v="0"/>
    <x v="0"/>
    <x v="0"/>
    <x v="0"/>
    <x v="0"/>
  </r>
  <r>
    <x v="1"/>
    <x v="0"/>
    <x v="0"/>
    <x v="1"/>
    <x v="1"/>
    <n v="260"/>
    <x v="7"/>
    <s v="Depreciación del Periodo comprendido del 2021.07.01 al 2021.07.31."/>
    <x v="0"/>
    <x v="0"/>
    <n v="5.65"/>
    <x v="1"/>
    <n v="-5.65"/>
    <n v="-160573.85"/>
    <x v="0"/>
    <x v="0"/>
    <x v="0"/>
    <x v="0"/>
    <x v="0"/>
  </r>
  <r>
    <x v="1"/>
    <x v="0"/>
    <x v="0"/>
    <x v="1"/>
    <x v="2"/>
    <n v="8894"/>
    <x v="8"/>
    <s v="P/R RECLASIFICACION POR DEPRECIACION MES DE AGOSTO/2021"/>
    <x v="0"/>
    <x v="0"/>
    <n v="0.9"/>
    <x v="1"/>
    <n v="-0.9"/>
    <n v="-160574.7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4.08"/>
    <x v="1"/>
    <n v="-34.08"/>
    <n v="-160608.82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7.27"/>
    <x v="1"/>
    <n v="-7.27"/>
    <n v="-160616.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57.51"/>
    <x v="1"/>
    <n v="-57.51"/>
    <n v="-160673.60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7"/>
    <x v="1"/>
    <n v="-1.67"/>
    <n v="-160675.2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1.11"/>
    <x v="1"/>
    <n v="-11.11"/>
    <n v="-160686.39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92"/>
    <x v="1"/>
    <n v="-0.92"/>
    <n v="-160687.3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88"/>
    <x v="1"/>
    <n v="-0.88"/>
    <n v="-160688.1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38"/>
    <x v="1"/>
    <n v="-1.38"/>
    <n v="-160689.5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5"/>
    <x v="1"/>
    <n v="-1.5"/>
    <n v="-160691.0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0692.7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0694.4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0696.10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0697.7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3.2"/>
    <x v="1"/>
    <n v="-13.2"/>
    <n v="-160710.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46"/>
    <x v="1"/>
    <n v="-1.46"/>
    <n v="-160712.45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"/>
    <x v="1"/>
    <n v="-0.6"/>
    <n v="-160713.04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"/>
    <x v="1"/>
    <n v="-0.6"/>
    <n v="-160713.6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2.1800000000000002"/>
    <x v="1"/>
    <n v="-2.1800000000000002"/>
    <n v="-160715.82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35"/>
    <x v="1"/>
    <n v="-1.35"/>
    <n v="-160717.1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75"/>
    <x v="1"/>
    <n v="-3.75"/>
    <n v="-160720.9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75"/>
    <x v="1"/>
    <n v="-3.75"/>
    <n v="-160724.6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94"/>
    <x v="1"/>
    <n v="-0.94"/>
    <n v="-160725.62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5"/>
    <x v="1"/>
    <n v="-1.65"/>
    <n v="-160727.26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82"/>
    <x v="1"/>
    <n v="-1.82"/>
    <n v="-160729.0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82"/>
    <x v="1"/>
    <n v="-1.82"/>
    <n v="-160730.9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7"/>
    <x v="1"/>
    <n v="-1.67"/>
    <n v="-160732.57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49"/>
    <x v="1"/>
    <n v="-1.49"/>
    <n v="-160734.0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49"/>
    <x v="1"/>
    <n v="-1.49"/>
    <n v="-160735.56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0736.12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0736.6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4.08"/>
    <x v="1"/>
    <n v="-4.08"/>
    <n v="-160740.76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3.73"/>
    <x v="1"/>
    <n v="-13.73"/>
    <n v="-160754.4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5"/>
    <x v="1"/>
    <n v="-1.65"/>
    <n v="-160756.14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1499999999999999"/>
    <x v="1"/>
    <n v="-1.1499999999999999"/>
    <n v="-160757.2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2.79"/>
    <x v="1"/>
    <n v="-12.79"/>
    <n v="-160770.07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92"/>
    <x v="1"/>
    <n v="-3.92"/>
    <n v="-16077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5.22"/>
    <x v="1"/>
    <n v="-5.22"/>
    <n v="-160779.22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7.62"/>
    <x v="1"/>
    <n v="-7.62"/>
    <n v="-160786.8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5.58"/>
    <x v="1"/>
    <n v="-5.58"/>
    <n v="-160792.42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83"/>
    <x v="1"/>
    <n v="-6.83"/>
    <n v="-160799.2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31"/>
    <x v="1"/>
    <n v="-1.31"/>
    <n v="-160800.56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31"/>
    <x v="1"/>
    <n v="-1.31"/>
    <n v="-160801.8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7.21"/>
    <x v="1"/>
    <n v="-7.21"/>
    <n v="-160809.07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0810.76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"/>
    <x v="1"/>
    <n v="-0.6"/>
    <n v="-160811.35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4.869999999999997"/>
    <x v="1"/>
    <n v="-34.869999999999997"/>
    <n v="-160846.23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7.100000000000001"/>
    <x v="1"/>
    <n v="-17.100000000000001"/>
    <n v="-160863.32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4"/>
    <x v="1"/>
    <n v="-0.64"/>
    <n v="-160863.9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4"/>
    <x v="1"/>
    <n v="-0.64"/>
    <n v="-160864.60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4.91"/>
    <x v="1"/>
    <n v="-4.91"/>
    <n v="-160869.51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56.7"/>
    <x v="1"/>
    <n v="-56.7"/>
    <n v="-160926.22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4"/>
    <x v="1"/>
    <n v="-0.64"/>
    <n v="-160926.85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4"/>
    <x v="1"/>
    <n v="-0.64"/>
    <n v="-160927.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2.4"/>
    <x v="1"/>
    <n v="-2.4"/>
    <n v="-160929.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4.91"/>
    <x v="1"/>
    <n v="-4.91"/>
    <n v="-160934.8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27"/>
    <x v="1"/>
    <n v="-0.27"/>
    <n v="-160935.07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73"/>
    <x v="1"/>
    <n v="-1.73"/>
    <n v="-160936.8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48"/>
    <x v="1"/>
    <n v="-0.48"/>
    <n v="-160937.2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48"/>
    <x v="1"/>
    <n v="-0.48"/>
    <n v="-160937.76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48"/>
    <x v="1"/>
    <n v="-0.48"/>
    <n v="-160938.2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64"/>
    <x v="1"/>
    <n v="-6.64"/>
    <n v="-160944.89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48"/>
    <x v="1"/>
    <n v="-0.48"/>
    <n v="-160945.3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64"/>
    <x v="1"/>
    <n v="-6.64"/>
    <n v="-160952.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48"/>
    <x v="1"/>
    <n v="-0.48"/>
    <n v="-160952.4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48"/>
    <x v="1"/>
    <n v="-0.48"/>
    <n v="-160952.9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0953.5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46"/>
    <x v="1"/>
    <n v="-1.46"/>
    <n v="-160954.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99"/>
    <x v="1"/>
    <n v="-0.99"/>
    <n v="-160955.98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99"/>
    <x v="1"/>
    <n v="-0.99"/>
    <n v="-160956.9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"/>
    <x v="1"/>
    <n v="-0.6"/>
    <n v="-160957.57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6"/>
    <x v="1"/>
    <n v="-0.6"/>
    <n v="-160958.17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19"/>
    <x v="1"/>
    <n v="-1.19"/>
    <n v="-160959.35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4.08"/>
    <x v="1"/>
    <n v="-4.08"/>
    <n v="-160963.4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71"/>
    <x v="1"/>
    <n v="-0.71"/>
    <n v="-160964.1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24"/>
    <x v="1"/>
    <n v="-1.24"/>
    <n v="-160965.39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73"/>
    <x v="1"/>
    <n v="-1.73"/>
    <n v="-160967.12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26"/>
    <x v="1"/>
    <n v="-6.26"/>
    <n v="-160973.3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5.65"/>
    <x v="1"/>
    <n v="-5.65"/>
    <n v="-160979.0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5.65"/>
    <x v="1"/>
    <n v="-5.65"/>
    <n v="-160984.6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5.65"/>
    <x v="1"/>
    <n v="-5.65"/>
    <n v="-160990.32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4.8"/>
    <x v="1"/>
    <n v="-4.8"/>
    <n v="-160995.1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3.73"/>
    <x v="1"/>
    <n v="-13.73"/>
    <n v="-161008.85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9.57"/>
    <x v="1"/>
    <n v="-9.57"/>
    <n v="-161018.4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7.2"/>
    <x v="1"/>
    <n v="-7.2"/>
    <n v="-161025.6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1026.1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58"/>
    <x v="1"/>
    <n v="-1.58"/>
    <n v="-161027.76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01"/>
    <x v="1"/>
    <n v="-1.01"/>
    <n v="-161028.7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1499999999999999"/>
    <x v="1"/>
    <n v="-1.1499999999999999"/>
    <n v="-161029.9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9.75"/>
    <x v="1"/>
    <n v="-9.75"/>
    <n v="-161039.67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1040.2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1040.79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6"/>
    <x v="1"/>
    <n v="-6.6"/>
    <n v="-161047.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7.43"/>
    <x v="1"/>
    <n v="-7.43"/>
    <n v="-161054.82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32"/>
    <x v="1"/>
    <n v="-3.32"/>
    <n v="-161058.15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24"/>
    <x v="1"/>
    <n v="-1.24"/>
    <n v="-161059.39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2.5"/>
    <x v="1"/>
    <n v="-2.5"/>
    <n v="-161061.89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75"/>
    <x v="1"/>
    <n v="-3.75"/>
    <n v="-161065.64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22.77"/>
    <x v="1"/>
    <n v="-22.77"/>
    <n v="-161088.4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4.04"/>
    <x v="1"/>
    <n v="-4.04"/>
    <n v="-161092.4500000000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2.83"/>
    <x v="1"/>
    <n v="-2.83"/>
    <n v="-161095.28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2.25"/>
    <x v="1"/>
    <n v="-2.25"/>
    <n v="-161097.53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51"/>
    <x v="1"/>
    <n v="-3.51"/>
    <n v="-161101.0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75"/>
    <x v="1"/>
    <n v="-3.75"/>
    <n v="-161104.7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.75"/>
    <x v="1"/>
    <n v="-3.75"/>
    <n v="-161108.5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1110.22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1111.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68"/>
    <x v="1"/>
    <n v="-1.68"/>
    <n v="-161113.57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3.73"/>
    <x v="1"/>
    <n v="-13.73"/>
    <n v="-161127.31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38.880000000000003"/>
    <x v="1"/>
    <n v="-38.880000000000003"/>
    <n v="-161166.1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05"/>
    <x v="1"/>
    <n v="-1.05"/>
    <n v="-161167.24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1167.79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1.5"/>
    <x v="1"/>
    <n v="-1.5"/>
    <n v="-161169.29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0.56000000000000005"/>
    <x v="1"/>
    <n v="-0.56000000000000005"/>
    <n v="-161169.859999999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13"/>
    <x v="1"/>
    <n v="-6.13"/>
    <n v="-161175.99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13"/>
    <x v="1"/>
    <n v="-6.13"/>
    <n v="-161182.12"/>
    <x v="0"/>
    <x v="0"/>
    <x v="0"/>
    <x v="0"/>
    <x v="0"/>
  </r>
  <r>
    <x v="1"/>
    <x v="0"/>
    <x v="0"/>
    <x v="1"/>
    <x v="1"/>
    <n v="261"/>
    <x v="8"/>
    <s v="Depreciación del Periodo comprendido del 2021.08.01 al 2021.08.31."/>
    <x v="0"/>
    <x v="0"/>
    <n v="6.26"/>
    <x v="1"/>
    <n v="-6.26"/>
    <n v="-161188.38"/>
    <x v="0"/>
    <x v="0"/>
    <x v="0"/>
    <x v="0"/>
    <x v="0"/>
  </r>
  <r>
    <x v="1"/>
    <x v="0"/>
    <x v="0"/>
    <x v="1"/>
    <x v="2"/>
    <n v="8562"/>
    <x v="9"/>
    <s v="P/R RECLASIFICACION POR DEPRECIACION MES DE SEPTIEMBRE/2021"/>
    <x v="0"/>
    <x v="0"/>
    <n v="0.9"/>
    <x v="1"/>
    <n v="-0.9"/>
    <n v="-161189.2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"/>
    <x v="1"/>
    <n v="-0.6"/>
    <n v="-161189.8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4"/>
    <x v="1"/>
    <n v="-0.64"/>
    <n v="-161190.51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4.91"/>
    <x v="1"/>
    <n v="-4.91"/>
    <n v="-161195.43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56.7"/>
    <x v="1"/>
    <n v="-56.7"/>
    <n v="-161252.13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4"/>
    <x v="1"/>
    <n v="-0.64"/>
    <n v="-161252.76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4"/>
    <x v="1"/>
    <n v="-0.64"/>
    <n v="-161253.4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2.4"/>
    <x v="1"/>
    <n v="-2.4"/>
    <n v="-161255.8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73"/>
    <x v="1"/>
    <n v="-1.73"/>
    <n v="-161257.5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4.91"/>
    <x v="1"/>
    <n v="-4.91"/>
    <n v="-161262.45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27"/>
    <x v="1"/>
    <n v="-0.27"/>
    <n v="-161262.7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48"/>
    <x v="1"/>
    <n v="-0.48"/>
    <n v="-161263.20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48"/>
    <x v="1"/>
    <n v="-0.48"/>
    <n v="-161263.67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48"/>
    <x v="1"/>
    <n v="-0.48"/>
    <n v="-161264.1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92"/>
    <x v="1"/>
    <n v="-3.92"/>
    <n v="-161268.07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5.22"/>
    <x v="1"/>
    <n v="-5.22"/>
    <n v="-161273.29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7.62"/>
    <x v="1"/>
    <n v="-7.62"/>
    <n v="-161280.92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5.58"/>
    <x v="1"/>
    <n v="-5.58"/>
    <n v="-161286.5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83"/>
    <x v="1"/>
    <n v="-6.83"/>
    <n v="-161293.32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31"/>
    <x v="1"/>
    <n v="-1.31"/>
    <n v="-161294.64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31"/>
    <x v="1"/>
    <n v="-1.31"/>
    <n v="-161295.95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7.21"/>
    <x v="1"/>
    <n v="-7.21"/>
    <n v="-161303.1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304.8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5"/>
    <x v="1"/>
    <n v="-1.65"/>
    <n v="-161306.4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2.83"/>
    <x v="1"/>
    <n v="-2.83"/>
    <n v="-161309.3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4.08"/>
    <x v="1"/>
    <n v="-34.08"/>
    <n v="-161343.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7.27"/>
    <x v="1"/>
    <n v="-7.27"/>
    <n v="-161350.67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57.51"/>
    <x v="1"/>
    <n v="-57.51"/>
    <n v="-161408.1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7"/>
    <x v="1"/>
    <n v="-1.67"/>
    <n v="-161409.85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410.4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3.73"/>
    <x v="1"/>
    <n v="-13.73"/>
    <n v="-161424.14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5"/>
    <x v="1"/>
    <n v="-1.65"/>
    <n v="-161425.7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1.11"/>
    <x v="1"/>
    <n v="-11.11"/>
    <n v="-161436.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92"/>
    <x v="1"/>
    <n v="-0.92"/>
    <n v="-161437.8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"/>
    <x v="1"/>
    <n v="-0.6"/>
    <n v="-161438.42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4.869999999999997"/>
    <x v="1"/>
    <n v="-34.869999999999997"/>
    <n v="-161473.2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4.8"/>
    <x v="1"/>
    <n v="-4.8"/>
    <n v="-161478.0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3.73"/>
    <x v="1"/>
    <n v="-13.73"/>
    <n v="-161491.8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9.57"/>
    <x v="1"/>
    <n v="-9.57"/>
    <n v="-161501.39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7.2"/>
    <x v="1"/>
    <n v="-7.2"/>
    <n v="-161508.5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509.15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58"/>
    <x v="1"/>
    <n v="-1.58"/>
    <n v="-161510.73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01"/>
    <x v="1"/>
    <n v="-1.01"/>
    <n v="-161511.7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1499999999999999"/>
    <x v="1"/>
    <n v="-1.1499999999999999"/>
    <n v="-161512.89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9.75"/>
    <x v="1"/>
    <n v="-9.75"/>
    <n v="-161522.64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523.20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64"/>
    <x v="1"/>
    <n v="-6.64"/>
    <n v="-161529.8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48"/>
    <x v="1"/>
    <n v="-0.48"/>
    <n v="-161530.3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64"/>
    <x v="1"/>
    <n v="-6.64"/>
    <n v="-161536.95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48"/>
    <x v="1"/>
    <n v="-0.48"/>
    <n v="-161537.4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48"/>
    <x v="1"/>
    <n v="-0.48"/>
    <n v="-161537.92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538.48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46"/>
    <x v="1"/>
    <n v="-1.46"/>
    <n v="-161539.9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99"/>
    <x v="1"/>
    <n v="-0.99"/>
    <n v="-161540.93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99"/>
    <x v="1"/>
    <n v="-0.99"/>
    <n v="-161541.92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"/>
    <x v="1"/>
    <n v="-0.6"/>
    <n v="-161542.51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"/>
    <x v="1"/>
    <n v="-0.6"/>
    <n v="-161543.1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19"/>
    <x v="1"/>
    <n v="-1.19"/>
    <n v="-161544.3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4.08"/>
    <x v="1"/>
    <n v="-4.08"/>
    <n v="-161548.39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71"/>
    <x v="1"/>
    <n v="-0.71"/>
    <n v="-161549.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24"/>
    <x v="1"/>
    <n v="-1.24"/>
    <n v="-161550.3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73"/>
    <x v="1"/>
    <n v="-1.73"/>
    <n v="-161552.07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26"/>
    <x v="1"/>
    <n v="-6.26"/>
    <n v="-161558.32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5.65"/>
    <x v="1"/>
    <n v="-5.65"/>
    <n v="-161563.98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5.65"/>
    <x v="1"/>
    <n v="-5.65"/>
    <n v="-161569.63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5.65"/>
    <x v="1"/>
    <n v="-5.65"/>
    <n v="-161575.2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575.8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6"/>
    <x v="1"/>
    <n v="-6.6"/>
    <n v="-161582.4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7.43"/>
    <x v="1"/>
    <n v="-7.43"/>
    <n v="-161589.87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32"/>
    <x v="1"/>
    <n v="-3.32"/>
    <n v="-161593.1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2.1800000000000002"/>
    <x v="1"/>
    <n v="-2.1800000000000002"/>
    <n v="-161595.37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35"/>
    <x v="1"/>
    <n v="-1.35"/>
    <n v="-161596.7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75"/>
    <x v="1"/>
    <n v="-3.75"/>
    <n v="-161600.47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75"/>
    <x v="1"/>
    <n v="-3.75"/>
    <n v="-161604.2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94"/>
    <x v="1"/>
    <n v="-0.94"/>
    <n v="-161605.1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82"/>
    <x v="1"/>
    <n v="-1.82"/>
    <n v="-161606.98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82"/>
    <x v="1"/>
    <n v="-1.82"/>
    <n v="-161608.79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7.100000000000001"/>
    <x v="1"/>
    <n v="-17.100000000000001"/>
    <n v="-161625.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4"/>
    <x v="1"/>
    <n v="-0.64"/>
    <n v="-161626.5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24"/>
    <x v="1"/>
    <n v="-1.24"/>
    <n v="-161627.7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5"/>
    <x v="1"/>
    <n v="-1.5"/>
    <n v="-161629.2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630.9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632.64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13"/>
    <x v="1"/>
    <n v="-6.13"/>
    <n v="-161638.76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13"/>
    <x v="1"/>
    <n v="-6.13"/>
    <n v="-161644.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6.26"/>
    <x v="1"/>
    <n v="-6.26"/>
    <n v="-161651.1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652.8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654.51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3.2"/>
    <x v="1"/>
    <n v="-13.2"/>
    <n v="-161667.72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2.25"/>
    <x v="1"/>
    <n v="-2.25"/>
    <n v="-161669.97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51"/>
    <x v="1"/>
    <n v="-3.51"/>
    <n v="-161673.48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75"/>
    <x v="1"/>
    <n v="-3.75"/>
    <n v="-161677.23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75"/>
    <x v="1"/>
    <n v="-3.75"/>
    <n v="-161680.98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682.6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684.3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8"/>
    <x v="1"/>
    <n v="-1.68"/>
    <n v="-161686.01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3.73"/>
    <x v="1"/>
    <n v="-13.73"/>
    <n v="-161699.75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8.880000000000003"/>
    <x v="1"/>
    <n v="-38.880000000000003"/>
    <n v="-161738.63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05"/>
    <x v="1"/>
    <n v="-1.05"/>
    <n v="-161739.6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740.2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5"/>
    <x v="1"/>
    <n v="-1.5"/>
    <n v="-161741.7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742.29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46"/>
    <x v="1"/>
    <n v="-1.46"/>
    <n v="-161743.7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6"/>
    <x v="1"/>
    <n v="-0.6"/>
    <n v="-161744.35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2.5"/>
    <x v="1"/>
    <n v="-2.5"/>
    <n v="-161746.85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3.75"/>
    <x v="1"/>
    <n v="-3.75"/>
    <n v="-161750.60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22.77"/>
    <x v="1"/>
    <n v="-22.77"/>
    <n v="-161773.38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4.04"/>
    <x v="1"/>
    <n v="-4.04"/>
    <n v="-161777.42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88"/>
    <x v="1"/>
    <n v="-0.88"/>
    <n v="-161778.2999999999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67"/>
    <x v="1"/>
    <n v="-1.67"/>
    <n v="-161779.97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49"/>
    <x v="1"/>
    <n v="-1.49"/>
    <n v="-161781.46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49"/>
    <x v="1"/>
    <n v="-1.49"/>
    <n v="-161782.9500000000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0.56000000000000005"/>
    <x v="1"/>
    <n v="-0.56000000000000005"/>
    <n v="-161783.51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4.08"/>
    <x v="1"/>
    <n v="-4.08"/>
    <n v="-161787.59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.1499999999999999"/>
    <x v="1"/>
    <n v="-1.1499999999999999"/>
    <n v="-161788.74"/>
    <x v="0"/>
    <x v="0"/>
    <x v="0"/>
    <x v="0"/>
    <x v="0"/>
  </r>
  <r>
    <x v="1"/>
    <x v="0"/>
    <x v="0"/>
    <x v="1"/>
    <x v="1"/>
    <n v="262"/>
    <x v="9"/>
    <s v="Depreciación del Periodo comprendido del 2021.09.01 al 2021.09.30."/>
    <x v="0"/>
    <x v="0"/>
    <n v="12.79"/>
    <x v="1"/>
    <n v="-12.79"/>
    <n v="-161801.53"/>
    <x v="0"/>
    <x v="0"/>
    <x v="0"/>
    <x v="0"/>
    <x v="0"/>
  </r>
  <r>
    <x v="1"/>
    <x v="0"/>
    <x v="0"/>
    <x v="1"/>
    <x v="2"/>
    <n v="8896"/>
    <x v="10"/>
    <s v="P/R RECLASIFICACION POR DEPRECIACION MES DE OCTUBRE/2021"/>
    <x v="0"/>
    <x v="0"/>
    <n v="0.9"/>
    <x v="1"/>
    <n v="-0.9"/>
    <n v="-161802.43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1802.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6"/>
    <x v="1"/>
    <n v="-6.6"/>
    <n v="-161809.5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7.43"/>
    <x v="1"/>
    <n v="-7.43"/>
    <n v="-161817.01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32"/>
    <x v="1"/>
    <n v="-3.32"/>
    <n v="-161820.3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24"/>
    <x v="1"/>
    <n v="-1.24"/>
    <n v="-161821.57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5"/>
    <x v="1"/>
    <n v="-1.5"/>
    <n v="-161823.07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1824.7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1826.4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1828.12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1829.79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3.2"/>
    <x v="1"/>
    <n v="-13.2"/>
    <n v="-161843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2.25"/>
    <x v="1"/>
    <n v="-2.25"/>
    <n v="-161845.25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51"/>
    <x v="1"/>
    <n v="-3.51"/>
    <n v="-161848.7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75"/>
    <x v="1"/>
    <n v="-3.75"/>
    <n v="-161852.5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75"/>
    <x v="1"/>
    <n v="-3.75"/>
    <n v="-161856.2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1857.9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1859.62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1861.29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3.73"/>
    <x v="1"/>
    <n v="-13.73"/>
    <n v="-161875.03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8.880000000000003"/>
    <x v="1"/>
    <n v="-38.880000000000003"/>
    <n v="-161913.9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05"/>
    <x v="1"/>
    <n v="-1.05"/>
    <n v="-161914.9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1915.51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5"/>
    <x v="1"/>
    <n v="-1.5"/>
    <n v="-161917.01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1917.57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46"/>
    <x v="1"/>
    <n v="-1.46"/>
    <n v="-161919.04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"/>
    <x v="1"/>
    <n v="-0.6"/>
    <n v="-161919.64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"/>
    <x v="1"/>
    <n v="-0.6"/>
    <n v="-161920.2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2.1800000000000002"/>
    <x v="1"/>
    <n v="-2.1800000000000002"/>
    <n v="-161922.42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35"/>
    <x v="1"/>
    <n v="-1.35"/>
    <n v="-161923.76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75"/>
    <x v="1"/>
    <n v="-3.75"/>
    <n v="-161927.51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75"/>
    <x v="1"/>
    <n v="-3.75"/>
    <n v="-161931.26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94"/>
    <x v="1"/>
    <n v="-0.94"/>
    <n v="-161932.2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5"/>
    <x v="1"/>
    <n v="-1.65"/>
    <n v="-161933.85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82"/>
    <x v="1"/>
    <n v="-1.82"/>
    <n v="-161935.67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82"/>
    <x v="1"/>
    <n v="-1.82"/>
    <n v="-161937.5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7.100000000000001"/>
    <x v="1"/>
    <n v="-17.100000000000001"/>
    <n v="-161954.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4"/>
    <x v="1"/>
    <n v="-0.64"/>
    <n v="-161955.2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4"/>
    <x v="1"/>
    <n v="-0.64"/>
    <n v="-161955.88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4.91"/>
    <x v="1"/>
    <n v="-4.91"/>
    <n v="-161960.7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56.7"/>
    <x v="1"/>
    <n v="-56.7"/>
    <n v="-162017.4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4"/>
    <x v="1"/>
    <n v="-0.64"/>
    <n v="-162018.13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4"/>
    <x v="1"/>
    <n v="-0.64"/>
    <n v="-162018.76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2.4"/>
    <x v="1"/>
    <n v="-2.4"/>
    <n v="-162021.17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4.91"/>
    <x v="1"/>
    <n v="-4.91"/>
    <n v="-162026.07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27"/>
    <x v="1"/>
    <n v="-0.27"/>
    <n v="-162026.35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73"/>
    <x v="1"/>
    <n v="-1.73"/>
    <n v="-162028.07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48"/>
    <x v="1"/>
    <n v="-0.48"/>
    <n v="-162028.5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48"/>
    <x v="1"/>
    <n v="-0.48"/>
    <n v="-162029.0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48"/>
    <x v="1"/>
    <n v="-0.48"/>
    <n v="-162029.51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64"/>
    <x v="1"/>
    <n v="-6.64"/>
    <n v="-162036.1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48"/>
    <x v="1"/>
    <n v="-0.48"/>
    <n v="-162036.64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64"/>
    <x v="1"/>
    <n v="-6.64"/>
    <n v="-162043.28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48"/>
    <x v="1"/>
    <n v="-0.48"/>
    <n v="-162043.7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48"/>
    <x v="1"/>
    <n v="-0.48"/>
    <n v="-162044.2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2044.79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46"/>
    <x v="1"/>
    <n v="-1.46"/>
    <n v="-162046.2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99"/>
    <x v="1"/>
    <n v="-0.99"/>
    <n v="-162047.25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99"/>
    <x v="1"/>
    <n v="-0.99"/>
    <n v="-162048.2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"/>
    <x v="1"/>
    <n v="-0.6"/>
    <n v="-162048.8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"/>
    <x v="1"/>
    <n v="-0.6"/>
    <n v="-162049.4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19"/>
    <x v="1"/>
    <n v="-1.19"/>
    <n v="-162050.63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4.08"/>
    <x v="1"/>
    <n v="-4.08"/>
    <n v="-162054.7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71"/>
    <x v="1"/>
    <n v="-0.71"/>
    <n v="-162055.42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24"/>
    <x v="1"/>
    <n v="-1.24"/>
    <n v="-162056.6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73"/>
    <x v="1"/>
    <n v="-1.73"/>
    <n v="-162058.39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26"/>
    <x v="1"/>
    <n v="-6.26"/>
    <n v="-162064.65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5.65"/>
    <x v="1"/>
    <n v="-5.65"/>
    <n v="-162070.29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5.65"/>
    <x v="1"/>
    <n v="-5.65"/>
    <n v="-162075.95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5.65"/>
    <x v="1"/>
    <n v="-5.65"/>
    <n v="-162081.60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13"/>
    <x v="1"/>
    <n v="-6.13"/>
    <n v="-162087.73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13"/>
    <x v="1"/>
    <n v="-6.13"/>
    <n v="-162093.85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26"/>
    <x v="1"/>
    <n v="-6.26"/>
    <n v="-162100.12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2.5"/>
    <x v="1"/>
    <n v="-2.5"/>
    <n v="-162102.62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75"/>
    <x v="1"/>
    <n v="-3.75"/>
    <n v="-162106.3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22.77"/>
    <x v="1"/>
    <n v="-22.77"/>
    <n v="-162129.14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4.04"/>
    <x v="1"/>
    <n v="-4.04"/>
    <n v="-162133.18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2.83"/>
    <x v="1"/>
    <n v="-2.83"/>
    <n v="-162136.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4.08"/>
    <x v="1"/>
    <n v="-34.08"/>
    <n v="-162170.0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7.27"/>
    <x v="1"/>
    <n v="-7.27"/>
    <n v="-162177.35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57.51"/>
    <x v="1"/>
    <n v="-57.51"/>
    <n v="-162234.8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7"/>
    <x v="1"/>
    <n v="-1.67"/>
    <n v="-162236.5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1.11"/>
    <x v="1"/>
    <n v="-11.11"/>
    <n v="-162247.65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92"/>
    <x v="1"/>
    <n v="-0.92"/>
    <n v="-162248.5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88"/>
    <x v="1"/>
    <n v="-0.88"/>
    <n v="-162249.45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94"/>
    <x v="1"/>
    <n v="-0.94"/>
    <n v="-162250.39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49"/>
    <x v="1"/>
    <n v="-1.49"/>
    <n v="-162251.88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49"/>
    <x v="1"/>
    <n v="-1.49"/>
    <n v="-162253.3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2253.93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2254.4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4.08"/>
    <x v="1"/>
    <n v="-4.08"/>
    <n v="-162258.5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3.73"/>
    <x v="1"/>
    <n v="-13.73"/>
    <n v="-162272.29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5"/>
    <x v="1"/>
    <n v="-1.65"/>
    <n v="-162273.95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1499999999999999"/>
    <x v="1"/>
    <n v="-1.1499999999999999"/>
    <n v="-162275.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2.79"/>
    <x v="1"/>
    <n v="-12.79"/>
    <n v="-162287.89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.92"/>
    <x v="1"/>
    <n v="-3.92"/>
    <n v="-162291.8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5.22"/>
    <x v="1"/>
    <n v="-5.22"/>
    <n v="-162297.03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7.62"/>
    <x v="1"/>
    <n v="-7.62"/>
    <n v="-162304.65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5.58"/>
    <x v="1"/>
    <n v="-5.58"/>
    <n v="-162310.23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6.83"/>
    <x v="1"/>
    <n v="-6.83"/>
    <n v="-162317.06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31"/>
    <x v="1"/>
    <n v="-1.31"/>
    <n v="-162318.3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31"/>
    <x v="1"/>
    <n v="-1.31"/>
    <n v="-162319.6799999999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7.21"/>
    <x v="1"/>
    <n v="-7.21"/>
    <n v="-162326.89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68"/>
    <x v="1"/>
    <n v="-1.68"/>
    <n v="-162328.5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6"/>
    <x v="1"/>
    <n v="-0.6"/>
    <n v="-162329.17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34.869999999999997"/>
    <x v="1"/>
    <n v="-34.869999999999997"/>
    <n v="-162364.0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4.8"/>
    <x v="1"/>
    <n v="-4.8"/>
    <n v="-162368.8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3.73"/>
    <x v="1"/>
    <n v="-13.73"/>
    <n v="-162382.57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9.57"/>
    <x v="1"/>
    <n v="-9.57"/>
    <n v="-162392.14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7.2"/>
    <x v="1"/>
    <n v="-7.2"/>
    <n v="-162399.34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2399.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58"/>
    <x v="1"/>
    <n v="-1.58"/>
    <n v="-162401.48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01"/>
    <x v="1"/>
    <n v="-1.01"/>
    <n v="-162402.49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1.1499999999999999"/>
    <x v="1"/>
    <n v="-1.1499999999999999"/>
    <n v="-162403.64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9.75"/>
    <x v="1"/>
    <n v="-9.75"/>
    <n v="-162413.39000000001"/>
    <x v="0"/>
    <x v="0"/>
    <x v="0"/>
    <x v="0"/>
    <x v="0"/>
  </r>
  <r>
    <x v="1"/>
    <x v="0"/>
    <x v="0"/>
    <x v="1"/>
    <x v="1"/>
    <n v="263"/>
    <x v="10"/>
    <s v="Depreciación del Periodo comprendido del 2021.10.01 al 2021.10.31."/>
    <x v="0"/>
    <x v="0"/>
    <n v="0.56000000000000005"/>
    <x v="1"/>
    <n v="-0.56000000000000005"/>
    <n v="-162413.95000000001"/>
    <x v="0"/>
    <x v="0"/>
    <x v="0"/>
    <x v="0"/>
    <x v="0"/>
  </r>
  <r>
    <x v="1"/>
    <x v="0"/>
    <x v="0"/>
    <x v="1"/>
    <x v="2"/>
    <n v="8897"/>
    <x v="11"/>
    <s v="P/R RECLASIFICACION POR DEPRECIACION MES DE NOVIEMBRE/2021"/>
    <x v="0"/>
    <x v="0"/>
    <n v="0.9"/>
    <x v="1"/>
    <n v="-0.9"/>
    <n v="-162414.8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2.5"/>
    <x v="1"/>
    <n v="-2.5"/>
    <n v="-162417.3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75"/>
    <x v="1"/>
    <n v="-3.75"/>
    <n v="-162421.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22.77"/>
    <x v="1"/>
    <n v="-22.77"/>
    <n v="-162443.8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4.04"/>
    <x v="1"/>
    <n v="-4.04"/>
    <n v="-162447.9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2.83"/>
    <x v="1"/>
    <n v="-2.83"/>
    <n v="-162450.7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4.08"/>
    <x v="1"/>
    <n v="-34.08"/>
    <n v="-162484.82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7.27"/>
    <x v="1"/>
    <n v="-7.27"/>
    <n v="-162492.0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57.31"/>
    <x v="1"/>
    <n v="-57.31"/>
    <n v="-162549.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7"/>
    <x v="1"/>
    <n v="-1.67"/>
    <n v="-162551.0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1.11"/>
    <x v="1"/>
    <n v="-11.11"/>
    <n v="-162562.18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92"/>
    <x v="1"/>
    <n v="-0.92"/>
    <n v="-162563.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88"/>
    <x v="1"/>
    <n v="-0.88"/>
    <n v="-162563.98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49"/>
    <x v="1"/>
    <n v="-1.49"/>
    <n v="-162565.4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49"/>
    <x v="1"/>
    <n v="-1.49"/>
    <n v="-162566.9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567.51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568.07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4.08"/>
    <x v="1"/>
    <n v="-4.08"/>
    <n v="-162572.1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3.73"/>
    <x v="1"/>
    <n v="-13.73"/>
    <n v="-162585.89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5"/>
    <x v="1"/>
    <n v="-1.65"/>
    <n v="-162587.5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1499999999999999"/>
    <x v="1"/>
    <n v="-1.1499999999999999"/>
    <n v="-162588.6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2.79"/>
    <x v="1"/>
    <n v="-12.79"/>
    <n v="-162601.48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92"/>
    <x v="1"/>
    <n v="-3.92"/>
    <n v="-162605.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5.22"/>
    <x v="1"/>
    <n v="-5.22"/>
    <n v="-162610.62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7.62"/>
    <x v="1"/>
    <n v="-7.62"/>
    <n v="-162618.23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5.58"/>
    <x v="1"/>
    <n v="-5.58"/>
    <n v="-162623.82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83"/>
    <x v="1"/>
    <n v="-6.83"/>
    <n v="-162630.6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31"/>
    <x v="1"/>
    <n v="-1.31"/>
    <n v="-162631.9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31"/>
    <x v="1"/>
    <n v="-1.31"/>
    <n v="-162633.26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7.21"/>
    <x v="1"/>
    <n v="-7.21"/>
    <n v="-162640.48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642.1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"/>
    <x v="1"/>
    <n v="-0.6"/>
    <n v="-162642.7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4.869999999999997"/>
    <x v="1"/>
    <n v="-34.869999999999997"/>
    <n v="-162677.6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4.8"/>
    <x v="1"/>
    <n v="-4.8"/>
    <n v="-162682.4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3.73"/>
    <x v="1"/>
    <n v="-13.73"/>
    <n v="-162696.1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9.57"/>
    <x v="1"/>
    <n v="-9.57"/>
    <n v="-162705.73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7.2"/>
    <x v="1"/>
    <n v="-7.2"/>
    <n v="-162712.9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713.4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58"/>
    <x v="1"/>
    <n v="-1.58"/>
    <n v="-162715.0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01"/>
    <x v="1"/>
    <n v="-1.01"/>
    <n v="-162716.07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1499999999999999"/>
    <x v="1"/>
    <n v="-1.1499999999999999"/>
    <n v="-162717.23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9.75"/>
    <x v="1"/>
    <n v="-9.75"/>
    <n v="-162726.98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727.5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728.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6"/>
    <x v="1"/>
    <n v="-6.6"/>
    <n v="-162734.70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7.43"/>
    <x v="1"/>
    <n v="-7.43"/>
    <n v="-162742.1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32"/>
    <x v="1"/>
    <n v="-3.32"/>
    <n v="-162745.45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24"/>
    <x v="1"/>
    <n v="-1.24"/>
    <n v="-162746.6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5"/>
    <x v="1"/>
    <n v="-1.5"/>
    <n v="-162748.1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749.8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751.54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753.23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754.9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3.2"/>
    <x v="1"/>
    <n v="-13.2"/>
    <n v="-162768.10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2.25"/>
    <x v="1"/>
    <n v="-2.25"/>
    <n v="-162770.35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51"/>
    <x v="1"/>
    <n v="-3.51"/>
    <n v="-162773.8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75"/>
    <x v="1"/>
    <n v="-3.75"/>
    <n v="-162777.62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75"/>
    <x v="1"/>
    <n v="-3.75"/>
    <n v="-162781.3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783.04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784.73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8"/>
    <x v="1"/>
    <n v="-1.68"/>
    <n v="-162786.4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3.73"/>
    <x v="1"/>
    <n v="-13.73"/>
    <n v="-162800.14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8.880000000000003"/>
    <x v="1"/>
    <n v="-38.880000000000003"/>
    <n v="-162839.01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05"/>
    <x v="1"/>
    <n v="-1.05"/>
    <n v="-162840.0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840.6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5"/>
    <x v="1"/>
    <n v="-1.5"/>
    <n v="-162842.1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842.6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46"/>
    <x v="1"/>
    <n v="-1.46"/>
    <n v="-162844.1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"/>
    <x v="1"/>
    <n v="-0.6"/>
    <n v="-162844.7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"/>
    <x v="1"/>
    <n v="-0.6"/>
    <n v="-162845.3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2.1800000000000002"/>
    <x v="1"/>
    <n v="-2.1800000000000002"/>
    <n v="-162847.5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35"/>
    <x v="1"/>
    <n v="-1.35"/>
    <n v="-162848.88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75"/>
    <x v="1"/>
    <n v="-3.75"/>
    <n v="-162852.6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3.75"/>
    <x v="1"/>
    <n v="-3.75"/>
    <n v="-162856.38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94"/>
    <x v="1"/>
    <n v="-0.94"/>
    <n v="-162857.32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65"/>
    <x v="1"/>
    <n v="-1.65"/>
    <n v="-162858.9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82"/>
    <x v="1"/>
    <n v="-1.82"/>
    <n v="-162860.7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82"/>
    <x v="1"/>
    <n v="-1.82"/>
    <n v="-162862.60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7.100000000000001"/>
    <x v="1"/>
    <n v="-17.100000000000001"/>
    <n v="-162879.7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4"/>
    <x v="1"/>
    <n v="-0.64"/>
    <n v="-162880.3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4"/>
    <x v="1"/>
    <n v="-0.64"/>
    <n v="-162880.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4.91"/>
    <x v="1"/>
    <n v="-4.91"/>
    <n v="-162885.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56.7"/>
    <x v="1"/>
    <n v="-56.7"/>
    <n v="-162942.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4"/>
    <x v="1"/>
    <n v="-0.64"/>
    <n v="-162943.2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4"/>
    <x v="1"/>
    <n v="-0.64"/>
    <n v="-162943.88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2.4"/>
    <x v="1"/>
    <n v="-2.4"/>
    <n v="-162946.28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4.91"/>
    <x v="1"/>
    <n v="-4.91"/>
    <n v="-162951.1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27"/>
    <x v="1"/>
    <n v="-0.27"/>
    <n v="-162951.4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73"/>
    <x v="1"/>
    <n v="-1.73"/>
    <n v="-162953.1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48"/>
    <x v="1"/>
    <n v="-0.48"/>
    <n v="-162953.67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48"/>
    <x v="1"/>
    <n v="-0.48"/>
    <n v="-162954.1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48"/>
    <x v="1"/>
    <n v="-0.48"/>
    <n v="-162954.6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64"/>
    <x v="1"/>
    <n v="-6.64"/>
    <n v="-162961.26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48"/>
    <x v="1"/>
    <n v="-0.48"/>
    <n v="-162961.7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64"/>
    <x v="1"/>
    <n v="-6.64"/>
    <n v="-162968.39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48"/>
    <x v="1"/>
    <n v="-0.48"/>
    <n v="-162968.8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48"/>
    <x v="1"/>
    <n v="-0.48"/>
    <n v="-162969.3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56000000000000005"/>
    <x v="1"/>
    <n v="-0.56000000000000005"/>
    <n v="-162969.9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46"/>
    <x v="1"/>
    <n v="-1.46"/>
    <n v="-162971.3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99"/>
    <x v="1"/>
    <n v="-0.99"/>
    <n v="-162972.35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99"/>
    <x v="1"/>
    <n v="-0.99"/>
    <n v="-162973.3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"/>
    <x v="1"/>
    <n v="-0.6"/>
    <n v="-162973.95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6"/>
    <x v="1"/>
    <n v="-0.6"/>
    <n v="-162974.54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19"/>
    <x v="1"/>
    <n v="-1.19"/>
    <n v="-162975.7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4.08"/>
    <x v="1"/>
    <n v="-4.08"/>
    <n v="-162979.82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0.71"/>
    <x v="1"/>
    <n v="-0.71"/>
    <n v="-162980.53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24"/>
    <x v="1"/>
    <n v="-1.24"/>
    <n v="-162981.76999999999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1.73"/>
    <x v="1"/>
    <n v="-1.73"/>
    <n v="-162983.5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26"/>
    <x v="1"/>
    <n v="-6.26"/>
    <n v="-162989.7600000000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5.65"/>
    <x v="1"/>
    <n v="-5.65"/>
    <n v="-162995.4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5.65"/>
    <x v="1"/>
    <n v="-5.65"/>
    <n v="-163001.06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5.65"/>
    <x v="1"/>
    <n v="-5.65"/>
    <n v="-163006.71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13"/>
    <x v="1"/>
    <n v="-6.13"/>
    <n v="-163012.84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13"/>
    <x v="1"/>
    <n v="-6.13"/>
    <n v="-163018.97"/>
    <x v="0"/>
    <x v="0"/>
    <x v="0"/>
    <x v="0"/>
    <x v="0"/>
  </r>
  <r>
    <x v="1"/>
    <x v="0"/>
    <x v="0"/>
    <x v="1"/>
    <x v="1"/>
    <n v="264"/>
    <x v="11"/>
    <s v="Depreciación del Periodo comprendido del 2021.11.01 al 2021.11.30."/>
    <x v="0"/>
    <x v="0"/>
    <n v="6.26"/>
    <x v="1"/>
    <n v="-6.26"/>
    <n v="-163025.23000000001"/>
    <x v="0"/>
    <x v="0"/>
    <x v="0"/>
    <x v="0"/>
    <x v="0"/>
  </r>
  <r>
    <x v="1"/>
    <x v="0"/>
    <x v="0"/>
    <x v="1"/>
    <x v="2"/>
    <n v="8898"/>
    <x v="12"/>
    <s v="P/R RECLASIFICACION POR DEPRECIACION MES DE DICIEMBRE/2021"/>
    <x v="0"/>
    <x v="0"/>
    <n v="0.9"/>
    <x v="1"/>
    <n v="-0.9"/>
    <n v="-163026.13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2.29"/>
    <x v="1"/>
    <n v="-2.29"/>
    <n v="-163028.42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2.5"/>
    <x v="1"/>
    <n v="-2.5"/>
    <n v="-163030.92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75"/>
    <x v="1"/>
    <n v="-3.75"/>
    <n v="-163034.67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22.77"/>
    <x v="1"/>
    <n v="-22.77"/>
    <n v="-163057.4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4.04"/>
    <x v="1"/>
    <n v="-4.04"/>
    <n v="-163061.48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24"/>
    <x v="1"/>
    <n v="-1.24"/>
    <n v="-163062.7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5"/>
    <x v="1"/>
    <n v="-1.5"/>
    <n v="-163064.2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4.91"/>
    <x v="1"/>
    <n v="-4.91"/>
    <n v="-163069.13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27"/>
    <x v="1"/>
    <n v="-0.27"/>
    <n v="-163069.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73"/>
    <x v="1"/>
    <n v="-1.73"/>
    <n v="-163071.13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48"/>
    <x v="1"/>
    <n v="-0.48"/>
    <n v="-163071.60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48"/>
    <x v="1"/>
    <n v="-0.48"/>
    <n v="-163072.0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48"/>
    <x v="1"/>
    <n v="-0.48"/>
    <n v="-163072.57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64"/>
    <x v="1"/>
    <n v="-6.64"/>
    <n v="-163079.2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48"/>
    <x v="1"/>
    <n v="-0.48"/>
    <n v="-163079.6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64"/>
    <x v="1"/>
    <n v="-6.64"/>
    <n v="-163086.32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48"/>
    <x v="1"/>
    <n v="-0.48"/>
    <n v="-163086.8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48"/>
    <x v="1"/>
    <n v="-0.48"/>
    <n v="-163087.2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087.85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46"/>
    <x v="1"/>
    <n v="-1.46"/>
    <n v="-163089.3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99"/>
    <x v="1"/>
    <n v="-0.99"/>
    <n v="-163090.29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99"/>
    <x v="1"/>
    <n v="-0.99"/>
    <n v="-163091.2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"/>
    <x v="1"/>
    <n v="-0.6"/>
    <n v="-163091.89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"/>
    <x v="1"/>
    <n v="-0.6"/>
    <n v="-163092.4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19"/>
    <x v="1"/>
    <n v="-1.19"/>
    <n v="-163093.6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4.08"/>
    <x v="1"/>
    <n v="-4.08"/>
    <n v="-163097.7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099.4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101.1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102.79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104.48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3.2"/>
    <x v="1"/>
    <n v="-13.2"/>
    <n v="-163117.6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2.25"/>
    <x v="1"/>
    <n v="-2.25"/>
    <n v="-163119.93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51"/>
    <x v="1"/>
    <n v="-3.51"/>
    <n v="-163123.4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75"/>
    <x v="1"/>
    <n v="-3.75"/>
    <n v="-163127.1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75"/>
    <x v="1"/>
    <n v="-3.75"/>
    <n v="-163130.9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132.6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134.29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135.98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3.73"/>
    <x v="1"/>
    <n v="-13.73"/>
    <n v="-163149.7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8.880000000000003"/>
    <x v="1"/>
    <n v="-38.880000000000003"/>
    <n v="-163188.5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05"/>
    <x v="1"/>
    <n v="-1.05"/>
    <n v="-163189.64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190.20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5"/>
    <x v="1"/>
    <n v="-1.5"/>
    <n v="-163191.70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192.2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46"/>
    <x v="1"/>
    <n v="-1.46"/>
    <n v="-163193.7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"/>
    <x v="1"/>
    <n v="-0.6"/>
    <n v="-163194.3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"/>
    <x v="1"/>
    <n v="-0.6"/>
    <n v="-163194.92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2.1800000000000002"/>
    <x v="1"/>
    <n v="-2.1800000000000002"/>
    <n v="-163197.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35"/>
    <x v="1"/>
    <n v="-1.35"/>
    <n v="-163198.45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75"/>
    <x v="1"/>
    <n v="-3.75"/>
    <n v="-163202.20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75"/>
    <x v="1"/>
    <n v="-3.75"/>
    <n v="-163205.95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94"/>
    <x v="1"/>
    <n v="-0.94"/>
    <n v="-163206.89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5"/>
    <x v="1"/>
    <n v="-1.65"/>
    <n v="-163208.5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82"/>
    <x v="1"/>
    <n v="-1.82"/>
    <n v="-163210.35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82"/>
    <x v="1"/>
    <n v="-1.82"/>
    <n v="-163212.1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7.100000000000001"/>
    <x v="1"/>
    <n v="-17.100000000000001"/>
    <n v="-163229.2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4"/>
    <x v="1"/>
    <n v="-0.64"/>
    <n v="-163229.92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4"/>
    <x v="1"/>
    <n v="-0.64"/>
    <n v="-163230.5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4.91"/>
    <x v="1"/>
    <n v="-4.91"/>
    <n v="-163235.47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56.7"/>
    <x v="1"/>
    <n v="-56.7"/>
    <n v="-163292.17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4"/>
    <x v="1"/>
    <n v="-0.64"/>
    <n v="-163292.8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4.08"/>
    <x v="1"/>
    <n v="-34.08"/>
    <n v="-163326.89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7.27"/>
    <x v="1"/>
    <n v="-7.27"/>
    <n v="-163334.1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71"/>
    <x v="1"/>
    <n v="-0.71"/>
    <n v="-163334.87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1.11"/>
    <x v="1"/>
    <n v="-11.11"/>
    <n v="-163345.98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92"/>
    <x v="1"/>
    <n v="-0.92"/>
    <n v="-163346.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88"/>
    <x v="1"/>
    <n v="-0.88"/>
    <n v="-163347.7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49"/>
    <x v="1"/>
    <n v="-1.49"/>
    <n v="-163349.26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49"/>
    <x v="1"/>
    <n v="-1.49"/>
    <n v="-163350.7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351.3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351.8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4.08"/>
    <x v="1"/>
    <n v="-4.08"/>
    <n v="-163355.9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3.73"/>
    <x v="1"/>
    <n v="-13.73"/>
    <n v="-163369.6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5"/>
    <x v="1"/>
    <n v="-1.65"/>
    <n v="-163371.3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1499999999999999"/>
    <x v="1"/>
    <n v="-1.1499999999999999"/>
    <n v="-163372.4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2.79"/>
    <x v="1"/>
    <n v="-12.79"/>
    <n v="-163385.2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92"/>
    <x v="1"/>
    <n v="-3.92"/>
    <n v="-163389.20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5.22"/>
    <x v="1"/>
    <n v="-5.22"/>
    <n v="-163394.42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7.62"/>
    <x v="1"/>
    <n v="-7.62"/>
    <n v="-163402.0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5.58"/>
    <x v="1"/>
    <n v="-5.58"/>
    <n v="-163407.62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83"/>
    <x v="1"/>
    <n v="-6.83"/>
    <n v="-163414.45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31"/>
    <x v="1"/>
    <n v="-1.31"/>
    <n v="-163415.7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31"/>
    <x v="1"/>
    <n v="-1.31"/>
    <n v="-163417.07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7.21"/>
    <x v="1"/>
    <n v="-7.21"/>
    <n v="-163424.2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68"/>
    <x v="1"/>
    <n v="-1.68"/>
    <n v="-163425.9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"/>
    <x v="1"/>
    <n v="-0.6"/>
    <n v="-163426.5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4.869999999999997"/>
    <x v="1"/>
    <n v="-34.869999999999997"/>
    <n v="-163461.43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4.8"/>
    <x v="1"/>
    <n v="-4.8"/>
    <n v="-163466.23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3.73"/>
    <x v="1"/>
    <n v="-13.73"/>
    <n v="-163479.9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9.57"/>
    <x v="1"/>
    <n v="-9.57"/>
    <n v="-163489.53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7.2"/>
    <x v="1"/>
    <n v="-7.2"/>
    <n v="-163496.73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497.2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58"/>
    <x v="1"/>
    <n v="-1.58"/>
    <n v="-163498.87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01"/>
    <x v="1"/>
    <n v="-1.01"/>
    <n v="-163499.8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1499999999999999"/>
    <x v="1"/>
    <n v="-1.1499999999999999"/>
    <n v="-163501.03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9.75"/>
    <x v="1"/>
    <n v="-9.75"/>
    <n v="-163510.78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511.3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56000000000000005"/>
    <x v="1"/>
    <n v="-0.56000000000000005"/>
    <n v="-163511.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71"/>
    <x v="1"/>
    <n v="-0.71"/>
    <n v="-163512.60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24"/>
    <x v="1"/>
    <n v="-1.24"/>
    <n v="-163513.85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1.73"/>
    <x v="1"/>
    <n v="-1.73"/>
    <n v="-163515.57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26"/>
    <x v="1"/>
    <n v="-6.26"/>
    <n v="-163521.8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5.65"/>
    <x v="1"/>
    <n v="-5.65"/>
    <n v="-163527.4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5.65"/>
    <x v="1"/>
    <n v="-5.65"/>
    <n v="-163533.14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5.65"/>
    <x v="1"/>
    <n v="-5.65"/>
    <n v="-163538.7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13"/>
    <x v="1"/>
    <n v="-6.13"/>
    <n v="-163544.9200000000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13"/>
    <x v="1"/>
    <n v="-6.13"/>
    <n v="-163551.04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26"/>
    <x v="1"/>
    <n v="-6.26"/>
    <n v="-163557.3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6.6"/>
    <x v="1"/>
    <n v="-6.6"/>
    <n v="-163563.91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7.43"/>
    <x v="1"/>
    <n v="-7.43"/>
    <n v="-163571.34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3.32"/>
    <x v="1"/>
    <n v="-3.32"/>
    <n v="-163574.66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0.64"/>
    <x v="1"/>
    <n v="-0.64"/>
    <n v="-163575.29999999999"/>
    <x v="0"/>
    <x v="0"/>
    <x v="0"/>
    <x v="0"/>
    <x v="0"/>
  </r>
  <r>
    <x v="1"/>
    <x v="0"/>
    <x v="0"/>
    <x v="1"/>
    <x v="1"/>
    <n v="265"/>
    <x v="12"/>
    <s v="Depreciación del Periodo comprendido del 2021.12.01 al 2021.12.31."/>
    <x v="0"/>
    <x v="0"/>
    <n v="2.4"/>
    <x v="1"/>
    <n v="-2.4"/>
    <n v="-163577.70000000001"/>
    <x v="0"/>
    <x v="0"/>
    <x v="0"/>
    <x v="0"/>
    <x v="0"/>
  </r>
  <r>
    <x v="2"/>
    <x v="0"/>
    <x v="0"/>
    <x v="2"/>
    <x v="0"/>
    <n v="0"/>
    <x v="0"/>
    <s v="S a l d o    I n i c i a l"/>
    <x v="0"/>
    <x v="0"/>
    <n v="0"/>
    <x v="3"/>
    <n v="-4024307.83"/>
    <n v="-4024307.8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4.34"/>
    <x v="1"/>
    <n v="-14.34"/>
    <n v="-4024322.17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.24"/>
    <x v="1"/>
    <n v="-12.24"/>
    <n v="-4024334.4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57.19"/>
    <x v="1"/>
    <n v="-57.19"/>
    <n v="-4024391.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00"/>
    <x v="1"/>
    <n v="-100"/>
    <n v="-4024491.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4990.2299999999996"/>
    <x v="1"/>
    <n v="-4990.2299999999996"/>
    <n v="-4029481.8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04.17"/>
    <x v="1"/>
    <n v="-204.17"/>
    <n v="-402968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692.31"/>
    <x v="1"/>
    <n v="-1692.31"/>
    <n v="-4031378.3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52.12"/>
    <x v="1"/>
    <n v="-52.12"/>
    <n v="-4031430.4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.49"/>
    <x v="1"/>
    <n v="-12.49"/>
    <n v="-4031442.9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5.08"/>
    <x v="1"/>
    <n v="-5.08"/>
    <n v="-403144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9.350000000000001"/>
    <x v="1"/>
    <n v="-19.350000000000001"/>
    <n v="-4031467.35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11.08"/>
    <x v="1"/>
    <n v="-111.08"/>
    <n v="-4031578.4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0269.6"/>
    <x v="1"/>
    <n v="-10269.6"/>
    <n v="-4041848.0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36.549999999999997"/>
    <x v="1"/>
    <n v="-36.549999999999997"/>
    <n v="-4041884.5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0.86"/>
    <x v="1"/>
    <n v="-20.86"/>
    <n v="-4041905.44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1907.65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947.92"/>
    <x v="1"/>
    <n v="-947.92"/>
    <n v="-4042855.57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12.5"/>
    <x v="1"/>
    <n v="-112.5"/>
    <n v="-4042968.07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145.45"/>
    <x v="1"/>
    <n v="-1145.45"/>
    <n v="-4044113.5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.59"/>
    <x v="1"/>
    <n v="-1.59"/>
    <n v="-4044115.1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10.15"/>
    <x v="1"/>
    <n v="-110.15"/>
    <n v="-4044225.2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7.5"/>
    <x v="1"/>
    <n v="-127.5"/>
    <n v="-4044352.7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97.27"/>
    <x v="1"/>
    <n v="-97.27"/>
    <n v="-4044450.0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483.4"/>
    <x v="1"/>
    <n v="-483.4"/>
    <n v="-4044933.4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63.38999999999999"/>
    <x v="1"/>
    <n v="-163.38999999999999"/>
    <n v="-4045096.8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154.66"/>
    <x v="1"/>
    <n v="-2154.66"/>
    <n v="-4047251.4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0.42"/>
    <x v="1"/>
    <n v="-10.42"/>
    <n v="-4047261.9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74.319999999999993"/>
    <x v="1"/>
    <n v="-74.319999999999993"/>
    <n v="-4047336.2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30.17"/>
    <x v="1"/>
    <n v="-30.17"/>
    <n v="-4047366.39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90.38"/>
    <x v="1"/>
    <n v="-190.38"/>
    <n v="-4047556.77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2.92"/>
    <x v="1"/>
    <n v="-122.92"/>
    <n v="-4047679.69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2.92"/>
    <x v="1"/>
    <n v="-122.92"/>
    <n v="-4047802.6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.1"/>
    <x v="1"/>
    <n v="-12.1"/>
    <n v="-4047814.7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816.9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819.1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821.34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823.55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825.7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827.97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82.5"/>
    <x v="1"/>
    <n v="-82.5"/>
    <n v="-4047910.47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912.6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.21"/>
    <x v="1"/>
    <n v="-2.21"/>
    <n v="-4047914.89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10.19"/>
    <x v="1"/>
    <n v="-210.19"/>
    <n v="-4048125.0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87.5"/>
    <x v="1"/>
    <n v="-187.5"/>
    <n v="-4048312.5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07.94"/>
    <x v="1"/>
    <n v="-107.94"/>
    <n v="-4048420.5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667.64"/>
    <x v="1"/>
    <n v="-1667.64"/>
    <n v="-4050088.1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90.92"/>
    <x v="1"/>
    <n v="-90.92"/>
    <n v="-4050179.0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83.75"/>
    <x v="1"/>
    <n v="-183.75"/>
    <n v="-4050362.8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197.15"/>
    <x v="1"/>
    <n v="-2197.15"/>
    <n v="-4052559.9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5930.17"/>
    <x v="1"/>
    <n v="-5930.17"/>
    <n v="-4058490.15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14.64"/>
    <x v="1"/>
    <n v="-114.64"/>
    <n v="-4058604.79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425.3200000000002"/>
    <x v="1"/>
    <n v="-2425.3200000000002"/>
    <n v="-4061030.1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705.9"/>
    <x v="1"/>
    <n v="-705.9"/>
    <n v="-4061736.0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56.25"/>
    <x v="1"/>
    <n v="-56.25"/>
    <n v="-4061792.2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3.22"/>
    <x v="1"/>
    <n v="-23.22"/>
    <n v="-4061815.4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52.13"/>
    <x v="1"/>
    <n v="-52.13"/>
    <n v="-4061867.6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82.5"/>
    <x v="1"/>
    <n v="-82.5"/>
    <n v="-4061950.1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02.57"/>
    <x v="1"/>
    <n v="-202.57"/>
    <n v="-4062152.6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45.95"/>
    <x v="1"/>
    <n v="-245.95"/>
    <n v="-4062398.6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82.5"/>
    <x v="1"/>
    <n v="-82.5"/>
    <n v="-4062481.1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393.66"/>
    <x v="1"/>
    <n v="-393.66"/>
    <n v="-4062874.79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663.16"/>
    <x v="1"/>
    <n v="-2663.16"/>
    <n v="-4065537.95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0.25"/>
    <x v="1"/>
    <n v="-20.25"/>
    <n v="-4065558.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63.13999999999999"/>
    <x v="1"/>
    <n v="-163.13999999999999"/>
    <n v="-4065721.34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5.17"/>
    <x v="1"/>
    <n v="-125.17"/>
    <n v="-4065846.5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30.33"/>
    <x v="1"/>
    <n v="-30.33"/>
    <n v="-4065876.84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91.14"/>
    <x v="1"/>
    <n v="-191.14"/>
    <n v="-4066067.9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372.4"/>
    <x v="1"/>
    <n v="-2372.4"/>
    <n v="-4068440.3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0.25"/>
    <x v="1"/>
    <n v="-20.25"/>
    <n v="-4068460.63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64.23"/>
    <x v="1"/>
    <n v="-264.23"/>
    <n v="-4068724.86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11.86"/>
    <x v="1"/>
    <n v="-111.86"/>
    <n v="-4068836.7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31.25"/>
    <x v="1"/>
    <n v="-131.25"/>
    <n v="-4068967.97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65.45"/>
    <x v="1"/>
    <n v="-165.45"/>
    <n v="-4069133.42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17.76"/>
    <x v="1"/>
    <n v="-117.76"/>
    <n v="-4069251.1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796.5"/>
    <x v="1"/>
    <n v="-1796.5"/>
    <n v="-4071047.68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245.26"/>
    <x v="1"/>
    <n v="-245.26"/>
    <n v="-4071292.94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84.07"/>
    <x v="1"/>
    <n v="-184.07"/>
    <n v="-4071477.0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8"/>
    <x v="1"/>
    <n v="-18"/>
    <n v="-4071495.0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8"/>
    <x v="1"/>
    <n v="-18"/>
    <n v="-4071513.0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5"/>
    <x v="1"/>
    <n v="-15"/>
    <n v="-4071528.01"/>
    <x v="0"/>
    <x v="0"/>
    <x v="0"/>
    <x v="0"/>
    <x v="0"/>
  </r>
  <r>
    <x v="2"/>
    <x v="0"/>
    <x v="0"/>
    <x v="2"/>
    <x v="1"/>
    <n v="252"/>
    <x v="1"/>
    <s v="Depreciación del Periodo comprendido del 2021.01.01 al 2021.01.31."/>
    <x v="0"/>
    <x v="0"/>
    <n v="125.46"/>
    <x v="1"/>
    <n v="-125.46"/>
    <n v="-4071653.4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11.08"/>
    <x v="1"/>
    <n v="-111.08"/>
    <n v="-4071764.55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071766.76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071768.9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071771.1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071773.3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82.5"/>
    <x v="1"/>
    <n v="-82.5"/>
    <n v="-4071855.8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071858.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071860.3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17.76"/>
    <x v="1"/>
    <n v="-117.76"/>
    <n v="-4071978.0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796.5"/>
    <x v="1"/>
    <n v="-1796.5"/>
    <n v="-4073774.5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45.26"/>
    <x v="1"/>
    <n v="-245.26"/>
    <n v="-4074019.8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84.07"/>
    <x v="1"/>
    <n v="-184.07"/>
    <n v="-4074203.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8"/>
    <x v="1"/>
    <n v="-18"/>
    <n v="-4074221.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8"/>
    <x v="1"/>
    <n v="-18"/>
    <n v="-4074239.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5"/>
    <x v="1"/>
    <n v="-15"/>
    <n v="-4074254.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5.46"/>
    <x v="1"/>
    <n v="-125.46"/>
    <n v="-4074380.36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4.34"/>
    <x v="1"/>
    <n v="-14.34"/>
    <n v="-4074394.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.24"/>
    <x v="1"/>
    <n v="-12.24"/>
    <n v="-4074406.94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57.19"/>
    <x v="1"/>
    <n v="-57.19"/>
    <n v="-4074464.1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00"/>
    <x v="1"/>
    <n v="-100"/>
    <n v="-4074564.1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04.17"/>
    <x v="1"/>
    <n v="-204.17"/>
    <n v="-4074768.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692.31"/>
    <x v="1"/>
    <n v="-1692.31"/>
    <n v="-4076460.6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52.12"/>
    <x v="1"/>
    <n v="-52.12"/>
    <n v="-4076512.7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.49"/>
    <x v="1"/>
    <n v="-12.49"/>
    <n v="-4076525.2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5.08"/>
    <x v="1"/>
    <n v="-5.08"/>
    <n v="-4076530.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9.350000000000001"/>
    <x v="1"/>
    <n v="-19.350000000000001"/>
    <n v="-4076549.65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74.319999999999993"/>
    <x v="1"/>
    <n v="-74.319999999999993"/>
    <n v="-4076623.9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30.17"/>
    <x v="1"/>
    <n v="-30.17"/>
    <n v="-4076654.14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90.38"/>
    <x v="1"/>
    <n v="-190.38"/>
    <n v="-4076844.5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2.92"/>
    <x v="1"/>
    <n v="-122.92"/>
    <n v="-4076967.44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2.92"/>
    <x v="1"/>
    <n v="-122.92"/>
    <n v="-4077090.36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.1"/>
    <x v="1"/>
    <n v="-12.1"/>
    <n v="-4077102.46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947.92"/>
    <x v="1"/>
    <n v="-947.92"/>
    <n v="-4078050.3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12.5"/>
    <x v="1"/>
    <n v="-112.5"/>
    <n v="-4078162.8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145.45"/>
    <x v="1"/>
    <n v="-1145.45"/>
    <n v="-4079308.3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.59"/>
    <x v="1"/>
    <n v="-1.59"/>
    <n v="-4079309.9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10.15"/>
    <x v="1"/>
    <n v="-110.15"/>
    <n v="-4079420.0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7.5"/>
    <x v="1"/>
    <n v="-127.5"/>
    <n v="-4079547.5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97.27"/>
    <x v="1"/>
    <n v="-97.27"/>
    <n v="-4079644.84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483.4"/>
    <x v="1"/>
    <n v="-483.4"/>
    <n v="-4080128.24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63.38999999999999"/>
    <x v="1"/>
    <n v="-163.38999999999999"/>
    <n v="-4080291.6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154.66"/>
    <x v="1"/>
    <n v="-2154.66"/>
    <n v="-4082446.2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0.42"/>
    <x v="1"/>
    <n v="-10.42"/>
    <n v="-4082456.7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667.64"/>
    <x v="1"/>
    <n v="-1667.64"/>
    <n v="-4084124.35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90.92"/>
    <x v="1"/>
    <n v="-90.92"/>
    <n v="-4084215.2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14.64"/>
    <x v="1"/>
    <n v="-114.64"/>
    <n v="-4084329.9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83.75"/>
    <x v="1"/>
    <n v="-183.75"/>
    <n v="-4084513.66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197.15"/>
    <x v="1"/>
    <n v="-2197.15"/>
    <n v="-4086710.8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5930.17"/>
    <x v="1"/>
    <n v="-5930.17"/>
    <n v="-4092640.9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0269.6"/>
    <x v="1"/>
    <n v="-10269.6"/>
    <n v="-4102910.5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36.549999999999997"/>
    <x v="1"/>
    <n v="-36.549999999999997"/>
    <n v="-4102947.1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0.86"/>
    <x v="1"/>
    <n v="-20.86"/>
    <n v="-4102967.99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102970.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102972.4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.21"/>
    <x v="1"/>
    <n v="-2.21"/>
    <n v="-4102974.6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10.19"/>
    <x v="1"/>
    <n v="-210.19"/>
    <n v="-4103184.8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87.5"/>
    <x v="1"/>
    <n v="-187.5"/>
    <n v="-4103372.31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07.94"/>
    <x v="1"/>
    <n v="-107.94"/>
    <n v="-4103480.25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425.3200000000002"/>
    <x v="1"/>
    <n v="-2425.3200000000002"/>
    <n v="-4105905.5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705.9"/>
    <x v="1"/>
    <n v="-705.9"/>
    <n v="-4106611.4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56.25"/>
    <x v="1"/>
    <n v="-56.25"/>
    <n v="-4106667.7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63.13999999999999"/>
    <x v="1"/>
    <n v="-163.13999999999999"/>
    <n v="-4106830.86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82.5"/>
    <x v="1"/>
    <n v="-82.5"/>
    <n v="-4106913.36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02.57"/>
    <x v="1"/>
    <n v="-202.57"/>
    <n v="-4107115.9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45.95"/>
    <x v="1"/>
    <n v="-245.95"/>
    <n v="-4107361.8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82.5"/>
    <x v="1"/>
    <n v="-82.5"/>
    <n v="-4107444.3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393.66"/>
    <x v="1"/>
    <n v="-393.66"/>
    <n v="-4107838.04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663.16"/>
    <x v="1"/>
    <n v="-2663.16"/>
    <n v="-4110501.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3.22"/>
    <x v="1"/>
    <n v="-23.22"/>
    <n v="-4110524.4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52.13"/>
    <x v="1"/>
    <n v="-52.13"/>
    <n v="-4110576.55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0.25"/>
    <x v="1"/>
    <n v="-20.25"/>
    <n v="-4110596.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25.17"/>
    <x v="1"/>
    <n v="-125.17"/>
    <n v="-4110721.9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30.33"/>
    <x v="1"/>
    <n v="-30.33"/>
    <n v="-4110752.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91.14"/>
    <x v="1"/>
    <n v="-191.14"/>
    <n v="-4110943.44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64.23"/>
    <x v="1"/>
    <n v="-264.23"/>
    <n v="-4111207.67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0.25"/>
    <x v="1"/>
    <n v="-20.25"/>
    <n v="-4111227.9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2372.4"/>
    <x v="1"/>
    <n v="-2372.4"/>
    <n v="-4113600.32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11.86"/>
    <x v="1"/>
    <n v="-111.86"/>
    <n v="-4113712.18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31.25"/>
    <x v="1"/>
    <n v="-131.25"/>
    <n v="-4113843.43"/>
    <x v="0"/>
    <x v="0"/>
    <x v="0"/>
    <x v="0"/>
    <x v="0"/>
  </r>
  <r>
    <x v="2"/>
    <x v="0"/>
    <x v="0"/>
    <x v="2"/>
    <x v="1"/>
    <n v="253"/>
    <x v="2"/>
    <s v="Depreciación del Periodo comprendido del 2021.02.01 al 2021.02.28."/>
    <x v="0"/>
    <x v="0"/>
    <n v="165.45"/>
    <x v="1"/>
    <n v="-165.45"/>
    <n v="-4114008.8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4.34"/>
    <x v="1"/>
    <n v="-14.34"/>
    <n v="-4114023.2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.24"/>
    <x v="1"/>
    <n v="-12.24"/>
    <n v="-4114035.46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57.19"/>
    <x v="1"/>
    <n v="-57.19"/>
    <n v="-4114092.65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796.5"/>
    <x v="1"/>
    <n v="-1796.5"/>
    <n v="-4115889.15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45.26"/>
    <x v="1"/>
    <n v="-245.26"/>
    <n v="-4116134.41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84.07"/>
    <x v="1"/>
    <n v="-184.07"/>
    <n v="-4116318.4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8"/>
    <x v="1"/>
    <n v="-18"/>
    <n v="-4116336.4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8"/>
    <x v="1"/>
    <n v="-18"/>
    <n v="-4116354.4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5"/>
    <x v="1"/>
    <n v="-15"/>
    <n v="-4116369.4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5.46"/>
    <x v="1"/>
    <n v="-125.46"/>
    <n v="-4116494.9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7.5"/>
    <x v="1"/>
    <n v="-127.5"/>
    <n v="-4116622.4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483.4"/>
    <x v="1"/>
    <n v="-483.4"/>
    <n v="-4117105.8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63.38999999999999"/>
    <x v="1"/>
    <n v="-163.38999999999999"/>
    <n v="-4117269.2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154.66"/>
    <x v="1"/>
    <n v="-2154.66"/>
    <n v="-4119423.8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11.08"/>
    <x v="1"/>
    <n v="-111.08"/>
    <n v="-4119534.9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0269.6"/>
    <x v="1"/>
    <n v="-10269.6"/>
    <n v="-4129804.5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36.549999999999997"/>
    <x v="1"/>
    <n v="-36.549999999999997"/>
    <n v="-4129841.1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0.86"/>
    <x v="1"/>
    <n v="-20.86"/>
    <n v="-4129861.9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864.1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866.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868.61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870.8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873.0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875.2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877.45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82.5"/>
    <x v="1"/>
    <n v="-82.5"/>
    <n v="-4129959.95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962.16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.21"/>
    <x v="1"/>
    <n v="-2.21"/>
    <n v="-4129964.3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.1"/>
    <x v="1"/>
    <n v="-12.1"/>
    <n v="-4129976.4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947.92"/>
    <x v="1"/>
    <n v="-947.92"/>
    <n v="-4130924.3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12.5"/>
    <x v="1"/>
    <n v="-112.5"/>
    <n v="-4131036.8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145.45"/>
    <x v="1"/>
    <n v="-1145.45"/>
    <n v="-4132182.3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.59"/>
    <x v="1"/>
    <n v="-1.59"/>
    <n v="-4132183.9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10.15"/>
    <x v="1"/>
    <n v="-110.15"/>
    <n v="-4132294.0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97.27"/>
    <x v="1"/>
    <n v="-97.27"/>
    <n v="-4132391.35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0.42"/>
    <x v="1"/>
    <n v="-10.42"/>
    <n v="-4132401.7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667.64"/>
    <x v="1"/>
    <n v="-1667.64"/>
    <n v="-4134069.41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90.92"/>
    <x v="1"/>
    <n v="-90.92"/>
    <n v="-4134160.3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83.75"/>
    <x v="1"/>
    <n v="-183.75"/>
    <n v="-4134344.0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197.15"/>
    <x v="1"/>
    <n v="-2197.15"/>
    <n v="-4136541.2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5930.17"/>
    <x v="1"/>
    <n v="-5930.17"/>
    <n v="-4142471.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00"/>
    <x v="1"/>
    <n v="-100"/>
    <n v="-4142571.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04.17"/>
    <x v="1"/>
    <n v="-204.17"/>
    <n v="-4142775.5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692.31"/>
    <x v="1"/>
    <n v="-1692.31"/>
    <n v="-4144467.8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52.12"/>
    <x v="1"/>
    <n v="-52.12"/>
    <n v="-4144520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.49"/>
    <x v="1"/>
    <n v="-12.49"/>
    <n v="-4144532.4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5.08"/>
    <x v="1"/>
    <n v="-5.08"/>
    <n v="-4144537.5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9.350000000000001"/>
    <x v="1"/>
    <n v="-19.350000000000001"/>
    <n v="-4144556.9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74.319999999999993"/>
    <x v="1"/>
    <n v="-74.319999999999993"/>
    <n v="-4144631.2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30.17"/>
    <x v="1"/>
    <n v="-30.17"/>
    <n v="-4144661.41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90.38"/>
    <x v="1"/>
    <n v="-190.38"/>
    <n v="-4144851.7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2.92"/>
    <x v="1"/>
    <n v="-122.92"/>
    <n v="-4144974.71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2.92"/>
    <x v="1"/>
    <n v="-122.92"/>
    <n v="-4145097.6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10.19"/>
    <x v="1"/>
    <n v="-210.19"/>
    <n v="-4145307.8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87.5"/>
    <x v="1"/>
    <n v="-187.5"/>
    <n v="-4145495.3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07.94"/>
    <x v="1"/>
    <n v="-107.94"/>
    <n v="-4145603.26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82.5"/>
    <x v="1"/>
    <n v="-82.5"/>
    <n v="-4145685.76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14.64"/>
    <x v="1"/>
    <n v="-114.64"/>
    <n v="-4145800.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425.3200000000002"/>
    <x v="1"/>
    <n v="-2425.3200000000002"/>
    <n v="-4148225.7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705.9"/>
    <x v="1"/>
    <n v="-705.9"/>
    <n v="-4148931.6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56.25"/>
    <x v="1"/>
    <n v="-56.25"/>
    <n v="-4148987.8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3.22"/>
    <x v="1"/>
    <n v="-23.22"/>
    <n v="-4149011.0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52.13"/>
    <x v="1"/>
    <n v="-52.13"/>
    <n v="-4149063.2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0.25"/>
    <x v="1"/>
    <n v="-20.25"/>
    <n v="-4149083.4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63.13999999999999"/>
    <x v="1"/>
    <n v="-163.13999999999999"/>
    <n v="-4149246.61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25.17"/>
    <x v="1"/>
    <n v="-125.17"/>
    <n v="-4149371.7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30.33"/>
    <x v="1"/>
    <n v="-30.33"/>
    <n v="-4149402.11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91.14"/>
    <x v="1"/>
    <n v="-191.14"/>
    <n v="-4149593.25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372.4"/>
    <x v="1"/>
    <n v="-2372.4"/>
    <n v="-4151965.65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02.57"/>
    <x v="1"/>
    <n v="-202.57"/>
    <n v="-4152168.22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45.95"/>
    <x v="1"/>
    <n v="-245.95"/>
    <n v="-4152414.1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82.5"/>
    <x v="1"/>
    <n v="-82.5"/>
    <n v="-4152496.6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393.66"/>
    <x v="1"/>
    <n v="-393.66"/>
    <n v="-4152890.3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663.16"/>
    <x v="1"/>
    <n v="-2663.16"/>
    <n v="-4155553.49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0.25"/>
    <x v="1"/>
    <n v="-20.25"/>
    <n v="-4155573.74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264.23"/>
    <x v="1"/>
    <n v="-264.23"/>
    <n v="-4155837.97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11.86"/>
    <x v="1"/>
    <n v="-111.86"/>
    <n v="-4155949.8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31.25"/>
    <x v="1"/>
    <n v="-131.25"/>
    <n v="-4156081.08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65.45"/>
    <x v="1"/>
    <n v="-165.45"/>
    <n v="-4156246.53"/>
    <x v="0"/>
    <x v="0"/>
    <x v="0"/>
    <x v="0"/>
    <x v="0"/>
  </r>
  <r>
    <x v="2"/>
    <x v="0"/>
    <x v="0"/>
    <x v="2"/>
    <x v="1"/>
    <n v="256"/>
    <x v="3"/>
    <s v="Depreciación del Periodo comprendido del 2021.03.01 al 2021.03.31."/>
    <x v="0"/>
    <x v="0"/>
    <n v="117.76"/>
    <x v="1"/>
    <n v="-117.76"/>
    <n v="-4156364.2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4.34"/>
    <x v="1"/>
    <n v="-14.34"/>
    <n v="-4156378.6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.24"/>
    <x v="1"/>
    <n v="-12.24"/>
    <n v="-4156390.8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57.19"/>
    <x v="1"/>
    <n v="-57.19"/>
    <n v="-4156448.0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00"/>
    <x v="1"/>
    <n v="-100"/>
    <n v="-4156548.0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04.17"/>
    <x v="1"/>
    <n v="-204.17"/>
    <n v="-4156752.2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692.31"/>
    <x v="1"/>
    <n v="-1692.31"/>
    <n v="-4158444.54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52.12"/>
    <x v="1"/>
    <n v="-52.12"/>
    <n v="-4158496.6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.49"/>
    <x v="1"/>
    <n v="-12.49"/>
    <n v="-4158509.1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5.08"/>
    <x v="1"/>
    <n v="-5.08"/>
    <n v="-4158514.2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9.350000000000001"/>
    <x v="1"/>
    <n v="-19.350000000000001"/>
    <n v="-4158533.58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74.319999999999993"/>
    <x v="1"/>
    <n v="-74.319999999999993"/>
    <n v="-4158607.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30.17"/>
    <x v="1"/>
    <n v="-30.17"/>
    <n v="-4158638.0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90.38"/>
    <x v="1"/>
    <n v="-190.38"/>
    <n v="-4158828.4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2.92"/>
    <x v="1"/>
    <n v="-122.92"/>
    <n v="-4158951.3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2.92"/>
    <x v="1"/>
    <n v="-122.92"/>
    <n v="-4159074.2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.1"/>
    <x v="1"/>
    <n v="-12.1"/>
    <n v="-4159086.3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947.92"/>
    <x v="1"/>
    <n v="-947.92"/>
    <n v="-4160034.3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12.5"/>
    <x v="1"/>
    <n v="-112.5"/>
    <n v="-4160146.8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145.45"/>
    <x v="1"/>
    <n v="-1145.45"/>
    <n v="-4161292.2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61294.4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61296.68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61298.8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61301.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82.5"/>
    <x v="1"/>
    <n v="-82.5"/>
    <n v="-4161383.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61385.8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61388.0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10.19"/>
    <x v="1"/>
    <n v="-210.19"/>
    <n v="-4161598.2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87.5"/>
    <x v="1"/>
    <n v="-187.5"/>
    <n v="-4161785.7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07.94"/>
    <x v="1"/>
    <n v="-107.94"/>
    <n v="-4161893.6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82.5"/>
    <x v="1"/>
    <n v="-82.5"/>
    <n v="-4161976.1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02.57"/>
    <x v="1"/>
    <n v="-202.57"/>
    <n v="-4162178.7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45.95"/>
    <x v="1"/>
    <n v="-245.95"/>
    <n v="-4162424.6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82.5"/>
    <x v="1"/>
    <n v="-82.5"/>
    <n v="-4162507.1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393.66"/>
    <x v="1"/>
    <n v="-393.66"/>
    <n v="-4162900.8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663.16"/>
    <x v="1"/>
    <n v="-2663.16"/>
    <n v="-4165563.9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.59"/>
    <x v="1"/>
    <n v="-1.59"/>
    <n v="-4165565.58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10.15"/>
    <x v="1"/>
    <n v="-110.15"/>
    <n v="-4165675.7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7.5"/>
    <x v="1"/>
    <n v="-127.5"/>
    <n v="-4165803.2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97.27"/>
    <x v="1"/>
    <n v="-97.27"/>
    <n v="-4165900.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483.4"/>
    <x v="1"/>
    <n v="-483.4"/>
    <n v="-4166383.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63.38999999999999"/>
    <x v="1"/>
    <n v="-163.38999999999999"/>
    <n v="-4166547.2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154.66"/>
    <x v="1"/>
    <n v="-2154.66"/>
    <n v="-4168701.9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0.42"/>
    <x v="1"/>
    <n v="-10.42"/>
    <n v="-4168712.3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667.64"/>
    <x v="1"/>
    <n v="-1667.64"/>
    <n v="-4170380.0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90.92"/>
    <x v="1"/>
    <n v="-90.92"/>
    <n v="-4170470.9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83.75"/>
    <x v="1"/>
    <n v="-183.75"/>
    <n v="-4170654.68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197.15"/>
    <x v="1"/>
    <n v="-2197.15"/>
    <n v="-4172851.8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5930.17"/>
    <x v="1"/>
    <n v="-5930.17"/>
    <n v="-417878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14.64"/>
    <x v="1"/>
    <n v="-114.64"/>
    <n v="-4178896.64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425.3200000000002"/>
    <x v="1"/>
    <n v="-2425.3200000000002"/>
    <n v="-4181321.9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705.9"/>
    <x v="1"/>
    <n v="-705.9"/>
    <n v="-4182027.8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56.25"/>
    <x v="1"/>
    <n v="-56.25"/>
    <n v="-4182084.1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3.22"/>
    <x v="1"/>
    <n v="-23.22"/>
    <n v="-4182107.3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52.13"/>
    <x v="1"/>
    <n v="-52.13"/>
    <n v="-4182159.4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0.25"/>
    <x v="1"/>
    <n v="-20.25"/>
    <n v="-4182179.7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63.13999999999999"/>
    <x v="1"/>
    <n v="-163.13999999999999"/>
    <n v="-4182342.8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5.17"/>
    <x v="1"/>
    <n v="-125.17"/>
    <n v="-4182468.0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30.33"/>
    <x v="1"/>
    <n v="-30.33"/>
    <n v="-4182498.3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91.14"/>
    <x v="1"/>
    <n v="-191.14"/>
    <n v="-4182689.4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372.4"/>
    <x v="1"/>
    <n v="-2372.4"/>
    <n v="-4185061.8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0.25"/>
    <x v="1"/>
    <n v="-20.25"/>
    <n v="-4185082.14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64.23"/>
    <x v="1"/>
    <n v="-264.23"/>
    <n v="-4185346.3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11.86"/>
    <x v="1"/>
    <n v="-111.86"/>
    <n v="-4185458.2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31.25"/>
    <x v="1"/>
    <n v="-131.25"/>
    <n v="-4185589.48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65.45"/>
    <x v="1"/>
    <n v="-165.45"/>
    <n v="-4185754.93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17.76"/>
    <x v="1"/>
    <n v="-117.76"/>
    <n v="-4185872.6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796.5"/>
    <x v="1"/>
    <n v="-1796.5"/>
    <n v="-4187669.1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45.26"/>
    <x v="1"/>
    <n v="-245.26"/>
    <n v="-4187914.45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84.07"/>
    <x v="1"/>
    <n v="-184.07"/>
    <n v="-4188098.5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8"/>
    <x v="1"/>
    <n v="-18"/>
    <n v="-4188116.5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8"/>
    <x v="1"/>
    <n v="-18"/>
    <n v="-4188134.5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5"/>
    <x v="1"/>
    <n v="-15"/>
    <n v="-4188149.52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25.46"/>
    <x v="1"/>
    <n v="-125.46"/>
    <n v="-4188274.98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11.08"/>
    <x v="1"/>
    <n v="-111.08"/>
    <n v="-4188386.0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10269.6"/>
    <x v="1"/>
    <n v="-10269.6"/>
    <n v="-4198655.66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36.549999999999997"/>
    <x v="1"/>
    <n v="-36.549999999999997"/>
    <n v="-4198692.21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0.86"/>
    <x v="1"/>
    <n v="-20.86"/>
    <n v="-4198713.07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98715.28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98717.49"/>
    <x v="0"/>
    <x v="0"/>
    <x v="0"/>
    <x v="0"/>
    <x v="0"/>
  </r>
  <r>
    <x v="2"/>
    <x v="0"/>
    <x v="0"/>
    <x v="2"/>
    <x v="1"/>
    <n v="257"/>
    <x v="4"/>
    <s v="Depreciación del Periodo comprendido del 2021.04.01 al 2021.04.30."/>
    <x v="0"/>
    <x v="0"/>
    <n v="2.21"/>
    <x v="1"/>
    <n v="-2.21"/>
    <n v="-4198719.7"/>
    <x v="0"/>
    <x v="0"/>
    <x v="0"/>
    <x v="0"/>
    <x v="0"/>
  </r>
  <r>
    <x v="2"/>
    <x v="0"/>
    <x v="0"/>
    <x v="2"/>
    <x v="2"/>
    <n v="8891"/>
    <x v="13"/>
    <s v="P/R RECLASIFICACION POR DEPRECIACION MES DE MAYO/2021"/>
    <x v="0"/>
    <x v="0"/>
    <n v="0.9"/>
    <x v="1"/>
    <n v="-0.9"/>
    <n v="-4198720.59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82.5"/>
    <x v="1"/>
    <n v="-82.5"/>
    <n v="-4198803.09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663.16"/>
    <x v="1"/>
    <n v="-2663.16"/>
    <n v="-4201466.2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393.66"/>
    <x v="1"/>
    <n v="-393.66"/>
    <n v="-4201859.92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90.92"/>
    <x v="1"/>
    <n v="-90.92"/>
    <n v="-4201950.8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83.75"/>
    <x v="1"/>
    <n v="-183.75"/>
    <n v="-4202134.59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197.15"/>
    <x v="1"/>
    <n v="-2197.15"/>
    <n v="-4204331.7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5930.17"/>
    <x v="1"/>
    <n v="-5930.17"/>
    <n v="-4210261.91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425.3200000000002"/>
    <x v="1"/>
    <n v="-2425.3200000000002"/>
    <n v="-4212687.23000000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14.64"/>
    <x v="1"/>
    <n v="-114.64"/>
    <n v="-4212801.8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705.9"/>
    <x v="1"/>
    <n v="-705.9"/>
    <n v="-4213507.76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56.25"/>
    <x v="1"/>
    <n v="-56.25"/>
    <n v="-4213564.01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3.22"/>
    <x v="1"/>
    <n v="-23.22"/>
    <n v="-4213587.2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52.13"/>
    <x v="1"/>
    <n v="-52.13"/>
    <n v="-4213639.3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0.25"/>
    <x v="1"/>
    <n v="-20.25"/>
    <n v="-4213659.62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63.13999999999999"/>
    <x v="1"/>
    <n v="-163.13999999999999"/>
    <n v="-4213822.7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5.17"/>
    <x v="1"/>
    <n v="-125.17"/>
    <n v="-4213947.9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30.33"/>
    <x v="1"/>
    <n v="-30.33"/>
    <n v="-4213978.2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91.14"/>
    <x v="1"/>
    <n v="-191.14"/>
    <n v="-4214169.40000000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372.4"/>
    <x v="1"/>
    <n v="-2372.4"/>
    <n v="-4216541.8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64.23"/>
    <x v="1"/>
    <n v="-264.23"/>
    <n v="-4216806.0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31.25"/>
    <x v="1"/>
    <n v="-131.25"/>
    <n v="-4216937.28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0.25"/>
    <x v="1"/>
    <n v="-20.25"/>
    <n v="-4216957.5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11.86"/>
    <x v="1"/>
    <n v="-111.86"/>
    <n v="-4217069.389999999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65.45"/>
    <x v="1"/>
    <n v="-165.45"/>
    <n v="-4217234.8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17.76"/>
    <x v="1"/>
    <n v="-117.76"/>
    <n v="-4217352.59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796.5"/>
    <x v="1"/>
    <n v="-1796.5"/>
    <n v="-4219149.09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45.26"/>
    <x v="1"/>
    <n v="-245.26"/>
    <n v="-4219394.360000000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84.07"/>
    <x v="1"/>
    <n v="-184.07"/>
    <n v="-4219578.4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8"/>
    <x v="1"/>
    <n v="-18"/>
    <n v="-4219596.4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8"/>
    <x v="1"/>
    <n v="-18"/>
    <n v="-4219614.4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5"/>
    <x v="1"/>
    <n v="-15"/>
    <n v="-4219629.4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5.46"/>
    <x v="1"/>
    <n v="-125.46"/>
    <n v="-4219754.889999999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36.549999999999997"/>
    <x v="1"/>
    <n v="-36.549999999999997"/>
    <n v="-4219791.44000000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11.08"/>
    <x v="1"/>
    <n v="-111.08"/>
    <n v="-4219902.51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0269.6"/>
    <x v="1"/>
    <n v="-10269.6"/>
    <n v="-4230172.12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0.86"/>
    <x v="1"/>
    <n v="-20.86"/>
    <n v="-4230192.98000000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195.19000000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197.40000000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199.610000000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201.82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204.0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206.2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208.45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82.5"/>
    <x v="1"/>
    <n v="-82.5"/>
    <n v="-4230290.95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293.1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87.5"/>
    <x v="1"/>
    <n v="-187.5"/>
    <n v="-4230480.6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07.94"/>
    <x v="1"/>
    <n v="-107.94"/>
    <n v="-4230588.59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.21"/>
    <x v="1"/>
    <n v="-2.21"/>
    <n v="-4230590.80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10.19"/>
    <x v="1"/>
    <n v="-210.19"/>
    <n v="-4230801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82.5"/>
    <x v="1"/>
    <n v="-82.5"/>
    <n v="-4230883.5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02.57"/>
    <x v="1"/>
    <n v="-202.57"/>
    <n v="-4231086.0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45.95"/>
    <x v="1"/>
    <n v="-245.95"/>
    <n v="-4231332.01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4.34"/>
    <x v="1"/>
    <n v="-14.34"/>
    <n v="-4231346.360000000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.24"/>
    <x v="1"/>
    <n v="-12.24"/>
    <n v="-4231358.59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57.19"/>
    <x v="1"/>
    <n v="-57.19"/>
    <n v="-4231415.79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00"/>
    <x v="1"/>
    <n v="-100"/>
    <n v="-4231515.79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04.17"/>
    <x v="1"/>
    <n v="-204.17"/>
    <n v="-4231719.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692.31"/>
    <x v="1"/>
    <n v="-1692.31"/>
    <n v="-4233412.26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52.12"/>
    <x v="1"/>
    <n v="-52.12"/>
    <n v="-4233464.389999999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.49"/>
    <x v="1"/>
    <n v="-12.49"/>
    <n v="-4233476.88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5.08"/>
    <x v="1"/>
    <n v="-5.08"/>
    <n v="-4233481.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9.350000000000001"/>
    <x v="1"/>
    <n v="-19.350000000000001"/>
    <n v="-4233501.30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74.319999999999993"/>
    <x v="1"/>
    <n v="-74.319999999999993"/>
    <n v="-4233575.6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30.17"/>
    <x v="1"/>
    <n v="-30.17"/>
    <n v="-4233605.8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90.38"/>
    <x v="1"/>
    <n v="-190.38"/>
    <n v="-4233796.18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2.92"/>
    <x v="1"/>
    <n v="-122.92"/>
    <n v="-4233919.09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947.92"/>
    <x v="1"/>
    <n v="-947.92"/>
    <n v="-4234867.01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145.45"/>
    <x v="1"/>
    <n v="-1145.45"/>
    <n v="-4236012.4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7.5"/>
    <x v="1"/>
    <n v="-127.5"/>
    <n v="-4236139.9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63.38999999999999"/>
    <x v="1"/>
    <n v="-163.38999999999999"/>
    <n v="-4236303.360000000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2154.66"/>
    <x v="1"/>
    <n v="-2154.66"/>
    <n v="-4238458.0199999996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2.92"/>
    <x v="1"/>
    <n v="-122.92"/>
    <n v="-4238580.94000000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2.1"/>
    <x v="1"/>
    <n v="-12.1"/>
    <n v="-4238593.0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12.5"/>
    <x v="1"/>
    <n v="-112.5"/>
    <n v="-4238705.54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.59"/>
    <x v="1"/>
    <n v="-1.59"/>
    <n v="-4238707.1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10.15"/>
    <x v="1"/>
    <n v="-110.15"/>
    <n v="-4238817.2800000003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97.27"/>
    <x v="1"/>
    <n v="-97.27"/>
    <n v="-4238914.55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483.4"/>
    <x v="1"/>
    <n v="-483.4"/>
    <n v="-4239397.95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0.42"/>
    <x v="1"/>
    <n v="-10.42"/>
    <n v="-4239408.37"/>
    <x v="0"/>
    <x v="0"/>
    <x v="0"/>
    <x v="0"/>
    <x v="0"/>
  </r>
  <r>
    <x v="2"/>
    <x v="0"/>
    <x v="0"/>
    <x v="2"/>
    <x v="1"/>
    <n v="258"/>
    <x v="5"/>
    <s v="Depreciación del Periodo comprendido del 2021.05.01 al 2021.05.31."/>
    <x v="0"/>
    <x v="0"/>
    <n v="1667.64"/>
    <x v="1"/>
    <n v="-1667.64"/>
    <n v="-4241076.01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.59"/>
    <x v="1"/>
    <n v="-1.59"/>
    <n v="-4241077.59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10.15"/>
    <x v="1"/>
    <n v="-110.15"/>
    <n v="-4241187.7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7.5"/>
    <x v="1"/>
    <n v="-127.5"/>
    <n v="-4241315.2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97.27"/>
    <x v="1"/>
    <n v="-97.27"/>
    <n v="-4241412.51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483.4"/>
    <x v="1"/>
    <n v="-483.4"/>
    <n v="-4241895.92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63.38999999999999"/>
    <x v="1"/>
    <n v="-163.38999999999999"/>
    <n v="-4242059.30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154.66"/>
    <x v="1"/>
    <n v="-2154.66"/>
    <n v="-4244213.9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0.42"/>
    <x v="1"/>
    <n v="-10.42"/>
    <n v="-4244224.389999999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667.64"/>
    <x v="1"/>
    <n v="-1667.64"/>
    <n v="-4245892.0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90.92"/>
    <x v="1"/>
    <n v="-90.92"/>
    <n v="-4245982.9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83.75"/>
    <x v="1"/>
    <n v="-183.75"/>
    <n v="-4246166.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197.15"/>
    <x v="1"/>
    <n v="-2197.15"/>
    <n v="-4248363.84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5930.17"/>
    <x v="1"/>
    <n v="-5930.17"/>
    <n v="-4254294.01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14.64"/>
    <x v="1"/>
    <n v="-114.64"/>
    <n v="-4254408.6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425.3200000000002"/>
    <x v="1"/>
    <n v="-2425.3200000000002"/>
    <n v="-4256833.980000000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705.9"/>
    <x v="1"/>
    <n v="-705.9"/>
    <n v="-4257539.88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56.25"/>
    <x v="1"/>
    <n v="-56.25"/>
    <n v="-4257596.1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3.22"/>
    <x v="1"/>
    <n v="-23.22"/>
    <n v="-4257619.34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52.13"/>
    <x v="1"/>
    <n v="-52.13"/>
    <n v="-4257671.480000000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0.25"/>
    <x v="1"/>
    <n v="-20.25"/>
    <n v="-4257691.730000000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63.13999999999999"/>
    <x v="1"/>
    <n v="-163.13999999999999"/>
    <n v="-4257854.8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5.17"/>
    <x v="1"/>
    <n v="-125.17"/>
    <n v="-4257980.0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30.33"/>
    <x v="1"/>
    <n v="-30.33"/>
    <n v="-4258010.3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91.14"/>
    <x v="1"/>
    <n v="-191.14"/>
    <n v="-4258201.51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372.4"/>
    <x v="1"/>
    <n v="-2372.4"/>
    <n v="-4260573.91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0.25"/>
    <x v="1"/>
    <n v="-20.25"/>
    <n v="-4260594.1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64.23"/>
    <x v="1"/>
    <n v="-264.23"/>
    <n v="-4260858.389999999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11.86"/>
    <x v="1"/>
    <n v="-111.86"/>
    <n v="-4260970.2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31.25"/>
    <x v="1"/>
    <n v="-131.25"/>
    <n v="-4261101.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65.45"/>
    <x v="1"/>
    <n v="-165.45"/>
    <n v="-4261266.9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17.76"/>
    <x v="1"/>
    <n v="-117.76"/>
    <n v="-4261384.71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796.5"/>
    <x v="1"/>
    <n v="-1796.5"/>
    <n v="-4263181.21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45.26"/>
    <x v="1"/>
    <n v="-245.26"/>
    <n v="-4263426.4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84.07"/>
    <x v="1"/>
    <n v="-184.07"/>
    <n v="-4263610.5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8"/>
    <x v="1"/>
    <n v="-18"/>
    <n v="-4263628.5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8"/>
    <x v="1"/>
    <n v="-18"/>
    <n v="-4263646.5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5"/>
    <x v="1"/>
    <n v="-15"/>
    <n v="-4263661.5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5.46"/>
    <x v="1"/>
    <n v="-125.46"/>
    <n v="-426378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11.08"/>
    <x v="1"/>
    <n v="-111.08"/>
    <n v="-4263898.08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0269.6"/>
    <x v="1"/>
    <n v="-10269.6"/>
    <n v="-4274167.68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36.549999999999997"/>
    <x v="1"/>
    <n v="-36.549999999999997"/>
    <n v="-4274204.230000000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0.86"/>
    <x v="1"/>
    <n v="-20.86"/>
    <n v="-4274225.09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227.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229.51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231.72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233.9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236.139999999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238.34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240.55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82.5"/>
    <x v="1"/>
    <n v="-82.5"/>
    <n v="-4274323.05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325.26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.21"/>
    <x v="1"/>
    <n v="-2.21"/>
    <n v="-4274327.480000000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10.19"/>
    <x v="1"/>
    <n v="-210.19"/>
    <n v="-4274537.6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87.5"/>
    <x v="1"/>
    <n v="-187.5"/>
    <n v="-4274725.1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07.94"/>
    <x v="1"/>
    <n v="-107.94"/>
    <n v="-4274833.110000000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82.5"/>
    <x v="1"/>
    <n v="-82.5"/>
    <n v="-4274915.610000000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02.57"/>
    <x v="1"/>
    <n v="-202.57"/>
    <n v="-4275118.18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45.95"/>
    <x v="1"/>
    <n v="-245.95"/>
    <n v="-4275364.1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82.5"/>
    <x v="1"/>
    <n v="-82.5"/>
    <n v="-4275446.6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393.66"/>
    <x v="1"/>
    <n v="-393.66"/>
    <n v="-4275840.29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663.16"/>
    <x v="1"/>
    <n v="-2663.16"/>
    <n v="-4278503.4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4.34"/>
    <x v="1"/>
    <n v="-14.34"/>
    <n v="-4278517.79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.24"/>
    <x v="1"/>
    <n v="-12.24"/>
    <n v="-4278530.0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57.19"/>
    <x v="1"/>
    <n v="-57.19"/>
    <n v="-4278587.22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00"/>
    <x v="1"/>
    <n v="-100"/>
    <n v="-4278687.22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204.17"/>
    <x v="1"/>
    <n v="-204.17"/>
    <n v="-4278891.389999999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692.31"/>
    <x v="1"/>
    <n v="-1692.31"/>
    <n v="-4280583.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52.12"/>
    <x v="1"/>
    <n v="-52.12"/>
    <n v="-4280635.82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.49"/>
    <x v="1"/>
    <n v="-12.49"/>
    <n v="-4280648.30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5.08"/>
    <x v="1"/>
    <n v="-5.08"/>
    <n v="-4280653.389999999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9.350000000000001"/>
    <x v="1"/>
    <n v="-19.350000000000001"/>
    <n v="-4280672.7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74.319999999999993"/>
    <x v="1"/>
    <n v="-74.319999999999993"/>
    <n v="-4280747.0599999996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30.17"/>
    <x v="1"/>
    <n v="-30.17"/>
    <n v="-4280777.2300000004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90.38"/>
    <x v="1"/>
    <n v="-190.38"/>
    <n v="-4280967.610000000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2.92"/>
    <x v="1"/>
    <n v="-122.92"/>
    <n v="-4281090.53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2.92"/>
    <x v="1"/>
    <n v="-122.92"/>
    <n v="-4281213.4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2.1"/>
    <x v="1"/>
    <n v="-12.1"/>
    <n v="-4281225.55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947.92"/>
    <x v="1"/>
    <n v="-947.92"/>
    <n v="-4282173.4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12.5"/>
    <x v="1"/>
    <n v="-112.5"/>
    <n v="-4282285.97"/>
    <x v="0"/>
    <x v="0"/>
    <x v="0"/>
    <x v="0"/>
    <x v="0"/>
  </r>
  <r>
    <x v="2"/>
    <x v="0"/>
    <x v="0"/>
    <x v="2"/>
    <x v="1"/>
    <n v="259"/>
    <x v="6"/>
    <s v="Depreciación del Periodo comprendido del 2021.06.01 al 2021.06.30."/>
    <x v="0"/>
    <x v="0"/>
    <n v="1145.45"/>
    <x v="1"/>
    <n v="-1145.45"/>
    <n v="-4283431.4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10.15"/>
    <x v="1"/>
    <n v="-110.15"/>
    <n v="-4283541.5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483.4"/>
    <x v="1"/>
    <n v="-483.4"/>
    <n v="-4284024.9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63.38999999999999"/>
    <x v="1"/>
    <n v="-163.38999999999999"/>
    <n v="-4284188.360000000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154.66"/>
    <x v="1"/>
    <n v="-2154.66"/>
    <n v="-4286343.01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0.42"/>
    <x v="1"/>
    <n v="-10.42"/>
    <n v="-4286353.440000000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667.64"/>
    <x v="1"/>
    <n v="-1667.64"/>
    <n v="-4288021.0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90.92"/>
    <x v="1"/>
    <n v="-90.92"/>
    <n v="-428811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83.75"/>
    <x v="1"/>
    <n v="-183.75"/>
    <n v="-4288295.75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.59"/>
    <x v="1"/>
    <n v="-1.59"/>
    <n v="-4288297.3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7.5"/>
    <x v="1"/>
    <n v="-127.5"/>
    <n v="-4288424.8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97.27"/>
    <x v="1"/>
    <n v="-97.27"/>
    <n v="-4288522.110000000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197.15"/>
    <x v="1"/>
    <n v="-2197.15"/>
    <n v="-4290719.2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5930.17"/>
    <x v="1"/>
    <n v="-5930.17"/>
    <n v="-4296649.4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14.64"/>
    <x v="1"/>
    <n v="-114.64"/>
    <n v="-4296764.0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425.3200000000002"/>
    <x v="1"/>
    <n v="-2425.3200000000002"/>
    <n v="-4299189.389999999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56.25"/>
    <x v="1"/>
    <n v="-56.25"/>
    <n v="-4299245.639999999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3.22"/>
    <x v="1"/>
    <n v="-23.22"/>
    <n v="-4299268.860000000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52.13"/>
    <x v="1"/>
    <n v="-52.13"/>
    <n v="-4299320.99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705.9"/>
    <x v="1"/>
    <n v="-705.9"/>
    <n v="-4300026.889999999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0.25"/>
    <x v="1"/>
    <n v="-20.25"/>
    <n v="-4300047.139999999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63.13999999999999"/>
    <x v="1"/>
    <n v="-163.13999999999999"/>
    <n v="-4300210.2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5.17"/>
    <x v="1"/>
    <n v="-125.17"/>
    <n v="-4300335.45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91.14"/>
    <x v="1"/>
    <n v="-191.14"/>
    <n v="-4300526.59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30.33"/>
    <x v="1"/>
    <n v="-30.33"/>
    <n v="-4300556.9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11.86"/>
    <x v="1"/>
    <n v="-111.86"/>
    <n v="-4300668.7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372.4"/>
    <x v="1"/>
    <n v="-2372.4"/>
    <n v="-4303041.1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0.25"/>
    <x v="1"/>
    <n v="-20.25"/>
    <n v="-4303061.4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64.23"/>
    <x v="1"/>
    <n v="-264.23"/>
    <n v="-4303325.6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31.25"/>
    <x v="1"/>
    <n v="-131.25"/>
    <n v="-4303456.91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65.45"/>
    <x v="1"/>
    <n v="-165.45"/>
    <n v="-4303622.360000000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17.76"/>
    <x v="1"/>
    <n v="-117.76"/>
    <n v="-4303740.1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796.5"/>
    <x v="1"/>
    <n v="-1796.5"/>
    <n v="-4305536.6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8"/>
    <x v="1"/>
    <n v="-18"/>
    <n v="-4305554.6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8"/>
    <x v="1"/>
    <n v="-18"/>
    <n v="-4305572.6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45.26"/>
    <x v="1"/>
    <n v="-245.26"/>
    <n v="-4305817.8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84.07"/>
    <x v="1"/>
    <n v="-184.07"/>
    <n v="-4306001.95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06004.1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06006.3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5"/>
    <x v="1"/>
    <n v="-15"/>
    <n v="-4306021.3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5.46"/>
    <x v="1"/>
    <n v="-125.46"/>
    <n v="-4306146.8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11.08"/>
    <x v="1"/>
    <n v="-111.08"/>
    <n v="-4306257.91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0269.6"/>
    <x v="1"/>
    <n v="-10269.6"/>
    <n v="-4316527.51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36.549999999999997"/>
    <x v="1"/>
    <n v="-36.549999999999997"/>
    <n v="-4316564.05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0.86"/>
    <x v="1"/>
    <n v="-20.86"/>
    <n v="-4316584.9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16587.1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16589.3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16591.55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82.5"/>
    <x v="1"/>
    <n v="-82.5"/>
    <n v="-4316674.05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10.19"/>
    <x v="1"/>
    <n v="-210.19"/>
    <n v="-4316884.2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87.5"/>
    <x v="1"/>
    <n v="-187.5"/>
    <n v="-4317071.7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17073.95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17076.1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17078.3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.21"/>
    <x v="1"/>
    <n v="-2.21"/>
    <n v="-4317080.5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07.94"/>
    <x v="1"/>
    <n v="-107.94"/>
    <n v="-4317188.51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4.34"/>
    <x v="1"/>
    <n v="-14.34"/>
    <n v="-4317202.860000000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.24"/>
    <x v="1"/>
    <n v="-12.24"/>
    <n v="-4317215.09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57.19"/>
    <x v="1"/>
    <n v="-57.19"/>
    <n v="-4317272.29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00"/>
    <x v="1"/>
    <n v="-100"/>
    <n v="-4317372.29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04.17"/>
    <x v="1"/>
    <n v="-204.17"/>
    <n v="-4317576.4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692.31"/>
    <x v="1"/>
    <n v="-1692.31"/>
    <n v="-4319268.76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52.12"/>
    <x v="1"/>
    <n v="-52.12"/>
    <n v="-4319320.8899999997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.49"/>
    <x v="1"/>
    <n v="-12.49"/>
    <n v="-4319333.3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5.08"/>
    <x v="1"/>
    <n v="-5.08"/>
    <n v="-4319338.4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9.350000000000001"/>
    <x v="1"/>
    <n v="-19.350000000000001"/>
    <n v="-4319357.80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74.319999999999993"/>
    <x v="1"/>
    <n v="-74.319999999999993"/>
    <n v="-4319432.1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30.17"/>
    <x v="1"/>
    <n v="-30.17"/>
    <n v="-4319462.3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90.38"/>
    <x v="1"/>
    <n v="-190.38"/>
    <n v="-4319652.68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2.92"/>
    <x v="1"/>
    <n v="-122.92"/>
    <n v="-4319775.59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2.92"/>
    <x v="1"/>
    <n v="-122.92"/>
    <n v="-4319898.51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2.1"/>
    <x v="1"/>
    <n v="-12.1"/>
    <n v="-4319910.62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947.92"/>
    <x v="1"/>
    <n v="-947.92"/>
    <n v="-4320858.5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12.5"/>
    <x v="1"/>
    <n v="-112.5"/>
    <n v="-4320971.0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1145.45"/>
    <x v="1"/>
    <n v="-1145.45"/>
    <n v="-4322116.49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663.16"/>
    <x v="1"/>
    <n v="-2663.16"/>
    <n v="-4324779.6500000004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45.95"/>
    <x v="1"/>
    <n v="-245.95"/>
    <n v="-4325025.59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82.5"/>
    <x v="1"/>
    <n v="-82.5"/>
    <n v="-4325108.099999999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393.66"/>
    <x v="1"/>
    <n v="-393.66"/>
    <n v="-4325501.7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82.5"/>
    <x v="1"/>
    <n v="-82.5"/>
    <n v="-4325584.26"/>
    <x v="0"/>
    <x v="0"/>
    <x v="0"/>
    <x v="0"/>
    <x v="0"/>
  </r>
  <r>
    <x v="2"/>
    <x v="0"/>
    <x v="0"/>
    <x v="2"/>
    <x v="1"/>
    <n v="260"/>
    <x v="7"/>
    <s v="Depreciación del Periodo comprendido del 2021.07.01 al 2021.07.31."/>
    <x v="0"/>
    <x v="0"/>
    <n v="202.57"/>
    <x v="1"/>
    <n v="-202.57"/>
    <n v="-4325786.83"/>
    <x v="0"/>
    <x v="0"/>
    <x v="0"/>
    <x v="0"/>
    <x v="0"/>
  </r>
  <r>
    <x v="2"/>
    <x v="0"/>
    <x v="0"/>
    <x v="2"/>
    <x v="2"/>
    <n v="8429"/>
    <x v="14"/>
    <s v="P/R BAJA DE MAQUINARIA CD74 POR VENTA"/>
    <x v="0"/>
    <x v="1"/>
    <n v="0"/>
    <x v="1"/>
    <n v="661308.56000000006"/>
    <n v="-3664478.2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90.92"/>
    <x v="1"/>
    <n v="-90.92"/>
    <n v="-3664569.1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83.75"/>
    <x v="1"/>
    <n v="-183.75"/>
    <n v="-3664752.9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197.15"/>
    <x v="1"/>
    <n v="-2197.15"/>
    <n v="-3666950.0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5930.17"/>
    <x v="1"/>
    <n v="-5930.17"/>
    <n v="-3672880.2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31.25"/>
    <x v="1"/>
    <n v="-131.25"/>
    <n v="-3673011.5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8"/>
    <x v="1"/>
    <n v="-18"/>
    <n v="-3673029.5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5"/>
    <x v="1"/>
    <n v="-15"/>
    <n v="-3673044.5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5.46"/>
    <x v="1"/>
    <n v="-125.46"/>
    <n v="-3673169.9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4.34"/>
    <x v="1"/>
    <n v="-14.34"/>
    <n v="-3673184.3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.24"/>
    <x v="1"/>
    <n v="-12.24"/>
    <n v="-3673196.55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57.19"/>
    <x v="1"/>
    <n v="-57.19"/>
    <n v="-3673253.7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00"/>
    <x v="1"/>
    <n v="-100"/>
    <n v="-3673353.7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04.17"/>
    <x v="1"/>
    <n v="-204.17"/>
    <n v="-3673557.9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692.31"/>
    <x v="1"/>
    <n v="-1692.31"/>
    <n v="-3675250.22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52.12"/>
    <x v="1"/>
    <n v="-52.12"/>
    <n v="-3675302.3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.49"/>
    <x v="1"/>
    <n v="-12.49"/>
    <n v="-3675314.83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5.08"/>
    <x v="1"/>
    <n v="-5.08"/>
    <n v="-3675319.9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9.350000000000001"/>
    <x v="1"/>
    <n v="-19.350000000000001"/>
    <n v="-3675339.2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74.319999999999993"/>
    <x v="1"/>
    <n v="-74.319999999999993"/>
    <n v="-3675413.5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30.17"/>
    <x v="1"/>
    <n v="-30.17"/>
    <n v="-3675443.75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90.38"/>
    <x v="1"/>
    <n v="-190.38"/>
    <n v="-3675634.13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2.92"/>
    <x v="1"/>
    <n v="-122.92"/>
    <n v="-3675757.05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14.64"/>
    <x v="1"/>
    <n v="-114.64"/>
    <n v="-3675871.6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425.3200000000002"/>
    <x v="1"/>
    <n v="-2425.3200000000002"/>
    <n v="-3678297.0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705.9"/>
    <x v="1"/>
    <n v="-705.9"/>
    <n v="-3679002.9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56.25"/>
    <x v="1"/>
    <n v="-56.25"/>
    <n v="-3679059.1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3.22"/>
    <x v="1"/>
    <n v="-23.22"/>
    <n v="-3679082.3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52.13"/>
    <x v="1"/>
    <n v="-52.13"/>
    <n v="-3679134.5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11.08"/>
    <x v="1"/>
    <n v="-111.08"/>
    <n v="-3679245.5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0269.6"/>
    <x v="1"/>
    <n v="-10269.6"/>
    <n v="-3689515.1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36.549999999999997"/>
    <x v="1"/>
    <n v="-36.549999999999997"/>
    <n v="-3689551.7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0.86"/>
    <x v="1"/>
    <n v="-20.86"/>
    <n v="-3689572.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574.8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577.02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579.23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581.4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583.65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585.8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588.0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82.5"/>
    <x v="1"/>
    <n v="-82.5"/>
    <n v="-3689670.5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672.7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.21"/>
    <x v="1"/>
    <n v="-2.21"/>
    <n v="-3689674.9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10.19"/>
    <x v="1"/>
    <n v="-210.19"/>
    <n v="-3689885.1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87.5"/>
    <x v="1"/>
    <n v="-187.5"/>
    <n v="-3690072.6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07.94"/>
    <x v="1"/>
    <n v="-107.94"/>
    <n v="-3690180.62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82.5"/>
    <x v="1"/>
    <n v="-82.5"/>
    <n v="-3690263.12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0.25"/>
    <x v="1"/>
    <n v="-20.25"/>
    <n v="-3690283.3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63.13999999999999"/>
    <x v="1"/>
    <n v="-163.13999999999999"/>
    <n v="-3690446.5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5.17"/>
    <x v="1"/>
    <n v="-125.17"/>
    <n v="-3690571.6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30.33"/>
    <x v="1"/>
    <n v="-30.33"/>
    <n v="-3690602.0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372.4"/>
    <x v="1"/>
    <n v="-2372.4"/>
    <n v="-3692974.4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0.25"/>
    <x v="1"/>
    <n v="-20.25"/>
    <n v="-3692994.6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64.23"/>
    <x v="1"/>
    <n v="-264.23"/>
    <n v="-3693258.8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11.86"/>
    <x v="1"/>
    <n v="-111.86"/>
    <n v="-3693370.75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91.14"/>
    <x v="1"/>
    <n v="-191.14"/>
    <n v="-3693561.8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65.45"/>
    <x v="1"/>
    <n v="-165.45"/>
    <n v="-3693727.3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2.92"/>
    <x v="1"/>
    <n v="-122.92"/>
    <n v="-3693850.2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.1"/>
    <x v="1"/>
    <n v="-12.1"/>
    <n v="-3693862.3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947.92"/>
    <x v="1"/>
    <n v="-947.92"/>
    <n v="-3694810.2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12.5"/>
    <x v="1"/>
    <n v="-112.5"/>
    <n v="-3694922.78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145.45"/>
    <x v="1"/>
    <n v="-1145.45"/>
    <n v="-3696068.23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.59"/>
    <x v="1"/>
    <n v="-1.59"/>
    <n v="-3696069.82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10.15"/>
    <x v="1"/>
    <n v="-110.15"/>
    <n v="-3696179.9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27.5"/>
    <x v="1"/>
    <n v="-127.5"/>
    <n v="-3696307.4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97.27"/>
    <x v="1"/>
    <n v="-97.27"/>
    <n v="-3696404.7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483.4"/>
    <x v="1"/>
    <n v="-483.4"/>
    <n v="-3696888.1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63.38999999999999"/>
    <x v="1"/>
    <n v="-163.38999999999999"/>
    <n v="-3697051.53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154.66"/>
    <x v="1"/>
    <n v="-2154.66"/>
    <n v="-3699206.19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0.42"/>
    <x v="1"/>
    <n v="-10.42"/>
    <n v="-3699216.6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667.64"/>
    <x v="1"/>
    <n v="-1667.64"/>
    <n v="-3700884.25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17.76"/>
    <x v="1"/>
    <n v="-117.76"/>
    <n v="-3701002.0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796.5"/>
    <x v="1"/>
    <n v="-1796.5"/>
    <n v="-3702798.5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45.26"/>
    <x v="1"/>
    <n v="-245.26"/>
    <n v="-3703043.77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84.07"/>
    <x v="1"/>
    <n v="-184.07"/>
    <n v="-3703227.8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18"/>
    <x v="1"/>
    <n v="-18"/>
    <n v="-3703245.84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02.57"/>
    <x v="1"/>
    <n v="-202.57"/>
    <n v="-3703448.41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45.95"/>
    <x v="1"/>
    <n v="-245.95"/>
    <n v="-3703694.3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82.5"/>
    <x v="1"/>
    <n v="-82.5"/>
    <n v="-3703776.86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393.66"/>
    <x v="1"/>
    <n v="-393.66"/>
    <n v="-3704170.52"/>
    <x v="0"/>
    <x v="0"/>
    <x v="0"/>
    <x v="0"/>
    <x v="0"/>
  </r>
  <r>
    <x v="2"/>
    <x v="0"/>
    <x v="0"/>
    <x v="2"/>
    <x v="1"/>
    <n v="261"/>
    <x v="8"/>
    <s v="Depreciación del Periodo comprendido del 2021.08.01 al 2021.08.31."/>
    <x v="0"/>
    <x v="0"/>
    <n v="2663.16"/>
    <x v="1"/>
    <n v="-2663.16"/>
    <n v="-3706833.68"/>
    <x v="0"/>
    <x v="0"/>
    <x v="0"/>
    <x v="0"/>
    <x v="0"/>
  </r>
  <r>
    <x v="2"/>
    <x v="0"/>
    <x v="0"/>
    <x v="2"/>
    <x v="2"/>
    <n v="8561"/>
    <x v="9"/>
    <s v="P/R RECLASIFICACION DE CUENTA DE DEPRECIACION"/>
    <x v="0"/>
    <x v="0"/>
    <n v="0.56000000000000005"/>
    <x v="1"/>
    <n v="-0.56000000000000005"/>
    <n v="-3706834.2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36.549999999999997"/>
    <x v="1"/>
    <n v="-36.549999999999997"/>
    <n v="-3706870.7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0.86"/>
    <x v="1"/>
    <n v="-20.86"/>
    <n v="-3706891.65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893.86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896.07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898.2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900.4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902.7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904.9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907.1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82.5"/>
    <x v="1"/>
    <n v="-82.5"/>
    <n v="-3706989.6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991.83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.21"/>
    <x v="1"/>
    <n v="-2.21"/>
    <n v="-3706994.0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4.34"/>
    <x v="1"/>
    <n v="-14.34"/>
    <n v="-3707008.3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.24"/>
    <x v="1"/>
    <n v="-12.24"/>
    <n v="-3707020.6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57.19"/>
    <x v="1"/>
    <n v="-57.19"/>
    <n v="-3707077.8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00"/>
    <x v="1"/>
    <n v="-100"/>
    <n v="-3707177.8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705.9"/>
    <x v="1"/>
    <n v="-705.9"/>
    <n v="-3707883.7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56.25"/>
    <x v="1"/>
    <n v="-56.25"/>
    <n v="-3707939.96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3.22"/>
    <x v="1"/>
    <n v="-23.22"/>
    <n v="-3707963.1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483.4"/>
    <x v="1"/>
    <n v="-483.4"/>
    <n v="-3708446.5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63.38999999999999"/>
    <x v="1"/>
    <n v="-163.38999999999999"/>
    <n v="-3708609.97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154.66"/>
    <x v="1"/>
    <n v="-2154.66"/>
    <n v="-3710764.63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0.42"/>
    <x v="1"/>
    <n v="-10.42"/>
    <n v="-3710775.05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667.64"/>
    <x v="1"/>
    <n v="-1667.64"/>
    <n v="-3712442.6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90.92"/>
    <x v="1"/>
    <n v="-90.92"/>
    <n v="-3712533.6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83.75"/>
    <x v="1"/>
    <n v="-183.75"/>
    <n v="-3712717.36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14.64"/>
    <x v="1"/>
    <n v="-114.64"/>
    <n v="-371283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52.13"/>
    <x v="1"/>
    <n v="-52.13"/>
    <n v="-3712884.13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0.25"/>
    <x v="1"/>
    <n v="-20.25"/>
    <n v="-3712904.3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63.13999999999999"/>
    <x v="1"/>
    <n v="-163.13999999999999"/>
    <n v="-3713067.5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5.17"/>
    <x v="1"/>
    <n v="-125.17"/>
    <n v="-3713192.6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30.33"/>
    <x v="1"/>
    <n v="-30.33"/>
    <n v="-3713223.0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91.14"/>
    <x v="1"/>
    <n v="-191.14"/>
    <n v="-3713414.16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372.4"/>
    <x v="1"/>
    <n v="-2372.4"/>
    <n v="-3715786.56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10.19"/>
    <x v="1"/>
    <n v="-210.19"/>
    <n v="-3715996.75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87.5"/>
    <x v="1"/>
    <n v="-187.5"/>
    <n v="-3716184.25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07.94"/>
    <x v="1"/>
    <n v="-107.94"/>
    <n v="-3716292.1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82.5"/>
    <x v="1"/>
    <n v="-82.5"/>
    <n v="-3716374.6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0.25"/>
    <x v="1"/>
    <n v="-20.25"/>
    <n v="-3716394.9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5.46"/>
    <x v="1"/>
    <n v="-125.46"/>
    <n v="-3716520.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11.08"/>
    <x v="1"/>
    <n v="-111.08"/>
    <n v="-3716631.4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0269.6"/>
    <x v="1"/>
    <n v="-10269.6"/>
    <n v="-3726901.0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64.23"/>
    <x v="1"/>
    <n v="-264.23"/>
    <n v="-3727165.3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11.86"/>
    <x v="1"/>
    <n v="-111.86"/>
    <n v="-3727277.17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31.25"/>
    <x v="1"/>
    <n v="-131.25"/>
    <n v="-3727408.4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02.57"/>
    <x v="1"/>
    <n v="-202.57"/>
    <n v="-3727610.9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45.95"/>
    <x v="1"/>
    <n v="-245.95"/>
    <n v="-3727856.9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82.5"/>
    <x v="1"/>
    <n v="-82.5"/>
    <n v="-3727939.4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393.66"/>
    <x v="1"/>
    <n v="-393.66"/>
    <n v="-3728333.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663.16"/>
    <x v="1"/>
    <n v="-2663.16"/>
    <n v="-3730996.26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197.15"/>
    <x v="1"/>
    <n v="-2197.15"/>
    <n v="-3733193.4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5930.17"/>
    <x v="1"/>
    <n v="-5930.17"/>
    <n v="-3739123.5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65.45"/>
    <x v="1"/>
    <n v="-165.45"/>
    <n v="-3739289.03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17.76"/>
    <x v="1"/>
    <n v="-117.76"/>
    <n v="-3739406.7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796.5"/>
    <x v="1"/>
    <n v="-1796.5"/>
    <n v="-3741203.2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45.26"/>
    <x v="1"/>
    <n v="-245.26"/>
    <n v="-3741448.55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84.07"/>
    <x v="1"/>
    <n v="-184.07"/>
    <n v="-3741632.6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8"/>
    <x v="1"/>
    <n v="-18"/>
    <n v="-3741650.6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8"/>
    <x v="1"/>
    <n v="-18"/>
    <n v="-3741668.6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5"/>
    <x v="1"/>
    <n v="-15"/>
    <n v="-3741683.6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.1"/>
    <x v="1"/>
    <n v="-12.1"/>
    <n v="-3741695.7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947.92"/>
    <x v="1"/>
    <n v="-947.92"/>
    <n v="-3742643.6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12.5"/>
    <x v="1"/>
    <n v="-112.5"/>
    <n v="-3742756.1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145.45"/>
    <x v="1"/>
    <n v="-1145.45"/>
    <n v="-3743901.5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.59"/>
    <x v="1"/>
    <n v="-1.59"/>
    <n v="-3743903.1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10.15"/>
    <x v="1"/>
    <n v="-110.15"/>
    <n v="-3744013.33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7.5"/>
    <x v="1"/>
    <n v="-127.5"/>
    <n v="-3744140.83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97.27"/>
    <x v="1"/>
    <n v="-97.27"/>
    <n v="-3744238.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04.17"/>
    <x v="1"/>
    <n v="-204.17"/>
    <n v="-3744442.27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692.31"/>
    <x v="1"/>
    <n v="-1692.31"/>
    <n v="-3746134.58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52.12"/>
    <x v="1"/>
    <n v="-52.12"/>
    <n v="-3746186.7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.49"/>
    <x v="1"/>
    <n v="-12.49"/>
    <n v="-3746199.1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5.08"/>
    <x v="1"/>
    <n v="-5.08"/>
    <n v="-3746204.27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9.350000000000001"/>
    <x v="1"/>
    <n v="-19.350000000000001"/>
    <n v="-3746223.62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74.319999999999993"/>
    <x v="1"/>
    <n v="-74.319999999999993"/>
    <n v="-3746297.94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30.17"/>
    <x v="1"/>
    <n v="-30.17"/>
    <n v="-3746328.1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90.38"/>
    <x v="1"/>
    <n v="-190.38"/>
    <n v="-3746518.49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2.92"/>
    <x v="1"/>
    <n v="-122.92"/>
    <n v="-3746641.41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122.92"/>
    <x v="1"/>
    <n v="-122.92"/>
    <n v="-3746764.33"/>
    <x v="0"/>
    <x v="0"/>
    <x v="0"/>
    <x v="0"/>
    <x v="0"/>
  </r>
  <r>
    <x v="2"/>
    <x v="0"/>
    <x v="0"/>
    <x v="2"/>
    <x v="1"/>
    <n v="262"/>
    <x v="9"/>
    <s v="Depreciación del Periodo comprendido del 2021.09.01 al 2021.09.30."/>
    <x v="0"/>
    <x v="0"/>
    <n v="2425.3200000000002"/>
    <x v="1"/>
    <n v="-2425.3200000000002"/>
    <n v="-3749189.65"/>
    <x v="0"/>
    <x v="0"/>
    <x v="0"/>
    <x v="0"/>
    <x v="0"/>
  </r>
  <r>
    <x v="2"/>
    <x v="0"/>
    <x v="0"/>
    <x v="2"/>
    <x v="2"/>
    <n v="8899"/>
    <x v="10"/>
    <s v="P/R RECLASIFICACION POR DEPRECIACION OCTUBRE/2021"/>
    <x v="0"/>
    <x v="0"/>
    <n v="0.56000000000000005"/>
    <x v="1"/>
    <n v="-0.56000000000000005"/>
    <n v="-3749190.2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4.34"/>
    <x v="1"/>
    <n v="-14.34"/>
    <n v="-3749204.5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.24"/>
    <x v="1"/>
    <n v="-12.24"/>
    <n v="-3749216.7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0.25"/>
    <x v="1"/>
    <n v="-20.25"/>
    <n v="-3749237.04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64.23"/>
    <x v="1"/>
    <n v="-264.23"/>
    <n v="-3749501.27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11.86"/>
    <x v="1"/>
    <n v="-111.86"/>
    <n v="-3749613.1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31.25"/>
    <x v="1"/>
    <n v="-131.25"/>
    <n v="-3749744.38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65.45"/>
    <x v="1"/>
    <n v="-165.45"/>
    <n v="-3749909.8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17.76"/>
    <x v="1"/>
    <n v="-117.76"/>
    <n v="-3750027.5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796.5"/>
    <x v="1"/>
    <n v="-1796.5"/>
    <n v="-3751824.0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45.26"/>
    <x v="1"/>
    <n v="-245.26"/>
    <n v="-3752069.3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84.07"/>
    <x v="1"/>
    <n v="-184.07"/>
    <n v="-3752253.4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8"/>
    <x v="1"/>
    <n v="-18"/>
    <n v="-3752271.4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8"/>
    <x v="1"/>
    <n v="-18"/>
    <n v="-3752289.4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5"/>
    <x v="1"/>
    <n v="-15"/>
    <n v="-3752304.4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5.46"/>
    <x v="1"/>
    <n v="-125.46"/>
    <n v="-3752429.88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11.08"/>
    <x v="1"/>
    <n v="-111.08"/>
    <n v="-3752540.9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0269.6"/>
    <x v="1"/>
    <n v="-10269.6"/>
    <n v="-3762810.5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36.549999999999997"/>
    <x v="1"/>
    <n v="-36.549999999999997"/>
    <n v="-3762847.1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0.86"/>
    <x v="1"/>
    <n v="-20.86"/>
    <n v="-3762867.97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870.18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872.3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874.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876.8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879.0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881.2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883.44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82.5"/>
    <x v="1"/>
    <n v="-82.5"/>
    <n v="-3762965.94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968.1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.21"/>
    <x v="1"/>
    <n v="-2.21"/>
    <n v="-3762970.3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10.19"/>
    <x v="1"/>
    <n v="-210.19"/>
    <n v="-3763180.5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87.5"/>
    <x v="1"/>
    <n v="-187.5"/>
    <n v="-3763368.0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07.94"/>
    <x v="1"/>
    <n v="-107.94"/>
    <n v="-3763475.9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82.5"/>
    <x v="1"/>
    <n v="-82.5"/>
    <n v="-3763558.4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02.57"/>
    <x v="1"/>
    <n v="-202.57"/>
    <n v="-3763761.0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45.95"/>
    <x v="1"/>
    <n v="-245.95"/>
    <n v="-3764007.0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82.5"/>
    <x v="1"/>
    <n v="-82.5"/>
    <n v="-3764089.5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393.66"/>
    <x v="1"/>
    <n v="-393.66"/>
    <n v="-3764483.17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663.16"/>
    <x v="1"/>
    <n v="-2663.16"/>
    <n v="-3767146.3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57.19"/>
    <x v="1"/>
    <n v="-57.19"/>
    <n v="-3767203.5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00"/>
    <x v="1"/>
    <n v="-100"/>
    <n v="-3767303.5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04.17"/>
    <x v="1"/>
    <n v="-204.17"/>
    <n v="-3767507.6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692.31"/>
    <x v="1"/>
    <n v="-1692.31"/>
    <n v="-3769200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52.12"/>
    <x v="1"/>
    <n v="-52.12"/>
    <n v="-3769252.1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.49"/>
    <x v="1"/>
    <n v="-12.49"/>
    <n v="-3769264.6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5.08"/>
    <x v="1"/>
    <n v="-5.08"/>
    <n v="-3769269.6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9.350000000000001"/>
    <x v="1"/>
    <n v="-19.350000000000001"/>
    <n v="-3769289.04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74.319999999999993"/>
    <x v="1"/>
    <n v="-74.319999999999993"/>
    <n v="-3769363.3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30.17"/>
    <x v="1"/>
    <n v="-30.17"/>
    <n v="-3769393.5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90.38"/>
    <x v="1"/>
    <n v="-190.38"/>
    <n v="-3769583.9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2.92"/>
    <x v="1"/>
    <n v="-122.92"/>
    <n v="-3769706.8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2.92"/>
    <x v="1"/>
    <n v="-122.92"/>
    <n v="-3769829.7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.1"/>
    <x v="1"/>
    <n v="-12.1"/>
    <n v="-3769841.8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947.92"/>
    <x v="1"/>
    <n v="-947.92"/>
    <n v="-3770789.77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12.5"/>
    <x v="1"/>
    <n v="-112.5"/>
    <n v="-3770902.27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145.45"/>
    <x v="1"/>
    <n v="-1145.45"/>
    <n v="-3772047.7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.59"/>
    <x v="1"/>
    <n v="-1.59"/>
    <n v="-3772049.3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10.15"/>
    <x v="1"/>
    <n v="-110.15"/>
    <n v="-3772159.4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7.5"/>
    <x v="1"/>
    <n v="-127.5"/>
    <n v="-3772286.9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97.27"/>
    <x v="1"/>
    <n v="-97.27"/>
    <n v="-3772384.2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483.4"/>
    <x v="1"/>
    <n v="-483.4"/>
    <n v="-3772867.6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63.38999999999999"/>
    <x v="1"/>
    <n v="-163.38999999999999"/>
    <n v="-3773031.0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154.66"/>
    <x v="1"/>
    <n v="-2154.66"/>
    <n v="-3775185.68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0.42"/>
    <x v="1"/>
    <n v="-10.42"/>
    <n v="-3775196.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667.64"/>
    <x v="1"/>
    <n v="-1667.64"/>
    <n v="-3776863.74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90.92"/>
    <x v="1"/>
    <n v="-90.92"/>
    <n v="-3776954.6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83.75"/>
    <x v="1"/>
    <n v="-183.75"/>
    <n v="-3777138.41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197.15"/>
    <x v="1"/>
    <n v="-2197.15"/>
    <n v="-3779335.5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5930.17"/>
    <x v="1"/>
    <n v="-5930.17"/>
    <n v="-3785265.73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14.64"/>
    <x v="1"/>
    <n v="-114.64"/>
    <n v="-3785380.37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425.3200000000002"/>
    <x v="1"/>
    <n v="-2425.3200000000002"/>
    <n v="-3787805.6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705.9"/>
    <x v="1"/>
    <n v="-705.9"/>
    <n v="-3788511.5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56.25"/>
    <x v="1"/>
    <n v="-56.25"/>
    <n v="-3788567.84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3.22"/>
    <x v="1"/>
    <n v="-23.22"/>
    <n v="-3788591.06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52.13"/>
    <x v="1"/>
    <n v="-52.13"/>
    <n v="-3788643.19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0.25"/>
    <x v="1"/>
    <n v="-20.25"/>
    <n v="-3788663.44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63.13999999999999"/>
    <x v="1"/>
    <n v="-163.13999999999999"/>
    <n v="-3788826.58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25.17"/>
    <x v="1"/>
    <n v="-125.17"/>
    <n v="-3788951.75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30.33"/>
    <x v="1"/>
    <n v="-30.33"/>
    <n v="-3788982.08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191.14"/>
    <x v="1"/>
    <n v="-191.14"/>
    <n v="-3789173.22"/>
    <x v="0"/>
    <x v="0"/>
    <x v="0"/>
    <x v="0"/>
    <x v="0"/>
  </r>
  <r>
    <x v="2"/>
    <x v="0"/>
    <x v="0"/>
    <x v="2"/>
    <x v="1"/>
    <n v="263"/>
    <x v="10"/>
    <s v="Depreciación del Periodo comprendido del 2021.10.01 al 2021.10.31."/>
    <x v="0"/>
    <x v="0"/>
    <n v="2372.4"/>
    <x v="1"/>
    <n v="-2372.4"/>
    <n v="-3791545.62"/>
    <x v="0"/>
    <x v="0"/>
    <x v="0"/>
    <x v="0"/>
    <x v="0"/>
  </r>
  <r>
    <x v="2"/>
    <x v="0"/>
    <x v="0"/>
    <x v="2"/>
    <x v="2"/>
    <n v="8900"/>
    <x v="11"/>
    <s v="P/R RECLASIFICACION POR DEPRECIACION NOVIEMBRE/2021"/>
    <x v="0"/>
    <x v="0"/>
    <n v="0.56000000000000005"/>
    <x v="1"/>
    <n v="-0.56000000000000005"/>
    <n v="-3791546.1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10.15"/>
    <x v="1"/>
    <n v="-110.15"/>
    <n v="-3791656.3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7.5"/>
    <x v="1"/>
    <n v="-127.5"/>
    <n v="-3791783.8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97.27"/>
    <x v="1"/>
    <n v="-97.27"/>
    <n v="-3791881.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483.4"/>
    <x v="1"/>
    <n v="-483.4"/>
    <n v="-3792364.5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63.38999999999999"/>
    <x v="1"/>
    <n v="-163.38999999999999"/>
    <n v="-3792527.8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154.66"/>
    <x v="1"/>
    <n v="-2154.66"/>
    <n v="-3794682.55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0.42"/>
    <x v="1"/>
    <n v="-10.42"/>
    <n v="-3794692.97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667.64"/>
    <x v="1"/>
    <n v="-1667.64"/>
    <n v="-3796360.6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90.92"/>
    <x v="1"/>
    <n v="-90.92"/>
    <n v="-3796451.5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83.75"/>
    <x v="1"/>
    <n v="-183.75"/>
    <n v="-3796635.2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197.15"/>
    <x v="1"/>
    <n v="-2197.15"/>
    <n v="-3798832.4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5930.17"/>
    <x v="1"/>
    <n v="-5930.17"/>
    <n v="-3804762.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14.64"/>
    <x v="1"/>
    <n v="-114.64"/>
    <n v="-3804877.24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425.3200000000002"/>
    <x v="1"/>
    <n v="-2425.3200000000002"/>
    <n v="-3807302.5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705.9"/>
    <x v="1"/>
    <n v="-705.9"/>
    <n v="-3808008.4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56.25"/>
    <x v="1"/>
    <n v="-56.25"/>
    <n v="-3808064.7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3.22"/>
    <x v="1"/>
    <n v="-23.22"/>
    <n v="-3808087.9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52.13"/>
    <x v="1"/>
    <n v="-52.13"/>
    <n v="-3808140.0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0.25"/>
    <x v="1"/>
    <n v="-20.25"/>
    <n v="-3808160.3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63.13999999999999"/>
    <x v="1"/>
    <n v="-163.13999999999999"/>
    <n v="-3808323.45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5.17"/>
    <x v="1"/>
    <n v="-125.17"/>
    <n v="-3808448.62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30.33"/>
    <x v="1"/>
    <n v="-30.33"/>
    <n v="-3808478.95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91.14"/>
    <x v="1"/>
    <n v="-191.14"/>
    <n v="-3808670.0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372.4"/>
    <x v="1"/>
    <n v="-2372.4"/>
    <n v="-3811042.4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0.25"/>
    <x v="1"/>
    <n v="-20.25"/>
    <n v="-3811062.74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64.23"/>
    <x v="1"/>
    <n v="-264.23"/>
    <n v="-3811326.97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11.86"/>
    <x v="1"/>
    <n v="-111.86"/>
    <n v="-3811438.8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31.25"/>
    <x v="1"/>
    <n v="-131.25"/>
    <n v="-3811570.0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65.45"/>
    <x v="1"/>
    <n v="-165.45"/>
    <n v="-3811735.5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4.34"/>
    <x v="1"/>
    <n v="-14.34"/>
    <n v="-3811749.87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.24"/>
    <x v="1"/>
    <n v="-12.24"/>
    <n v="-3811762.1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57.19"/>
    <x v="1"/>
    <n v="-57.19"/>
    <n v="-3811819.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00"/>
    <x v="1"/>
    <n v="-100"/>
    <n v="-3811919.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04.17"/>
    <x v="1"/>
    <n v="-204.17"/>
    <n v="-3812123.47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692.31"/>
    <x v="1"/>
    <n v="-1692.31"/>
    <n v="-3813815.7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52.12"/>
    <x v="1"/>
    <n v="-52.12"/>
    <n v="-3813867.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.49"/>
    <x v="1"/>
    <n v="-12.49"/>
    <n v="-3813880.3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5.08"/>
    <x v="1"/>
    <n v="-5.08"/>
    <n v="-3813885.47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9.350000000000001"/>
    <x v="1"/>
    <n v="-19.350000000000001"/>
    <n v="-3813904.82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74.319999999999993"/>
    <x v="1"/>
    <n v="-74.319999999999993"/>
    <n v="-3813979.14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17.76"/>
    <x v="1"/>
    <n v="-117.76"/>
    <n v="-3814096.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796.5"/>
    <x v="1"/>
    <n v="-1796.5"/>
    <n v="-3815893.4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45.26"/>
    <x v="1"/>
    <n v="-245.26"/>
    <n v="-3816138.6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84.07"/>
    <x v="1"/>
    <n v="-184.07"/>
    <n v="-3816322.7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8"/>
    <x v="1"/>
    <n v="-18"/>
    <n v="-3816340.7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8"/>
    <x v="1"/>
    <n v="-18"/>
    <n v="-3816358.7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5"/>
    <x v="1"/>
    <n v="-15"/>
    <n v="-3816373.7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5.46"/>
    <x v="1"/>
    <n v="-125.46"/>
    <n v="-3816499.1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30.17"/>
    <x v="1"/>
    <n v="-30.17"/>
    <n v="-3816529.3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90.38"/>
    <x v="1"/>
    <n v="-190.38"/>
    <n v="-3816719.74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2.92"/>
    <x v="1"/>
    <n v="-122.92"/>
    <n v="-3816842.6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2.92"/>
    <x v="1"/>
    <n v="-122.92"/>
    <n v="-3816965.5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2.1"/>
    <x v="1"/>
    <n v="-12.1"/>
    <n v="-3816977.6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947.92"/>
    <x v="1"/>
    <n v="-947.92"/>
    <n v="-3817925.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12.5"/>
    <x v="1"/>
    <n v="-112.5"/>
    <n v="-3818038.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145.45"/>
    <x v="1"/>
    <n v="-1145.45"/>
    <n v="-3819183.55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11.08"/>
    <x v="1"/>
    <n v="-111.08"/>
    <n v="-3819294.6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0269.6"/>
    <x v="1"/>
    <n v="-10269.6"/>
    <n v="-3829564.2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36.549999999999997"/>
    <x v="1"/>
    <n v="-36.549999999999997"/>
    <n v="-3829600.7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0.86"/>
    <x v="1"/>
    <n v="-20.86"/>
    <n v="-3829621.64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623.85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626.0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628.27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630.4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632.6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634.9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637.1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82.5"/>
    <x v="1"/>
    <n v="-82.5"/>
    <n v="-3829719.61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721.82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.21"/>
    <x v="1"/>
    <n v="-2.21"/>
    <n v="-3829724.0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10.19"/>
    <x v="1"/>
    <n v="-210.19"/>
    <n v="-3829934.22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87.5"/>
    <x v="1"/>
    <n v="-187.5"/>
    <n v="-3830121.72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07.94"/>
    <x v="1"/>
    <n v="-107.94"/>
    <n v="-3830229.6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82.5"/>
    <x v="1"/>
    <n v="-82.5"/>
    <n v="-3830312.16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02.57"/>
    <x v="1"/>
    <n v="-202.57"/>
    <n v="-3830514.73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45.95"/>
    <x v="1"/>
    <n v="-245.95"/>
    <n v="-3830760.6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82.5"/>
    <x v="1"/>
    <n v="-82.5"/>
    <n v="-3830843.18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393.66"/>
    <x v="1"/>
    <n v="-393.66"/>
    <n v="-3831236.84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2663.16"/>
    <x v="1"/>
    <n v="-2663.16"/>
    <n v="-3833900"/>
    <x v="0"/>
    <x v="0"/>
    <x v="0"/>
    <x v="0"/>
    <x v="0"/>
  </r>
  <r>
    <x v="2"/>
    <x v="0"/>
    <x v="0"/>
    <x v="2"/>
    <x v="1"/>
    <n v="264"/>
    <x v="11"/>
    <s v="Depreciación del Periodo comprendido del 2021.11.01 al 2021.11.30."/>
    <x v="0"/>
    <x v="0"/>
    <n v="1.59"/>
    <x v="1"/>
    <n v="-1.59"/>
    <n v="-3833901.59"/>
    <x v="0"/>
    <x v="0"/>
    <x v="0"/>
    <x v="0"/>
    <x v="0"/>
  </r>
  <r>
    <x v="2"/>
    <x v="0"/>
    <x v="0"/>
    <x v="2"/>
    <x v="2"/>
    <n v="8901"/>
    <x v="12"/>
    <s v="P/R RECLASIFICACION POR DEPRECIACION DICIEMBRE/2021"/>
    <x v="0"/>
    <x v="0"/>
    <n v="0.56000000000000005"/>
    <x v="1"/>
    <n v="-0.56000000000000005"/>
    <n v="-3833902.1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4.38"/>
    <x v="1"/>
    <n v="-14.38"/>
    <n v="-3833916.53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.24"/>
    <x v="1"/>
    <n v="-12.24"/>
    <n v="-3833928.7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57.19"/>
    <x v="1"/>
    <n v="-57.19"/>
    <n v="-3833985.9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00.45"/>
    <x v="1"/>
    <n v="-100.45"/>
    <n v="-3834086.4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04.17"/>
    <x v="1"/>
    <n v="-204.17"/>
    <n v="-3834290.5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692.31"/>
    <x v="1"/>
    <n v="-1692.31"/>
    <n v="-3835982.8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52.12"/>
    <x v="1"/>
    <n v="-52.12"/>
    <n v="-3836035.0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.25"/>
    <x v="1"/>
    <n v="-12.25"/>
    <n v="-3836047.2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5.08"/>
    <x v="1"/>
    <n v="-5.08"/>
    <n v="-3836052.3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9.350000000000001"/>
    <x v="1"/>
    <n v="-19.350000000000001"/>
    <n v="-3836071.6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74.319999999999993"/>
    <x v="1"/>
    <n v="-74.319999999999993"/>
    <n v="-3836146.0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154.66"/>
    <x v="1"/>
    <n v="-2154.66"/>
    <n v="-3838300.6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0.42"/>
    <x v="1"/>
    <n v="-10.42"/>
    <n v="-3838311.0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667.64"/>
    <x v="1"/>
    <n v="-1667.64"/>
    <n v="-3839978.73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30.17"/>
    <x v="1"/>
    <n v="-30.17"/>
    <n v="-3840008.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90.38"/>
    <x v="1"/>
    <n v="-190.38"/>
    <n v="-3840199.2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2.44"/>
    <x v="1"/>
    <n v="-122.44"/>
    <n v="-3840321.72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2.44"/>
    <x v="1"/>
    <n v="-122.44"/>
    <n v="-3840444.1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.1"/>
    <x v="1"/>
    <n v="-12.1"/>
    <n v="-3840456.2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947.44"/>
    <x v="1"/>
    <n v="-947.44"/>
    <n v="-3841403.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12.5"/>
    <x v="1"/>
    <n v="-112.5"/>
    <n v="-3841516.2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145.45"/>
    <x v="1"/>
    <n v="-1145.45"/>
    <n v="-3842661.6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.59"/>
    <x v="1"/>
    <n v="-1.59"/>
    <n v="-3842663.2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10.15"/>
    <x v="1"/>
    <n v="-110.15"/>
    <n v="-3842773.3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7.5"/>
    <x v="1"/>
    <n v="-127.5"/>
    <n v="-3842900.8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64.23"/>
    <x v="1"/>
    <n v="-264.23"/>
    <n v="-3843165.12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11.86"/>
    <x v="1"/>
    <n v="-111.86"/>
    <n v="-3843276.9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97.27"/>
    <x v="1"/>
    <n v="-97.27"/>
    <n v="-3843374.2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483.4"/>
    <x v="1"/>
    <n v="-483.4"/>
    <n v="-3843857.6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63.38999999999999"/>
    <x v="1"/>
    <n v="-163.38999999999999"/>
    <n v="-3844021.0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44023.2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44025.4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10.19"/>
    <x v="1"/>
    <n v="-210.19"/>
    <n v="-3844235.6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87.5"/>
    <x v="1"/>
    <n v="-187.5"/>
    <n v="-3844423.1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07.94"/>
    <x v="1"/>
    <n v="-107.94"/>
    <n v="-3844531.0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31.25"/>
    <x v="1"/>
    <n v="-131.25"/>
    <n v="-3844662.3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65.45"/>
    <x v="1"/>
    <n v="-165.45"/>
    <n v="-3844827.7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17.76"/>
    <x v="1"/>
    <n v="-117.76"/>
    <n v="-3844945.5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796.5"/>
    <x v="1"/>
    <n v="-1796.5"/>
    <n v="-3846742.0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45.26"/>
    <x v="1"/>
    <n v="-245.26"/>
    <n v="-3846987.3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84.07"/>
    <x v="1"/>
    <n v="-184.07"/>
    <n v="-3847171.3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8"/>
    <x v="1"/>
    <n v="-18"/>
    <n v="-3847189.3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8"/>
    <x v="1"/>
    <n v="-18"/>
    <n v="-3847207.3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5"/>
    <x v="1"/>
    <n v="-15"/>
    <n v="-3847222.3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5.46"/>
    <x v="1"/>
    <n v="-125.46"/>
    <n v="-3847347.8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11.08"/>
    <x v="1"/>
    <n v="-111.08"/>
    <n v="-3847458.92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0269.6"/>
    <x v="1"/>
    <n v="-10269.6"/>
    <n v="-3857728.52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36.549999999999997"/>
    <x v="1"/>
    <n v="-36.549999999999997"/>
    <n v="-3857765.0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0.86"/>
    <x v="1"/>
    <n v="-20.86"/>
    <n v="-3857785.93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57788.1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57790.3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57792.5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57794.7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57796.9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57799.1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90.92"/>
    <x v="1"/>
    <n v="-90.92"/>
    <n v="-3857890.1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83.75"/>
    <x v="1"/>
    <n v="-183.75"/>
    <n v="-3858073.8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197.15"/>
    <x v="1"/>
    <n v="-2197.15"/>
    <n v="-3860271.0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5930.17"/>
    <x v="1"/>
    <n v="-5930.17"/>
    <n v="-3866201.18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14.64"/>
    <x v="1"/>
    <n v="-114.64"/>
    <n v="-3866315.82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425.3200000000002"/>
    <x v="1"/>
    <n v="-2425.3200000000002"/>
    <n v="-3868741.1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705.9"/>
    <x v="1"/>
    <n v="-705.9"/>
    <n v="-3869447.0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56.25"/>
    <x v="1"/>
    <n v="-56.25"/>
    <n v="-3869503.2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3.22"/>
    <x v="1"/>
    <n v="-23.22"/>
    <n v="-3869526.5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52.13"/>
    <x v="1"/>
    <n v="-52.13"/>
    <n v="-3869578.6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0.25"/>
    <x v="1"/>
    <n v="-20.25"/>
    <n v="-3869598.8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63.13999999999999"/>
    <x v="1"/>
    <n v="-163.13999999999999"/>
    <n v="-3869762.03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25.17"/>
    <x v="1"/>
    <n v="-125.17"/>
    <n v="-3869887.2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30.33"/>
    <x v="1"/>
    <n v="-30.33"/>
    <n v="-3869917.53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191.14"/>
    <x v="1"/>
    <n v="-191.14"/>
    <n v="-3870108.6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372.4"/>
    <x v="1"/>
    <n v="-2372.4"/>
    <n v="-3872481.0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82.5"/>
    <x v="1"/>
    <n v="-82.5"/>
    <n v="-3872563.5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02.57"/>
    <x v="1"/>
    <n v="-202.57"/>
    <n v="-3872766.14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45.95"/>
    <x v="1"/>
    <n v="-245.95"/>
    <n v="-3873012.0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82.5"/>
    <x v="1"/>
    <n v="-82.5"/>
    <n v="-3873094.59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393.66"/>
    <x v="1"/>
    <n v="-393.66"/>
    <n v="-3873488.25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663.16"/>
    <x v="1"/>
    <n v="-2663.16"/>
    <n v="-3876151.41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0.25"/>
    <x v="1"/>
    <n v="-20.25"/>
    <n v="-3876171.66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2.21"/>
    <x v="1"/>
    <n v="-2.21"/>
    <n v="-3876173.87"/>
    <x v="0"/>
    <x v="0"/>
    <x v="0"/>
    <x v="0"/>
    <x v="0"/>
  </r>
  <r>
    <x v="2"/>
    <x v="0"/>
    <x v="0"/>
    <x v="2"/>
    <x v="1"/>
    <n v="265"/>
    <x v="12"/>
    <s v="Depreciación del Periodo comprendido del 2021.12.01 al 2021.12.31."/>
    <x v="0"/>
    <x v="0"/>
    <n v="82.5"/>
    <x v="1"/>
    <n v="-82.5"/>
    <n v="-3876256.37"/>
    <x v="0"/>
    <x v="0"/>
    <x v="0"/>
    <x v="0"/>
    <x v="0"/>
  </r>
  <r>
    <x v="3"/>
    <x v="0"/>
    <x v="0"/>
    <x v="3"/>
    <x v="0"/>
    <n v="0"/>
    <x v="0"/>
    <s v="S a l d o    I n i c i a l"/>
    <x v="0"/>
    <x v="0"/>
    <n v="0"/>
    <x v="4"/>
    <n v="-15329.9"/>
    <n v="-15329.9"/>
    <x v="0"/>
    <x v="0"/>
    <x v="0"/>
    <x v="0"/>
    <x v="0"/>
  </r>
  <r>
    <x v="3"/>
    <x v="0"/>
    <x v="0"/>
    <x v="3"/>
    <x v="2"/>
    <n v="8286"/>
    <x v="1"/>
    <s v="P/R Reclasificacion de cuentas Depreciacion acumulada Equipos"/>
    <x v="0"/>
    <x v="0"/>
    <n v="1.1200000000000001"/>
    <x v="1"/>
    <n v="-1.1200000000000001"/>
    <n v="-15331.02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12.38"/>
    <x v="1"/>
    <n v="-12.38"/>
    <n v="-15343.4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10.15"/>
    <x v="1"/>
    <n v="-10.15"/>
    <n v="-15353.55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2.33"/>
    <x v="1"/>
    <n v="-2.33"/>
    <n v="-15355.88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8.7799999999999994"/>
    <x v="1"/>
    <n v="-8.7799999999999994"/>
    <n v="-15364.66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0.53"/>
    <x v="1"/>
    <n v="-0.53"/>
    <n v="-15365.19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0.53"/>
    <x v="1"/>
    <n v="-0.53"/>
    <n v="-15365.72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0.53"/>
    <x v="1"/>
    <n v="-0.53"/>
    <n v="-15366.25"/>
    <x v="0"/>
    <x v="0"/>
    <x v="0"/>
    <x v="0"/>
    <x v="0"/>
  </r>
  <r>
    <x v="3"/>
    <x v="0"/>
    <x v="0"/>
    <x v="3"/>
    <x v="1"/>
    <n v="252"/>
    <x v="1"/>
    <s v="Depreciación del Periodo comprendido del 2021.01.01 al 2021.01.31."/>
    <x v="0"/>
    <x v="0"/>
    <n v="0.53"/>
    <x v="1"/>
    <n v="-0.53"/>
    <n v="-15366.78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12.38"/>
    <x v="1"/>
    <n v="-12.38"/>
    <n v="-15379.16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10.15"/>
    <x v="1"/>
    <n v="-10.15"/>
    <n v="-15389.31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2.33"/>
    <x v="1"/>
    <n v="-2.33"/>
    <n v="-15391.64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8.7799999999999994"/>
    <x v="1"/>
    <n v="-8.7799999999999994"/>
    <n v="-15400.42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0.53"/>
    <x v="1"/>
    <n v="-0.53"/>
    <n v="-15400.95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0.53"/>
    <x v="1"/>
    <n v="-0.53"/>
    <n v="-15401.48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0.53"/>
    <x v="1"/>
    <n v="-0.53"/>
    <n v="-15402.01"/>
    <x v="0"/>
    <x v="0"/>
    <x v="0"/>
    <x v="0"/>
    <x v="0"/>
  </r>
  <r>
    <x v="3"/>
    <x v="0"/>
    <x v="0"/>
    <x v="3"/>
    <x v="1"/>
    <n v="253"/>
    <x v="2"/>
    <s v="Depreciación del Periodo comprendido del 2021.02.01 al 2021.02.28."/>
    <x v="0"/>
    <x v="0"/>
    <n v="0.53"/>
    <x v="1"/>
    <n v="-0.53"/>
    <n v="-15402.54"/>
    <x v="0"/>
    <x v="0"/>
    <x v="0"/>
    <x v="0"/>
    <x v="0"/>
  </r>
  <r>
    <x v="3"/>
    <x v="0"/>
    <x v="0"/>
    <x v="3"/>
    <x v="2"/>
    <n v="8287"/>
    <x v="15"/>
    <s v="P/R Reclasificacion de cuentas Depreciacion acumulada Equipos"/>
    <x v="0"/>
    <x v="0"/>
    <n v="0.56000000000000005"/>
    <x v="1"/>
    <n v="-0.56000000000000005"/>
    <n v="-15403.1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12.38"/>
    <x v="1"/>
    <n v="-12.38"/>
    <n v="-15415.48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10.15"/>
    <x v="1"/>
    <n v="-10.15"/>
    <n v="-15425.63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2.33"/>
    <x v="1"/>
    <n v="-2.33"/>
    <n v="-15427.96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8.7799999999999994"/>
    <x v="1"/>
    <n v="-8.7799999999999994"/>
    <n v="-15436.74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0.53"/>
    <x v="1"/>
    <n v="-0.53"/>
    <n v="-15437.27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0.53"/>
    <x v="1"/>
    <n v="-0.53"/>
    <n v="-15437.8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0.53"/>
    <x v="1"/>
    <n v="-0.53"/>
    <n v="-15438.33"/>
    <x v="0"/>
    <x v="0"/>
    <x v="0"/>
    <x v="0"/>
    <x v="0"/>
  </r>
  <r>
    <x v="3"/>
    <x v="0"/>
    <x v="0"/>
    <x v="3"/>
    <x v="1"/>
    <n v="256"/>
    <x v="3"/>
    <s v="Depreciación del Periodo comprendido del 2021.03.01 al 2021.03.31."/>
    <x v="0"/>
    <x v="0"/>
    <n v="0.53"/>
    <x v="1"/>
    <n v="-0.53"/>
    <n v="-15438.86"/>
    <x v="0"/>
    <x v="0"/>
    <x v="0"/>
    <x v="0"/>
    <x v="0"/>
  </r>
  <r>
    <x v="3"/>
    <x v="0"/>
    <x v="0"/>
    <x v="3"/>
    <x v="2"/>
    <n v="8288"/>
    <x v="4"/>
    <s v="P/R Reclasificacion de cuentas Depreciacion acumulada Equipos"/>
    <x v="0"/>
    <x v="0"/>
    <n v="0.56000000000000005"/>
    <x v="1"/>
    <n v="-0.56000000000000005"/>
    <n v="-15439.42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12.38"/>
    <x v="1"/>
    <n v="-12.38"/>
    <n v="-15451.8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10.15"/>
    <x v="1"/>
    <n v="-10.15"/>
    <n v="-15461.95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2.33"/>
    <x v="1"/>
    <n v="-2.33"/>
    <n v="-15464.28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8.7799999999999994"/>
    <x v="1"/>
    <n v="-8.7799999999999994"/>
    <n v="-15473.06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0.53"/>
    <x v="1"/>
    <n v="-0.53"/>
    <n v="-15473.59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0.53"/>
    <x v="1"/>
    <n v="-0.53"/>
    <n v="-15474.12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0.53"/>
    <x v="1"/>
    <n v="-0.53"/>
    <n v="-15474.65"/>
    <x v="0"/>
    <x v="0"/>
    <x v="0"/>
    <x v="0"/>
    <x v="0"/>
  </r>
  <r>
    <x v="3"/>
    <x v="0"/>
    <x v="0"/>
    <x v="3"/>
    <x v="1"/>
    <n v="257"/>
    <x v="4"/>
    <s v="Depreciación del Periodo comprendido del 2021.04.01 al 2021.04.30."/>
    <x v="0"/>
    <x v="0"/>
    <n v="0.53"/>
    <x v="1"/>
    <n v="-0.53"/>
    <n v="-15475.18"/>
    <x v="0"/>
    <x v="0"/>
    <x v="0"/>
    <x v="0"/>
    <x v="0"/>
  </r>
  <r>
    <x v="3"/>
    <x v="0"/>
    <x v="0"/>
    <x v="3"/>
    <x v="2"/>
    <n v="8476"/>
    <x v="5"/>
    <s v="P/R RECLASIFICAICON DEPRECIACION ACUMULADA MAYO"/>
    <x v="0"/>
    <x v="0"/>
    <n v="0.56000000000000005"/>
    <x v="1"/>
    <n v="-0.56000000000000005"/>
    <n v="-15475.74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12.38"/>
    <x v="1"/>
    <n v="-12.38"/>
    <n v="-15488.12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10.15"/>
    <x v="1"/>
    <n v="-10.15"/>
    <n v="-15498.27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2.33"/>
    <x v="1"/>
    <n v="-2.33"/>
    <n v="-15500.6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0.53"/>
    <x v="1"/>
    <n v="-0.53"/>
    <n v="-15501.13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8.7799999999999994"/>
    <x v="1"/>
    <n v="-8.7799999999999994"/>
    <n v="-15509.91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0.53"/>
    <x v="1"/>
    <n v="-0.53"/>
    <n v="-15510.44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0.53"/>
    <x v="1"/>
    <n v="-0.53"/>
    <n v="-15510.97"/>
    <x v="0"/>
    <x v="0"/>
    <x v="0"/>
    <x v="0"/>
    <x v="0"/>
  </r>
  <r>
    <x v="3"/>
    <x v="0"/>
    <x v="0"/>
    <x v="3"/>
    <x v="1"/>
    <n v="258"/>
    <x v="5"/>
    <s v="Depreciación del Periodo comprendido del 2021.05.01 al 2021.05.31."/>
    <x v="0"/>
    <x v="0"/>
    <n v="0.53"/>
    <x v="1"/>
    <n v="-0.53"/>
    <n v="-15511.5"/>
    <x v="0"/>
    <x v="0"/>
    <x v="0"/>
    <x v="0"/>
    <x v="0"/>
  </r>
  <r>
    <x v="3"/>
    <x v="0"/>
    <x v="0"/>
    <x v="3"/>
    <x v="2"/>
    <n v="8477"/>
    <x v="6"/>
    <s v="P/R RECLASIFICACION DEPRECIACION EQUIPOS DE SEGURIDAD JUNIO"/>
    <x v="0"/>
    <x v="0"/>
    <n v="0.56000000000000005"/>
    <x v="1"/>
    <n v="-0.56000000000000005"/>
    <n v="-15512.06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12.38"/>
    <x v="1"/>
    <n v="-12.38"/>
    <n v="-15524.44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10.15"/>
    <x v="1"/>
    <n v="-10.15"/>
    <n v="-15534.59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2.33"/>
    <x v="1"/>
    <n v="-2.33"/>
    <n v="-15536.92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8.7799999999999994"/>
    <x v="1"/>
    <n v="-8.7799999999999994"/>
    <n v="-15545.7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0.53"/>
    <x v="1"/>
    <n v="-0.53"/>
    <n v="-15546.23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0.53"/>
    <x v="1"/>
    <n v="-0.53"/>
    <n v="-15546.76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0.53"/>
    <x v="1"/>
    <n v="-0.53"/>
    <n v="-15547.29"/>
    <x v="0"/>
    <x v="0"/>
    <x v="0"/>
    <x v="0"/>
    <x v="0"/>
  </r>
  <r>
    <x v="3"/>
    <x v="0"/>
    <x v="0"/>
    <x v="3"/>
    <x v="1"/>
    <n v="259"/>
    <x v="6"/>
    <s v="Depreciación del Periodo comprendido del 2021.06.01 al 2021.06.30."/>
    <x v="0"/>
    <x v="0"/>
    <n v="0.53"/>
    <x v="1"/>
    <n v="-0.53"/>
    <n v="-15547.82"/>
    <x v="0"/>
    <x v="0"/>
    <x v="0"/>
    <x v="0"/>
    <x v="0"/>
  </r>
  <r>
    <x v="3"/>
    <x v="0"/>
    <x v="0"/>
    <x v="3"/>
    <x v="2"/>
    <n v="8478"/>
    <x v="7"/>
    <s v="P/R RECLASIFICACION DEPRECIACION EQUIPOS DE SEGURIDAD JULIO"/>
    <x v="0"/>
    <x v="0"/>
    <n v="0.56000000000000005"/>
    <x v="1"/>
    <n v="-0.56000000000000005"/>
    <n v="-15548.38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10.15"/>
    <x v="1"/>
    <n v="-10.15"/>
    <n v="-15558.53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12.38"/>
    <x v="1"/>
    <n v="-12.38"/>
    <n v="-15570.91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2.33"/>
    <x v="1"/>
    <n v="-2.33"/>
    <n v="-15573.24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8.7799999999999994"/>
    <x v="1"/>
    <n v="-8.7799999999999994"/>
    <n v="-15582.02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0.53"/>
    <x v="1"/>
    <n v="-0.53"/>
    <n v="-15582.55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0.53"/>
    <x v="1"/>
    <n v="-0.53"/>
    <n v="-15583.08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0.53"/>
    <x v="1"/>
    <n v="-0.53"/>
    <n v="-15583.61"/>
    <x v="0"/>
    <x v="0"/>
    <x v="0"/>
    <x v="0"/>
    <x v="0"/>
  </r>
  <r>
    <x v="3"/>
    <x v="0"/>
    <x v="0"/>
    <x v="3"/>
    <x v="1"/>
    <n v="260"/>
    <x v="7"/>
    <s v="Depreciación del Periodo comprendido del 2021.07.01 al 2021.07.31."/>
    <x v="0"/>
    <x v="0"/>
    <n v="0.53"/>
    <x v="1"/>
    <n v="-0.53"/>
    <n v="-15584.14"/>
    <x v="0"/>
    <x v="0"/>
    <x v="0"/>
    <x v="0"/>
    <x v="0"/>
  </r>
  <r>
    <x v="3"/>
    <x v="0"/>
    <x v="0"/>
    <x v="3"/>
    <x v="2"/>
    <n v="8479"/>
    <x v="8"/>
    <s v="P/R RECLASIFICACION DEPRECIACION EQUIPOS DE SEGURIDAD AGOSTO"/>
    <x v="0"/>
    <x v="0"/>
    <n v="0.56000000000000005"/>
    <x v="1"/>
    <n v="-0.56000000000000005"/>
    <n v="-15584.7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12.38"/>
    <x v="1"/>
    <n v="-12.38"/>
    <n v="-15597.08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0.53"/>
    <x v="1"/>
    <n v="-0.53"/>
    <n v="-15597.61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0.53"/>
    <x v="1"/>
    <n v="-0.53"/>
    <n v="-15598.14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10.15"/>
    <x v="1"/>
    <n v="-10.15"/>
    <n v="-15608.29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2.33"/>
    <x v="1"/>
    <n v="-2.33"/>
    <n v="-15610.62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8.7799999999999994"/>
    <x v="1"/>
    <n v="-8.7799999999999994"/>
    <n v="-15619.4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0.53"/>
    <x v="1"/>
    <n v="-0.53"/>
    <n v="-15619.93"/>
    <x v="0"/>
    <x v="0"/>
    <x v="0"/>
    <x v="0"/>
    <x v="0"/>
  </r>
  <r>
    <x v="3"/>
    <x v="0"/>
    <x v="0"/>
    <x v="3"/>
    <x v="1"/>
    <n v="261"/>
    <x v="8"/>
    <s v="Depreciación del Periodo comprendido del 2021.08.01 al 2021.08.31."/>
    <x v="0"/>
    <x v="0"/>
    <n v="0.53"/>
    <x v="1"/>
    <n v="-0.53"/>
    <n v="-15620.46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10.15"/>
    <x v="1"/>
    <n v="-10.15"/>
    <n v="-15630.61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2.33"/>
    <x v="1"/>
    <n v="-2.33"/>
    <n v="-15632.94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8.7799999999999994"/>
    <x v="1"/>
    <n v="-8.7799999999999994"/>
    <n v="-15641.72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0.53"/>
    <x v="1"/>
    <n v="-0.53"/>
    <n v="-15642.25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0.53"/>
    <x v="1"/>
    <n v="-0.53"/>
    <n v="-15642.78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0.53"/>
    <x v="1"/>
    <n v="-0.53"/>
    <n v="-15643.31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0.53"/>
    <x v="1"/>
    <n v="-0.53"/>
    <n v="-15643.84"/>
    <x v="0"/>
    <x v="0"/>
    <x v="0"/>
    <x v="0"/>
    <x v="0"/>
  </r>
  <r>
    <x v="3"/>
    <x v="0"/>
    <x v="0"/>
    <x v="3"/>
    <x v="1"/>
    <n v="262"/>
    <x v="9"/>
    <s v="Depreciación del Periodo comprendido del 2021.09.01 al 2021.09.30."/>
    <x v="0"/>
    <x v="0"/>
    <n v="12.38"/>
    <x v="1"/>
    <n v="-12.38"/>
    <n v="-15656.22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0.53"/>
    <x v="1"/>
    <n v="-0.53"/>
    <n v="-15656.75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0.53"/>
    <x v="1"/>
    <n v="-0.53"/>
    <n v="-15657.28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0.53"/>
    <x v="1"/>
    <n v="-0.53"/>
    <n v="-15657.81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0.53"/>
    <x v="1"/>
    <n v="-0.53"/>
    <n v="-15658.34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12.38"/>
    <x v="1"/>
    <n v="-12.38"/>
    <n v="-15670.72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10.15"/>
    <x v="1"/>
    <n v="-10.15"/>
    <n v="-15680.87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2.33"/>
    <x v="1"/>
    <n v="-2.33"/>
    <n v="-15683.2"/>
    <x v="0"/>
    <x v="0"/>
    <x v="0"/>
    <x v="0"/>
    <x v="0"/>
  </r>
  <r>
    <x v="3"/>
    <x v="0"/>
    <x v="0"/>
    <x v="3"/>
    <x v="1"/>
    <n v="263"/>
    <x v="10"/>
    <s v="Depreciación del Periodo comprendido del 2021.10.01 al 2021.10.31."/>
    <x v="0"/>
    <x v="0"/>
    <n v="8.7799999999999994"/>
    <x v="1"/>
    <n v="-8.7799999999999994"/>
    <n v="-15691.98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12.38"/>
    <x v="1"/>
    <n v="-12.38"/>
    <n v="-15704.36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10.15"/>
    <x v="1"/>
    <n v="-10.15"/>
    <n v="-15714.51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2.33"/>
    <x v="1"/>
    <n v="-2.33"/>
    <n v="-15716.84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8.7799999999999994"/>
    <x v="1"/>
    <n v="-8.7799999999999994"/>
    <n v="-15725.62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0.53"/>
    <x v="1"/>
    <n v="-0.53"/>
    <n v="-15726.15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0.53"/>
    <x v="1"/>
    <n v="-0.53"/>
    <n v="-15726.68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0.53"/>
    <x v="1"/>
    <n v="-0.53"/>
    <n v="-15727.21"/>
    <x v="0"/>
    <x v="0"/>
    <x v="0"/>
    <x v="0"/>
    <x v="0"/>
  </r>
  <r>
    <x v="3"/>
    <x v="0"/>
    <x v="0"/>
    <x v="3"/>
    <x v="1"/>
    <n v="264"/>
    <x v="11"/>
    <s v="Depreciación del Periodo comprendido del 2021.11.01 al 2021.11.30."/>
    <x v="0"/>
    <x v="0"/>
    <n v="0.53"/>
    <x v="1"/>
    <n v="-0.53"/>
    <n v="-15727.74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0.53"/>
    <x v="1"/>
    <n v="-0.53"/>
    <n v="-15728.27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0.53"/>
    <x v="1"/>
    <n v="-0.53"/>
    <n v="-15728.8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0.53"/>
    <x v="1"/>
    <n v="-0.53"/>
    <n v="-15729.33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0.53"/>
    <x v="1"/>
    <n v="-0.53"/>
    <n v="-15729.86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12.38"/>
    <x v="1"/>
    <n v="-12.38"/>
    <n v="-15742.24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10.15"/>
    <x v="1"/>
    <n v="-10.15"/>
    <n v="-15752.39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2.33"/>
    <x v="1"/>
    <n v="-2.33"/>
    <n v="-15754.72"/>
    <x v="0"/>
    <x v="0"/>
    <x v="0"/>
    <x v="0"/>
    <x v="0"/>
  </r>
  <r>
    <x v="3"/>
    <x v="0"/>
    <x v="0"/>
    <x v="3"/>
    <x v="1"/>
    <n v="265"/>
    <x v="12"/>
    <s v="Depreciación del Periodo comprendido del 2021.12.01 al 2021.12.31."/>
    <x v="0"/>
    <x v="0"/>
    <n v="8.7799999999999994"/>
    <x v="1"/>
    <n v="-8.7799999999999994"/>
    <n v="-15763.5"/>
    <x v="0"/>
    <x v="0"/>
    <x v="0"/>
    <x v="0"/>
    <x v="0"/>
  </r>
  <r>
    <x v="4"/>
    <x v="0"/>
    <x v="0"/>
    <x v="4"/>
    <x v="0"/>
    <n v="0"/>
    <x v="0"/>
    <s v="S a l d o    I n i c i a l"/>
    <x v="0"/>
    <x v="0"/>
    <n v="0"/>
    <x v="5"/>
    <n v="-118120.19"/>
    <n v="-118120.19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63.25"/>
    <x v="1"/>
    <n v="-63.25"/>
    <n v="-118183.44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16.989999999999998"/>
    <x v="1"/>
    <n v="-16.989999999999998"/>
    <n v="-118200.43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18.73"/>
    <x v="1"/>
    <n v="-18.73"/>
    <n v="-118219.16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18.73"/>
    <x v="1"/>
    <n v="-18.73"/>
    <n v="-118237.89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42"/>
    <x v="1"/>
    <n v="-42"/>
    <n v="-118279.89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18.13"/>
    <x v="1"/>
    <n v="-18.13"/>
    <n v="-118298.02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18.13"/>
    <x v="1"/>
    <n v="-18.13"/>
    <n v="-118316.15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85.38"/>
    <x v="1"/>
    <n v="-85.38"/>
    <n v="-118401.53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19.760000000000002"/>
    <x v="1"/>
    <n v="-19.760000000000002"/>
    <n v="-118421.29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37.880000000000003"/>
    <x v="1"/>
    <n v="-37.880000000000003"/>
    <n v="-118459.17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64.25"/>
    <x v="1"/>
    <n v="-64.25"/>
    <n v="-118523.42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9.23"/>
    <x v="1"/>
    <n v="-9.23"/>
    <n v="-118532.65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79.5"/>
    <x v="1"/>
    <n v="-79.5"/>
    <n v="-118612.15"/>
    <x v="0"/>
    <x v="0"/>
    <x v="0"/>
    <x v="0"/>
    <x v="0"/>
  </r>
  <r>
    <x v="4"/>
    <x v="0"/>
    <x v="0"/>
    <x v="4"/>
    <x v="1"/>
    <n v="252"/>
    <x v="1"/>
    <s v="Depreciación del Periodo comprendido del 2021.01.01 al 2021.01.31."/>
    <x v="0"/>
    <x v="0"/>
    <n v="15.48"/>
    <x v="1"/>
    <n v="-15.48"/>
    <n v="-118627.63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85.38"/>
    <x v="1"/>
    <n v="-85.38"/>
    <n v="-118713.01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19.760000000000002"/>
    <x v="1"/>
    <n v="-19.760000000000002"/>
    <n v="-118732.77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37.880000000000003"/>
    <x v="1"/>
    <n v="-37.880000000000003"/>
    <n v="-118770.65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64.25"/>
    <x v="1"/>
    <n v="-64.25"/>
    <n v="-118834.9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9.23"/>
    <x v="1"/>
    <n v="-9.23"/>
    <n v="-118844.13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79.5"/>
    <x v="1"/>
    <n v="-79.5"/>
    <n v="-118923.63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15.48"/>
    <x v="1"/>
    <n v="-15.48"/>
    <n v="-118939.11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29.63"/>
    <x v="1"/>
    <n v="-29.63"/>
    <n v="-118968.74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16.989999999999998"/>
    <x v="1"/>
    <n v="-16.989999999999998"/>
    <n v="-118985.73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18.73"/>
    <x v="1"/>
    <n v="-18.73"/>
    <n v="-119004.46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18.73"/>
    <x v="1"/>
    <n v="-18.73"/>
    <n v="-119023.19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42"/>
    <x v="1"/>
    <n v="-42"/>
    <n v="-119065.19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18.13"/>
    <x v="1"/>
    <n v="-18.13"/>
    <n v="-119083.32"/>
    <x v="0"/>
    <x v="0"/>
    <x v="0"/>
    <x v="0"/>
    <x v="0"/>
  </r>
  <r>
    <x v="4"/>
    <x v="0"/>
    <x v="0"/>
    <x v="4"/>
    <x v="1"/>
    <n v="253"/>
    <x v="2"/>
    <s v="Depreciación del Periodo comprendido del 2021.02.01 al 2021.02.28."/>
    <x v="0"/>
    <x v="0"/>
    <n v="18.13"/>
    <x v="1"/>
    <n v="-18.13"/>
    <n v="-119101.45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19.760000000000002"/>
    <x v="1"/>
    <n v="-19.760000000000002"/>
    <n v="-119121.21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37.880000000000003"/>
    <x v="1"/>
    <n v="-37.880000000000003"/>
    <n v="-119159.09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64.25"/>
    <x v="1"/>
    <n v="-64.25"/>
    <n v="-119223.34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9.23"/>
    <x v="1"/>
    <n v="-9.23"/>
    <n v="-119232.57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79.5"/>
    <x v="1"/>
    <n v="-79.5"/>
    <n v="-119312.07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15.48"/>
    <x v="1"/>
    <n v="-15.48"/>
    <n v="-119327.55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16.989999999999998"/>
    <x v="1"/>
    <n v="-16.989999999999998"/>
    <n v="-119344.54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18.73"/>
    <x v="1"/>
    <n v="-18.73"/>
    <n v="-119363.27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18.73"/>
    <x v="1"/>
    <n v="-18.73"/>
    <n v="-119382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42"/>
    <x v="1"/>
    <n v="-42"/>
    <n v="-119424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18.13"/>
    <x v="1"/>
    <n v="-18.13"/>
    <n v="-119442.13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18.13"/>
    <x v="1"/>
    <n v="-18.13"/>
    <n v="-119460.26"/>
    <x v="0"/>
    <x v="0"/>
    <x v="0"/>
    <x v="0"/>
    <x v="0"/>
  </r>
  <r>
    <x v="4"/>
    <x v="0"/>
    <x v="0"/>
    <x v="4"/>
    <x v="1"/>
    <n v="256"/>
    <x v="3"/>
    <s v="Depreciación del Periodo comprendido del 2021.03.01 al 2021.03.31."/>
    <x v="0"/>
    <x v="0"/>
    <n v="85.38"/>
    <x v="1"/>
    <n v="-85.38"/>
    <n v="-119545.64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16.989999999999998"/>
    <x v="1"/>
    <n v="-16.989999999999998"/>
    <n v="-119562.63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18.73"/>
    <x v="1"/>
    <n v="-18.73"/>
    <n v="-119581.36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18.73"/>
    <x v="1"/>
    <n v="-18.73"/>
    <n v="-119600.09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42"/>
    <x v="1"/>
    <n v="-42"/>
    <n v="-119642.09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18.13"/>
    <x v="1"/>
    <n v="-18.13"/>
    <n v="-119660.22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18.13"/>
    <x v="1"/>
    <n v="-18.13"/>
    <n v="-119678.35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85.38"/>
    <x v="1"/>
    <n v="-85.38"/>
    <n v="-119763.73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19.760000000000002"/>
    <x v="1"/>
    <n v="-19.760000000000002"/>
    <n v="-119783.49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37.880000000000003"/>
    <x v="1"/>
    <n v="-37.880000000000003"/>
    <n v="-119821.37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64.25"/>
    <x v="1"/>
    <n v="-64.25"/>
    <n v="-119885.62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9.23"/>
    <x v="1"/>
    <n v="-9.23"/>
    <n v="-119894.85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79.5"/>
    <x v="1"/>
    <n v="-79.5"/>
    <n v="-119974.35"/>
    <x v="0"/>
    <x v="0"/>
    <x v="0"/>
    <x v="0"/>
    <x v="0"/>
  </r>
  <r>
    <x v="4"/>
    <x v="0"/>
    <x v="0"/>
    <x v="4"/>
    <x v="1"/>
    <n v="257"/>
    <x v="4"/>
    <s v="Depreciación del Periodo comprendido del 2021.04.01 al 2021.04.30."/>
    <x v="0"/>
    <x v="0"/>
    <n v="15.48"/>
    <x v="1"/>
    <n v="-15.48"/>
    <n v="-119989.83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9.75"/>
    <x v="1"/>
    <n v="-19.75"/>
    <n v="-120009.58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9.760000000000002"/>
    <x v="1"/>
    <n v="-19.760000000000002"/>
    <n v="-120029.34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37.880000000000003"/>
    <x v="1"/>
    <n v="-37.880000000000003"/>
    <n v="-120067.22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64.25"/>
    <x v="1"/>
    <n v="-64.25"/>
    <n v="-120131.47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9.23"/>
    <x v="1"/>
    <n v="-9.23"/>
    <n v="-120140.7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79.5"/>
    <x v="1"/>
    <n v="-79.5"/>
    <n v="-120220.2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5.48"/>
    <x v="1"/>
    <n v="-15.48"/>
    <n v="-120235.68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6.989999999999998"/>
    <x v="1"/>
    <n v="-16.989999999999998"/>
    <n v="-120252.67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8.73"/>
    <x v="1"/>
    <n v="-18.73"/>
    <n v="-120271.4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42"/>
    <x v="1"/>
    <n v="-42"/>
    <n v="-120313.4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8.13"/>
    <x v="1"/>
    <n v="-18.13"/>
    <n v="-120331.53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8.73"/>
    <x v="1"/>
    <n v="-18.73"/>
    <n v="-120350.26"/>
    <x v="0"/>
    <x v="0"/>
    <x v="0"/>
    <x v="0"/>
    <x v="0"/>
  </r>
  <r>
    <x v="4"/>
    <x v="0"/>
    <x v="0"/>
    <x v="4"/>
    <x v="1"/>
    <n v="258"/>
    <x v="5"/>
    <s v="Depreciación del Periodo comprendido del 2021.05.01 al 2021.05.31."/>
    <x v="0"/>
    <x v="0"/>
    <n v="18.13"/>
    <x v="1"/>
    <n v="-18.13"/>
    <n v="-120368.39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19.760000000000002"/>
    <x v="1"/>
    <n v="-19.760000000000002"/>
    <n v="-120388.15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37.880000000000003"/>
    <x v="1"/>
    <n v="-37.880000000000003"/>
    <n v="-120426.03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64.25"/>
    <x v="1"/>
    <n v="-64.25"/>
    <n v="-120490.28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9.23"/>
    <x v="1"/>
    <n v="-9.23"/>
    <n v="-120499.51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79.5"/>
    <x v="1"/>
    <n v="-79.5"/>
    <n v="-120579.01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15.48"/>
    <x v="1"/>
    <n v="-15.48"/>
    <n v="-120594.49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16.989999999999998"/>
    <x v="1"/>
    <n v="-16.989999999999998"/>
    <n v="-120611.48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18.73"/>
    <x v="1"/>
    <n v="-18.73"/>
    <n v="-120630.21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18.73"/>
    <x v="1"/>
    <n v="-18.73"/>
    <n v="-120648.94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42"/>
    <x v="1"/>
    <n v="-42"/>
    <n v="-120690.94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18.13"/>
    <x v="1"/>
    <n v="-18.13"/>
    <n v="-120709.07"/>
    <x v="0"/>
    <x v="0"/>
    <x v="0"/>
    <x v="0"/>
    <x v="0"/>
  </r>
  <r>
    <x v="4"/>
    <x v="0"/>
    <x v="0"/>
    <x v="4"/>
    <x v="1"/>
    <n v="259"/>
    <x v="6"/>
    <s v="Depreciación del Periodo comprendido del 2021.06.01 al 2021.06.30."/>
    <x v="0"/>
    <x v="0"/>
    <n v="18.13"/>
    <x v="1"/>
    <n v="-18.13"/>
    <n v="-120727.2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11.94"/>
    <x v="1"/>
    <n v="-11.94"/>
    <n v="-120739.14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27.6"/>
    <x v="1"/>
    <n v="-27.6"/>
    <n v="-120766.74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64.25"/>
    <x v="1"/>
    <n v="-64.25"/>
    <n v="-120830.99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9.23"/>
    <x v="1"/>
    <n v="-9.23"/>
    <n v="-120840.22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79.5"/>
    <x v="1"/>
    <n v="-79.5"/>
    <n v="-120919.72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15.48"/>
    <x v="1"/>
    <n v="-15.48"/>
    <n v="-120935.2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18.73"/>
    <x v="1"/>
    <n v="-18.73"/>
    <n v="-120953.93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18.73"/>
    <x v="1"/>
    <n v="-18.73"/>
    <n v="-120972.66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18.13"/>
    <x v="1"/>
    <n v="-18.13"/>
    <n v="-120990.79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18.13"/>
    <x v="1"/>
    <n v="-18.13"/>
    <n v="-121008.92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16.989999999999998"/>
    <x v="1"/>
    <n v="-16.989999999999998"/>
    <n v="-121025.91"/>
    <x v="0"/>
    <x v="0"/>
    <x v="0"/>
    <x v="0"/>
    <x v="0"/>
  </r>
  <r>
    <x v="4"/>
    <x v="0"/>
    <x v="0"/>
    <x v="4"/>
    <x v="1"/>
    <n v="260"/>
    <x v="7"/>
    <s v="Depreciación del Periodo comprendido del 2021.07.01 al 2021.07.31."/>
    <x v="0"/>
    <x v="0"/>
    <n v="42"/>
    <x v="1"/>
    <n v="-42"/>
    <n v="-121067.91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9.23"/>
    <x v="1"/>
    <n v="-9.23"/>
    <n v="-121077.14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79.5"/>
    <x v="1"/>
    <n v="-79.5"/>
    <n v="-121156.64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15.48"/>
    <x v="1"/>
    <n v="-15.48"/>
    <n v="-121172.12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16.989999999999998"/>
    <x v="1"/>
    <n v="-16.989999999999998"/>
    <n v="-121189.11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18.73"/>
    <x v="1"/>
    <n v="-18.73"/>
    <n v="-121207.84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18.73"/>
    <x v="1"/>
    <n v="-18.73"/>
    <n v="-121226.57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42"/>
    <x v="1"/>
    <n v="-42"/>
    <n v="-121268.57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18.13"/>
    <x v="1"/>
    <n v="-18.13"/>
    <n v="-121286.7"/>
    <x v="0"/>
    <x v="0"/>
    <x v="0"/>
    <x v="0"/>
    <x v="0"/>
  </r>
  <r>
    <x v="4"/>
    <x v="0"/>
    <x v="0"/>
    <x v="4"/>
    <x v="1"/>
    <n v="261"/>
    <x v="8"/>
    <s v="Depreciación del Periodo comprendido del 2021.08.01 al 2021.08.31."/>
    <x v="0"/>
    <x v="0"/>
    <n v="18.13"/>
    <x v="1"/>
    <n v="-18.13"/>
    <n v="-121304.83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79.5"/>
    <x v="1"/>
    <n v="-79.5"/>
    <n v="-121384.33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15.48"/>
    <x v="1"/>
    <n v="-15.48"/>
    <n v="-121399.81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16.989999999999998"/>
    <x v="1"/>
    <n v="-16.989999999999998"/>
    <n v="-121416.8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18.73"/>
    <x v="1"/>
    <n v="-18.73"/>
    <n v="-121435.53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18.73"/>
    <x v="1"/>
    <n v="-18.73"/>
    <n v="-121454.26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42"/>
    <x v="1"/>
    <n v="-42"/>
    <n v="-121496.26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18.13"/>
    <x v="1"/>
    <n v="-18.13"/>
    <n v="-121514.39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18.13"/>
    <x v="1"/>
    <n v="-18.13"/>
    <n v="-121532.52"/>
    <x v="0"/>
    <x v="0"/>
    <x v="0"/>
    <x v="0"/>
    <x v="0"/>
  </r>
  <r>
    <x v="4"/>
    <x v="0"/>
    <x v="0"/>
    <x v="4"/>
    <x v="1"/>
    <n v="262"/>
    <x v="9"/>
    <s v="Depreciación del Periodo comprendido del 2021.09.01 al 2021.09.30."/>
    <x v="0"/>
    <x v="0"/>
    <n v="9.23"/>
    <x v="1"/>
    <n v="-9.23"/>
    <n v="-121541.75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9.23"/>
    <x v="1"/>
    <n v="-9.23"/>
    <n v="-121550.98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79.5"/>
    <x v="1"/>
    <n v="-79.5"/>
    <n v="-121630.48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15.48"/>
    <x v="1"/>
    <n v="-15.48"/>
    <n v="-121645.96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16.989999999999998"/>
    <x v="1"/>
    <n v="-16.989999999999998"/>
    <n v="-121662.95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18.73"/>
    <x v="1"/>
    <n v="-18.73"/>
    <n v="-121681.68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18.73"/>
    <x v="1"/>
    <n v="-18.73"/>
    <n v="-121700.41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42"/>
    <x v="1"/>
    <n v="-42"/>
    <n v="-121742.41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18.13"/>
    <x v="1"/>
    <n v="-18.13"/>
    <n v="-121760.54"/>
    <x v="0"/>
    <x v="0"/>
    <x v="0"/>
    <x v="0"/>
    <x v="0"/>
  </r>
  <r>
    <x v="4"/>
    <x v="0"/>
    <x v="0"/>
    <x v="4"/>
    <x v="1"/>
    <n v="263"/>
    <x v="10"/>
    <s v="Depreciación del Periodo comprendido del 2021.10.01 al 2021.10.31."/>
    <x v="0"/>
    <x v="0"/>
    <n v="18.13"/>
    <x v="1"/>
    <n v="-18.13"/>
    <n v="-121778.67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6.3"/>
    <x v="1"/>
    <n v="-6.3"/>
    <n v="-121784.97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79.5"/>
    <x v="1"/>
    <n v="-79.5"/>
    <n v="-121864.47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5.5"/>
    <x v="1"/>
    <n v="-5.5"/>
    <n v="-121869.97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16.989999999999998"/>
    <x v="1"/>
    <n v="-16.989999999999998"/>
    <n v="-121886.96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18.73"/>
    <x v="1"/>
    <n v="-18.73"/>
    <n v="-121905.69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18.73"/>
    <x v="1"/>
    <n v="-18.73"/>
    <n v="-121924.42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42"/>
    <x v="1"/>
    <n v="-42"/>
    <n v="-121966.42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18.13"/>
    <x v="1"/>
    <n v="-18.13"/>
    <n v="-121984.55"/>
    <x v="0"/>
    <x v="0"/>
    <x v="0"/>
    <x v="0"/>
    <x v="0"/>
  </r>
  <r>
    <x v="4"/>
    <x v="0"/>
    <x v="0"/>
    <x v="4"/>
    <x v="1"/>
    <n v="264"/>
    <x v="11"/>
    <s v="Depreciación del Periodo comprendido del 2021.11.01 al 2021.11.30."/>
    <x v="0"/>
    <x v="0"/>
    <n v="18.13"/>
    <x v="1"/>
    <n v="-18.13"/>
    <n v="-122002.68"/>
    <x v="0"/>
    <x v="0"/>
    <x v="0"/>
    <x v="0"/>
    <x v="0"/>
  </r>
  <r>
    <x v="4"/>
    <x v="0"/>
    <x v="0"/>
    <x v="4"/>
    <x v="1"/>
    <n v="265"/>
    <x v="12"/>
    <s v="Depreciación del Periodo comprendido del 2021.12.01 al 2021.12.31."/>
    <x v="0"/>
    <x v="0"/>
    <n v="79.5"/>
    <x v="1"/>
    <n v="-79.5"/>
    <n v="-122082.18"/>
    <x v="0"/>
    <x v="0"/>
    <x v="0"/>
    <x v="0"/>
    <x v="0"/>
  </r>
  <r>
    <x v="4"/>
    <x v="0"/>
    <x v="0"/>
    <x v="4"/>
    <x v="1"/>
    <n v="265"/>
    <x v="12"/>
    <s v="Depreciación del Periodo comprendido del 2021.12.01 al 2021.12.31."/>
    <x v="0"/>
    <x v="0"/>
    <n v="16.989999999999998"/>
    <x v="1"/>
    <n v="-16.989999999999998"/>
    <n v="-122099.17"/>
    <x v="0"/>
    <x v="0"/>
    <x v="0"/>
    <x v="0"/>
    <x v="0"/>
  </r>
  <r>
    <x v="4"/>
    <x v="0"/>
    <x v="0"/>
    <x v="4"/>
    <x v="1"/>
    <n v="265"/>
    <x v="12"/>
    <s v="Depreciación del Periodo comprendido del 2021.12.01 al 2021.12.31."/>
    <x v="0"/>
    <x v="0"/>
    <n v="18.73"/>
    <x v="1"/>
    <n v="-18.73"/>
    <n v="-122117.9"/>
    <x v="0"/>
    <x v="0"/>
    <x v="0"/>
    <x v="0"/>
    <x v="0"/>
  </r>
  <r>
    <x v="4"/>
    <x v="0"/>
    <x v="0"/>
    <x v="4"/>
    <x v="1"/>
    <n v="265"/>
    <x v="12"/>
    <s v="Depreciación del Periodo comprendido del 2021.12.01 al 2021.12.31."/>
    <x v="0"/>
    <x v="0"/>
    <n v="18.73"/>
    <x v="1"/>
    <n v="-18.73"/>
    <n v="-122136.63"/>
    <x v="0"/>
    <x v="0"/>
    <x v="0"/>
    <x v="0"/>
    <x v="0"/>
  </r>
  <r>
    <x v="4"/>
    <x v="0"/>
    <x v="0"/>
    <x v="4"/>
    <x v="1"/>
    <n v="265"/>
    <x v="12"/>
    <s v="Depreciación del Periodo comprendido del 2021.12.01 al 2021.12.31."/>
    <x v="0"/>
    <x v="0"/>
    <n v="42"/>
    <x v="1"/>
    <n v="-42"/>
    <n v="-122178.63"/>
    <x v="0"/>
    <x v="0"/>
    <x v="0"/>
    <x v="0"/>
    <x v="0"/>
  </r>
  <r>
    <x v="4"/>
    <x v="0"/>
    <x v="0"/>
    <x v="4"/>
    <x v="1"/>
    <n v="265"/>
    <x v="12"/>
    <s v="Depreciación del Periodo comprendido del 2021.12.01 al 2021.12.31."/>
    <x v="0"/>
    <x v="0"/>
    <n v="18.13"/>
    <x v="1"/>
    <n v="-18.13"/>
    <n v="-122196.76"/>
    <x v="0"/>
    <x v="0"/>
    <x v="0"/>
    <x v="0"/>
    <x v="0"/>
  </r>
  <r>
    <x v="4"/>
    <x v="0"/>
    <x v="0"/>
    <x v="4"/>
    <x v="1"/>
    <n v="265"/>
    <x v="12"/>
    <s v="Depreciación del Periodo comprendido del 2021.12.01 al 2021.12.31."/>
    <x v="0"/>
    <x v="0"/>
    <n v="18.13"/>
    <x v="1"/>
    <n v="-18.13"/>
    <n v="-122214.89"/>
    <x v="0"/>
    <x v="0"/>
    <x v="0"/>
    <x v="0"/>
    <x v="0"/>
  </r>
  <r>
    <x v="5"/>
    <x v="0"/>
    <x v="0"/>
    <x v="5"/>
    <x v="0"/>
    <n v="0"/>
    <x v="0"/>
    <s v="S a l d o    I n i c i a l"/>
    <x v="0"/>
    <x v="0"/>
    <n v="0"/>
    <x v="6"/>
    <n v="-316627.84999999998"/>
    <n v="-316627.84999999998"/>
    <x v="0"/>
    <x v="0"/>
    <x v="0"/>
    <x v="0"/>
    <x v="0"/>
  </r>
  <r>
    <x v="5"/>
    <x v="0"/>
    <x v="0"/>
    <x v="5"/>
    <x v="1"/>
    <n v="252"/>
    <x v="1"/>
    <s v="Depreciación del Periodo comprendido del 2021.01.01 al 2021.01.31."/>
    <x v="0"/>
    <x v="0"/>
    <n v="749.2"/>
    <x v="1"/>
    <n v="-749.2"/>
    <n v="-317377.05"/>
    <x v="0"/>
    <x v="0"/>
    <x v="0"/>
    <x v="0"/>
    <x v="0"/>
  </r>
  <r>
    <x v="5"/>
    <x v="0"/>
    <x v="0"/>
    <x v="5"/>
    <x v="1"/>
    <n v="252"/>
    <x v="1"/>
    <s v="Depreciación del Periodo comprendido del 2021.01.01 al 2021.01.31."/>
    <x v="0"/>
    <x v="0"/>
    <n v="2062.5"/>
    <x v="1"/>
    <n v="-2062.5"/>
    <n v="-319439.55"/>
    <x v="0"/>
    <x v="0"/>
    <x v="0"/>
    <x v="0"/>
    <x v="0"/>
  </r>
  <r>
    <x v="5"/>
    <x v="0"/>
    <x v="0"/>
    <x v="5"/>
    <x v="1"/>
    <n v="252"/>
    <x v="1"/>
    <s v="Depreciación del Periodo comprendido del 2021.01.01 al 2021.01.31."/>
    <x v="0"/>
    <x v="0"/>
    <n v="300"/>
    <x v="1"/>
    <n v="-300"/>
    <n v="-319739.55"/>
    <x v="0"/>
    <x v="0"/>
    <x v="0"/>
    <x v="0"/>
    <x v="0"/>
  </r>
  <r>
    <x v="5"/>
    <x v="0"/>
    <x v="0"/>
    <x v="5"/>
    <x v="1"/>
    <n v="252"/>
    <x v="1"/>
    <s v="Depreciación del Periodo comprendido del 2021.01.01 al 2021.01.31."/>
    <x v="0"/>
    <x v="0"/>
    <n v="414.58"/>
    <x v="1"/>
    <n v="-414.58"/>
    <n v="-320154.13"/>
    <x v="0"/>
    <x v="0"/>
    <x v="0"/>
    <x v="0"/>
    <x v="0"/>
  </r>
  <r>
    <x v="5"/>
    <x v="0"/>
    <x v="0"/>
    <x v="5"/>
    <x v="1"/>
    <n v="252"/>
    <x v="1"/>
    <s v="Depreciación del Periodo comprendido del 2021.01.01 al 2021.01.31."/>
    <x v="0"/>
    <x v="0"/>
    <n v="373.67"/>
    <x v="1"/>
    <n v="-373.67"/>
    <n v="-320527.8"/>
    <x v="0"/>
    <x v="0"/>
    <x v="0"/>
    <x v="0"/>
    <x v="0"/>
  </r>
  <r>
    <x v="5"/>
    <x v="0"/>
    <x v="0"/>
    <x v="5"/>
    <x v="1"/>
    <n v="253"/>
    <x v="2"/>
    <s v="Depreciación del Periodo comprendido del 2021.02.01 al 2021.02.28."/>
    <x v="0"/>
    <x v="0"/>
    <n v="749.2"/>
    <x v="1"/>
    <n v="-749.2"/>
    <n v="-321277"/>
    <x v="0"/>
    <x v="0"/>
    <x v="0"/>
    <x v="0"/>
    <x v="0"/>
  </r>
  <r>
    <x v="5"/>
    <x v="0"/>
    <x v="0"/>
    <x v="5"/>
    <x v="1"/>
    <n v="253"/>
    <x v="2"/>
    <s v="Depreciación del Periodo comprendido del 2021.02.01 al 2021.02.28."/>
    <x v="0"/>
    <x v="0"/>
    <n v="2062.5"/>
    <x v="1"/>
    <n v="-2062.5"/>
    <n v="-323339.5"/>
    <x v="0"/>
    <x v="0"/>
    <x v="0"/>
    <x v="0"/>
    <x v="0"/>
  </r>
  <r>
    <x v="5"/>
    <x v="0"/>
    <x v="0"/>
    <x v="5"/>
    <x v="1"/>
    <n v="253"/>
    <x v="2"/>
    <s v="Depreciación del Periodo comprendido del 2021.02.01 al 2021.02.28."/>
    <x v="0"/>
    <x v="0"/>
    <n v="300"/>
    <x v="1"/>
    <n v="-300"/>
    <n v="-323639.5"/>
    <x v="0"/>
    <x v="0"/>
    <x v="0"/>
    <x v="0"/>
    <x v="0"/>
  </r>
  <r>
    <x v="5"/>
    <x v="0"/>
    <x v="0"/>
    <x v="5"/>
    <x v="1"/>
    <n v="253"/>
    <x v="2"/>
    <s v="Depreciación del Periodo comprendido del 2021.02.01 al 2021.02.28."/>
    <x v="0"/>
    <x v="0"/>
    <n v="414.58"/>
    <x v="1"/>
    <n v="-414.58"/>
    <n v="-324054.08"/>
    <x v="0"/>
    <x v="0"/>
    <x v="0"/>
    <x v="0"/>
    <x v="0"/>
  </r>
  <r>
    <x v="5"/>
    <x v="0"/>
    <x v="0"/>
    <x v="5"/>
    <x v="1"/>
    <n v="253"/>
    <x v="2"/>
    <s v="Depreciación del Periodo comprendido del 2021.02.01 al 2021.02.28."/>
    <x v="0"/>
    <x v="0"/>
    <n v="373.67"/>
    <x v="1"/>
    <n v="-373.67"/>
    <n v="-324427.75"/>
    <x v="0"/>
    <x v="0"/>
    <x v="0"/>
    <x v="0"/>
    <x v="0"/>
  </r>
  <r>
    <x v="5"/>
    <x v="0"/>
    <x v="0"/>
    <x v="5"/>
    <x v="2"/>
    <n v="8408"/>
    <x v="16"/>
    <s v="P/R BAJA DE ACTIVO GLS0960 CAMION MITSUBISHI"/>
    <x v="0"/>
    <x v="2"/>
    <n v="0"/>
    <x v="1"/>
    <n v="2150"/>
    <n v="-322277.75"/>
    <x v="0"/>
    <x v="0"/>
    <x v="0"/>
    <x v="0"/>
    <x v="0"/>
  </r>
  <r>
    <x v="5"/>
    <x v="0"/>
    <x v="0"/>
    <x v="5"/>
    <x v="1"/>
    <n v="256"/>
    <x v="3"/>
    <s v="Depreciación del Periodo comprendido del 2021.03.01 al 2021.03.31."/>
    <x v="0"/>
    <x v="0"/>
    <n v="749.2"/>
    <x v="1"/>
    <n v="-749.2"/>
    <n v="-323026.95"/>
    <x v="0"/>
    <x v="0"/>
    <x v="0"/>
    <x v="0"/>
    <x v="0"/>
  </r>
  <r>
    <x v="5"/>
    <x v="0"/>
    <x v="0"/>
    <x v="5"/>
    <x v="1"/>
    <n v="256"/>
    <x v="3"/>
    <s v="Depreciación del Periodo comprendido del 2021.03.01 al 2021.03.31."/>
    <x v="0"/>
    <x v="0"/>
    <n v="2062.5"/>
    <x v="1"/>
    <n v="-2062.5"/>
    <n v="-325089.45"/>
    <x v="0"/>
    <x v="0"/>
    <x v="0"/>
    <x v="0"/>
    <x v="0"/>
  </r>
  <r>
    <x v="5"/>
    <x v="0"/>
    <x v="0"/>
    <x v="5"/>
    <x v="1"/>
    <n v="256"/>
    <x v="3"/>
    <s v="Depreciación del Periodo comprendido del 2021.03.01 al 2021.03.31."/>
    <x v="0"/>
    <x v="0"/>
    <n v="414.58"/>
    <x v="1"/>
    <n v="-414.58"/>
    <n v="-325504.03000000003"/>
    <x v="0"/>
    <x v="0"/>
    <x v="0"/>
    <x v="0"/>
    <x v="0"/>
  </r>
  <r>
    <x v="5"/>
    <x v="0"/>
    <x v="0"/>
    <x v="5"/>
    <x v="1"/>
    <n v="256"/>
    <x v="3"/>
    <s v="Depreciación del Periodo comprendido del 2021.03.01 al 2021.03.31."/>
    <x v="0"/>
    <x v="0"/>
    <n v="300"/>
    <x v="1"/>
    <n v="-300"/>
    <n v="-325804.03000000003"/>
    <x v="0"/>
    <x v="0"/>
    <x v="0"/>
    <x v="0"/>
    <x v="0"/>
  </r>
  <r>
    <x v="5"/>
    <x v="0"/>
    <x v="0"/>
    <x v="5"/>
    <x v="1"/>
    <n v="256"/>
    <x v="3"/>
    <s v="Depreciación del Periodo comprendido del 2021.03.01 al 2021.03.31."/>
    <x v="0"/>
    <x v="0"/>
    <n v="373.67"/>
    <x v="1"/>
    <n v="-373.67"/>
    <n v="-326177.7"/>
    <x v="0"/>
    <x v="0"/>
    <x v="0"/>
    <x v="0"/>
    <x v="0"/>
  </r>
  <r>
    <x v="5"/>
    <x v="0"/>
    <x v="0"/>
    <x v="5"/>
    <x v="1"/>
    <n v="257"/>
    <x v="4"/>
    <s v="Depreciación del Periodo comprendido del 2021.04.01 al 2021.04.30."/>
    <x v="0"/>
    <x v="0"/>
    <n v="749.2"/>
    <x v="1"/>
    <n v="-749.2"/>
    <n v="-326926.90000000002"/>
    <x v="0"/>
    <x v="0"/>
    <x v="0"/>
    <x v="0"/>
    <x v="0"/>
  </r>
  <r>
    <x v="5"/>
    <x v="0"/>
    <x v="0"/>
    <x v="5"/>
    <x v="1"/>
    <n v="257"/>
    <x v="4"/>
    <s v="Depreciación del Periodo comprendido del 2021.04.01 al 2021.04.30."/>
    <x v="0"/>
    <x v="0"/>
    <n v="2062.5"/>
    <x v="1"/>
    <n v="-2062.5"/>
    <n v="-328989.40000000002"/>
    <x v="0"/>
    <x v="0"/>
    <x v="0"/>
    <x v="0"/>
    <x v="0"/>
  </r>
  <r>
    <x v="5"/>
    <x v="0"/>
    <x v="0"/>
    <x v="5"/>
    <x v="1"/>
    <n v="257"/>
    <x v="4"/>
    <s v="Depreciación del Periodo comprendido del 2021.04.01 al 2021.04.30."/>
    <x v="0"/>
    <x v="0"/>
    <n v="300"/>
    <x v="1"/>
    <n v="-300"/>
    <n v="-329289.40000000002"/>
    <x v="0"/>
    <x v="0"/>
    <x v="0"/>
    <x v="0"/>
    <x v="0"/>
  </r>
  <r>
    <x v="5"/>
    <x v="0"/>
    <x v="0"/>
    <x v="5"/>
    <x v="1"/>
    <n v="257"/>
    <x v="4"/>
    <s v="Depreciación del Periodo comprendido del 2021.04.01 al 2021.04.30."/>
    <x v="0"/>
    <x v="0"/>
    <n v="414.58"/>
    <x v="1"/>
    <n v="-414.58"/>
    <n v="-329703.98"/>
    <x v="0"/>
    <x v="0"/>
    <x v="0"/>
    <x v="0"/>
    <x v="0"/>
  </r>
  <r>
    <x v="5"/>
    <x v="0"/>
    <x v="0"/>
    <x v="5"/>
    <x v="1"/>
    <n v="257"/>
    <x v="4"/>
    <s v="Depreciación del Periodo comprendido del 2021.04.01 al 2021.04.30."/>
    <x v="0"/>
    <x v="0"/>
    <n v="373.67"/>
    <x v="1"/>
    <n v="-373.67"/>
    <n v="-330077.65000000002"/>
    <x v="0"/>
    <x v="0"/>
    <x v="0"/>
    <x v="0"/>
    <x v="0"/>
  </r>
  <r>
    <x v="5"/>
    <x v="0"/>
    <x v="0"/>
    <x v="5"/>
    <x v="1"/>
    <n v="258"/>
    <x v="5"/>
    <s v="Depreciación del Periodo comprendido del 2021.05.01 al 2021.05.31."/>
    <x v="0"/>
    <x v="0"/>
    <n v="414.58"/>
    <x v="1"/>
    <n v="-414.58"/>
    <n v="-330492.23"/>
    <x v="0"/>
    <x v="0"/>
    <x v="0"/>
    <x v="0"/>
    <x v="0"/>
  </r>
  <r>
    <x v="5"/>
    <x v="0"/>
    <x v="0"/>
    <x v="5"/>
    <x v="1"/>
    <n v="258"/>
    <x v="5"/>
    <s v="Depreciación del Periodo comprendido del 2021.05.01 al 2021.05.31."/>
    <x v="0"/>
    <x v="0"/>
    <n v="373.67"/>
    <x v="1"/>
    <n v="-373.67"/>
    <n v="-330865.90000000002"/>
    <x v="0"/>
    <x v="0"/>
    <x v="0"/>
    <x v="0"/>
    <x v="0"/>
  </r>
  <r>
    <x v="5"/>
    <x v="0"/>
    <x v="0"/>
    <x v="5"/>
    <x v="1"/>
    <n v="258"/>
    <x v="5"/>
    <s v="Depreciación del Periodo comprendido del 2021.05.01 al 2021.05.31."/>
    <x v="0"/>
    <x v="0"/>
    <n v="2062.5"/>
    <x v="1"/>
    <n v="-2062.5"/>
    <n v="-332928.40000000002"/>
    <x v="0"/>
    <x v="0"/>
    <x v="0"/>
    <x v="0"/>
    <x v="0"/>
  </r>
  <r>
    <x v="5"/>
    <x v="0"/>
    <x v="0"/>
    <x v="5"/>
    <x v="1"/>
    <n v="258"/>
    <x v="5"/>
    <s v="Depreciación del Periodo comprendido del 2021.05.01 al 2021.05.31."/>
    <x v="0"/>
    <x v="0"/>
    <n v="749.2"/>
    <x v="1"/>
    <n v="-749.2"/>
    <n v="-333677.59999999998"/>
    <x v="0"/>
    <x v="0"/>
    <x v="0"/>
    <x v="0"/>
    <x v="0"/>
  </r>
  <r>
    <x v="5"/>
    <x v="0"/>
    <x v="0"/>
    <x v="5"/>
    <x v="1"/>
    <n v="258"/>
    <x v="5"/>
    <s v="Depreciación del Periodo comprendido del 2021.05.01 al 2021.05.31."/>
    <x v="0"/>
    <x v="0"/>
    <n v="300"/>
    <x v="1"/>
    <n v="-300"/>
    <n v="-333977.59999999998"/>
    <x v="0"/>
    <x v="0"/>
    <x v="0"/>
    <x v="0"/>
    <x v="0"/>
  </r>
  <r>
    <x v="5"/>
    <x v="0"/>
    <x v="0"/>
    <x v="5"/>
    <x v="1"/>
    <n v="258"/>
    <x v="5"/>
    <s v="Depreciación del Periodo comprendido del 2021.05.01 al 2021.05.31."/>
    <x v="0"/>
    <x v="0"/>
    <n v="455.23"/>
    <x v="1"/>
    <n v="-455.23"/>
    <n v="-334432.83"/>
    <x v="0"/>
    <x v="0"/>
    <x v="0"/>
    <x v="0"/>
    <x v="0"/>
  </r>
  <r>
    <x v="5"/>
    <x v="0"/>
    <x v="0"/>
    <x v="5"/>
    <x v="1"/>
    <n v="259"/>
    <x v="6"/>
    <s v="Depreciación del Periodo comprendido del 2021.06.01 al 2021.06.30."/>
    <x v="0"/>
    <x v="0"/>
    <n v="414.58"/>
    <x v="1"/>
    <n v="-414.58"/>
    <n v="-334847.40999999997"/>
    <x v="0"/>
    <x v="0"/>
    <x v="0"/>
    <x v="0"/>
    <x v="0"/>
  </r>
  <r>
    <x v="5"/>
    <x v="0"/>
    <x v="0"/>
    <x v="5"/>
    <x v="1"/>
    <n v="259"/>
    <x v="6"/>
    <s v="Depreciación del Periodo comprendido del 2021.06.01 al 2021.06.30."/>
    <x v="0"/>
    <x v="0"/>
    <n v="373.67"/>
    <x v="1"/>
    <n v="-373.67"/>
    <n v="-335221.08"/>
    <x v="0"/>
    <x v="0"/>
    <x v="0"/>
    <x v="0"/>
    <x v="0"/>
  </r>
  <r>
    <x v="5"/>
    <x v="0"/>
    <x v="0"/>
    <x v="5"/>
    <x v="1"/>
    <n v="259"/>
    <x v="6"/>
    <s v="Depreciación del Periodo comprendido del 2021.06.01 al 2021.06.30."/>
    <x v="0"/>
    <x v="0"/>
    <n v="749.2"/>
    <x v="1"/>
    <n v="-749.2"/>
    <n v="-335970.28"/>
    <x v="0"/>
    <x v="0"/>
    <x v="0"/>
    <x v="0"/>
    <x v="0"/>
  </r>
  <r>
    <x v="5"/>
    <x v="0"/>
    <x v="0"/>
    <x v="5"/>
    <x v="1"/>
    <n v="259"/>
    <x v="6"/>
    <s v="Depreciación del Periodo comprendido del 2021.06.01 al 2021.06.30."/>
    <x v="0"/>
    <x v="0"/>
    <n v="2062.5"/>
    <x v="1"/>
    <n v="-2062.5"/>
    <n v="-338032.78"/>
    <x v="0"/>
    <x v="0"/>
    <x v="0"/>
    <x v="0"/>
    <x v="0"/>
  </r>
  <r>
    <x v="5"/>
    <x v="0"/>
    <x v="0"/>
    <x v="5"/>
    <x v="1"/>
    <n v="259"/>
    <x v="6"/>
    <s v="Depreciación del Periodo comprendido del 2021.06.01 al 2021.06.30."/>
    <x v="0"/>
    <x v="0"/>
    <n v="455.23"/>
    <x v="1"/>
    <n v="-455.23"/>
    <n v="-338488.01"/>
    <x v="0"/>
    <x v="0"/>
    <x v="0"/>
    <x v="0"/>
    <x v="0"/>
  </r>
  <r>
    <x v="5"/>
    <x v="0"/>
    <x v="0"/>
    <x v="5"/>
    <x v="1"/>
    <n v="259"/>
    <x v="6"/>
    <s v="Depreciación del Periodo comprendido del 2021.06.01 al 2021.06.30."/>
    <x v="0"/>
    <x v="0"/>
    <n v="300"/>
    <x v="1"/>
    <n v="-300"/>
    <n v="-338788.01"/>
    <x v="0"/>
    <x v="0"/>
    <x v="0"/>
    <x v="0"/>
    <x v="0"/>
  </r>
  <r>
    <x v="5"/>
    <x v="0"/>
    <x v="0"/>
    <x v="5"/>
    <x v="1"/>
    <n v="260"/>
    <x v="7"/>
    <s v="Depreciación del Periodo comprendido del 2021.07.01 al 2021.07.31."/>
    <x v="0"/>
    <x v="0"/>
    <n v="414.58"/>
    <x v="1"/>
    <n v="-414.58"/>
    <n v="-339202.59"/>
    <x v="0"/>
    <x v="0"/>
    <x v="0"/>
    <x v="0"/>
    <x v="0"/>
  </r>
  <r>
    <x v="5"/>
    <x v="0"/>
    <x v="0"/>
    <x v="5"/>
    <x v="1"/>
    <n v="260"/>
    <x v="7"/>
    <s v="Depreciación del Periodo comprendido del 2021.07.01 al 2021.07.31."/>
    <x v="0"/>
    <x v="0"/>
    <n v="373.67"/>
    <x v="1"/>
    <n v="-373.67"/>
    <n v="-339576.26"/>
    <x v="0"/>
    <x v="0"/>
    <x v="0"/>
    <x v="0"/>
    <x v="0"/>
  </r>
  <r>
    <x v="5"/>
    <x v="0"/>
    <x v="0"/>
    <x v="5"/>
    <x v="1"/>
    <n v="260"/>
    <x v="7"/>
    <s v="Depreciación del Periodo comprendido del 2021.07.01 al 2021.07.31."/>
    <x v="0"/>
    <x v="0"/>
    <n v="749.2"/>
    <x v="1"/>
    <n v="-749.2"/>
    <n v="-340325.46"/>
    <x v="0"/>
    <x v="0"/>
    <x v="0"/>
    <x v="0"/>
    <x v="0"/>
  </r>
  <r>
    <x v="5"/>
    <x v="0"/>
    <x v="0"/>
    <x v="5"/>
    <x v="1"/>
    <n v="260"/>
    <x v="7"/>
    <s v="Depreciación del Periodo comprendido del 2021.07.01 al 2021.07.31."/>
    <x v="0"/>
    <x v="0"/>
    <n v="2062.5"/>
    <x v="1"/>
    <n v="-2062.5"/>
    <n v="-342387.96"/>
    <x v="0"/>
    <x v="0"/>
    <x v="0"/>
    <x v="0"/>
    <x v="0"/>
  </r>
  <r>
    <x v="5"/>
    <x v="0"/>
    <x v="0"/>
    <x v="5"/>
    <x v="1"/>
    <n v="260"/>
    <x v="7"/>
    <s v="Depreciación del Periodo comprendido del 2021.07.01 al 2021.07.31."/>
    <x v="0"/>
    <x v="0"/>
    <n v="300"/>
    <x v="1"/>
    <n v="-300"/>
    <n v="-342687.96"/>
    <x v="0"/>
    <x v="0"/>
    <x v="0"/>
    <x v="0"/>
    <x v="0"/>
  </r>
  <r>
    <x v="5"/>
    <x v="0"/>
    <x v="0"/>
    <x v="5"/>
    <x v="1"/>
    <n v="260"/>
    <x v="7"/>
    <s v="Depreciación del Periodo comprendido del 2021.07.01 al 2021.07.31."/>
    <x v="0"/>
    <x v="0"/>
    <n v="1021.93"/>
    <x v="1"/>
    <n v="-1021.93"/>
    <n v="-343709.89"/>
    <x v="0"/>
    <x v="0"/>
    <x v="0"/>
    <x v="0"/>
    <x v="0"/>
  </r>
  <r>
    <x v="5"/>
    <x v="0"/>
    <x v="0"/>
    <x v="5"/>
    <x v="1"/>
    <n v="260"/>
    <x v="7"/>
    <s v="Depreciación del Periodo comprendido del 2021.07.01 al 2021.07.31."/>
    <x v="0"/>
    <x v="0"/>
    <n v="455.23"/>
    <x v="1"/>
    <n v="-455.23"/>
    <n v="-344165.12"/>
    <x v="0"/>
    <x v="0"/>
    <x v="0"/>
    <x v="0"/>
    <x v="0"/>
  </r>
  <r>
    <x v="5"/>
    <x v="0"/>
    <x v="0"/>
    <x v="5"/>
    <x v="1"/>
    <n v="261"/>
    <x v="8"/>
    <s v="Depreciación del Periodo comprendido del 2021.08.01 al 2021.08.31."/>
    <x v="0"/>
    <x v="0"/>
    <n v="373.67"/>
    <x v="1"/>
    <n v="-373.67"/>
    <n v="-344538.79"/>
    <x v="0"/>
    <x v="0"/>
    <x v="0"/>
    <x v="0"/>
    <x v="0"/>
  </r>
  <r>
    <x v="5"/>
    <x v="0"/>
    <x v="0"/>
    <x v="5"/>
    <x v="1"/>
    <n v="261"/>
    <x v="8"/>
    <s v="Depreciación del Periodo comprendido del 2021.08.01 al 2021.08.31."/>
    <x v="0"/>
    <x v="0"/>
    <n v="749.2"/>
    <x v="1"/>
    <n v="-749.2"/>
    <n v="-345287.99"/>
    <x v="0"/>
    <x v="0"/>
    <x v="0"/>
    <x v="0"/>
    <x v="0"/>
  </r>
  <r>
    <x v="5"/>
    <x v="0"/>
    <x v="0"/>
    <x v="5"/>
    <x v="1"/>
    <n v="261"/>
    <x v="8"/>
    <s v="Depreciación del Periodo comprendido del 2021.08.01 al 2021.08.31."/>
    <x v="0"/>
    <x v="0"/>
    <n v="2062.5"/>
    <x v="1"/>
    <n v="-2062.5"/>
    <n v="-347350.49"/>
    <x v="0"/>
    <x v="0"/>
    <x v="0"/>
    <x v="0"/>
    <x v="0"/>
  </r>
  <r>
    <x v="5"/>
    <x v="0"/>
    <x v="0"/>
    <x v="5"/>
    <x v="1"/>
    <n v="261"/>
    <x v="8"/>
    <s v="Depreciación del Periodo comprendido del 2021.08.01 al 2021.08.31."/>
    <x v="0"/>
    <x v="0"/>
    <n v="455.23"/>
    <x v="1"/>
    <n v="-455.23"/>
    <n v="-347805.72"/>
    <x v="0"/>
    <x v="0"/>
    <x v="0"/>
    <x v="0"/>
    <x v="0"/>
  </r>
  <r>
    <x v="5"/>
    <x v="0"/>
    <x v="0"/>
    <x v="5"/>
    <x v="1"/>
    <n v="261"/>
    <x v="8"/>
    <s v="Depreciación del Periodo comprendido del 2021.08.01 al 2021.08.31."/>
    <x v="0"/>
    <x v="0"/>
    <n v="414.58"/>
    <x v="1"/>
    <n v="-414.58"/>
    <n v="-348220.3"/>
    <x v="0"/>
    <x v="0"/>
    <x v="0"/>
    <x v="0"/>
    <x v="0"/>
  </r>
  <r>
    <x v="5"/>
    <x v="0"/>
    <x v="0"/>
    <x v="5"/>
    <x v="1"/>
    <n v="261"/>
    <x v="8"/>
    <s v="Depreciación del Periodo comprendido del 2021.08.01 al 2021.08.31."/>
    <x v="0"/>
    <x v="0"/>
    <n v="300"/>
    <x v="1"/>
    <n v="-300"/>
    <n v="-348520.3"/>
    <x v="0"/>
    <x v="0"/>
    <x v="0"/>
    <x v="0"/>
    <x v="0"/>
  </r>
  <r>
    <x v="5"/>
    <x v="0"/>
    <x v="0"/>
    <x v="5"/>
    <x v="1"/>
    <n v="261"/>
    <x v="8"/>
    <s v="Depreciación del Periodo comprendido del 2021.08.01 al 2021.08.31."/>
    <x v="0"/>
    <x v="0"/>
    <n v="1021.93"/>
    <x v="1"/>
    <n v="-1021.93"/>
    <n v="-349542.23"/>
    <x v="0"/>
    <x v="0"/>
    <x v="0"/>
    <x v="0"/>
    <x v="0"/>
  </r>
  <r>
    <x v="5"/>
    <x v="0"/>
    <x v="0"/>
    <x v="5"/>
    <x v="1"/>
    <n v="262"/>
    <x v="9"/>
    <s v="Depreciación del Periodo comprendido del 2021.09.01 al 2021.09.30."/>
    <x v="0"/>
    <x v="0"/>
    <n v="414.58"/>
    <x v="1"/>
    <n v="-414.58"/>
    <n v="-349956.81"/>
    <x v="0"/>
    <x v="0"/>
    <x v="0"/>
    <x v="0"/>
    <x v="0"/>
  </r>
  <r>
    <x v="5"/>
    <x v="0"/>
    <x v="0"/>
    <x v="5"/>
    <x v="1"/>
    <n v="262"/>
    <x v="9"/>
    <s v="Depreciación del Periodo comprendido del 2021.09.01 al 2021.09.30."/>
    <x v="0"/>
    <x v="0"/>
    <n v="749.2"/>
    <x v="1"/>
    <n v="-749.2"/>
    <n v="-350706.01"/>
    <x v="0"/>
    <x v="0"/>
    <x v="0"/>
    <x v="0"/>
    <x v="0"/>
  </r>
  <r>
    <x v="5"/>
    <x v="0"/>
    <x v="0"/>
    <x v="5"/>
    <x v="1"/>
    <n v="262"/>
    <x v="9"/>
    <s v="Depreciación del Periodo comprendido del 2021.09.01 al 2021.09.30."/>
    <x v="0"/>
    <x v="0"/>
    <n v="2062.5"/>
    <x v="1"/>
    <n v="-2062.5"/>
    <n v="-352768.51"/>
    <x v="0"/>
    <x v="0"/>
    <x v="0"/>
    <x v="0"/>
    <x v="0"/>
  </r>
  <r>
    <x v="5"/>
    <x v="0"/>
    <x v="0"/>
    <x v="5"/>
    <x v="1"/>
    <n v="262"/>
    <x v="9"/>
    <s v="Depreciación del Periodo comprendido del 2021.09.01 al 2021.09.30."/>
    <x v="0"/>
    <x v="0"/>
    <n v="455.23"/>
    <x v="1"/>
    <n v="-455.23"/>
    <n v="-353223.74"/>
    <x v="0"/>
    <x v="0"/>
    <x v="0"/>
    <x v="0"/>
    <x v="0"/>
  </r>
  <r>
    <x v="5"/>
    <x v="0"/>
    <x v="0"/>
    <x v="5"/>
    <x v="1"/>
    <n v="262"/>
    <x v="9"/>
    <s v="Depreciación del Periodo comprendido del 2021.09.01 al 2021.09.30."/>
    <x v="0"/>
    <x v="0"/>
    <n v="373.67"/>
    <x v="1"/>
    <n v="-373.67"/>
    <n v="-353597.41"/>
    <x v="0"/>
    <x v="0"/>
    <x v="0"/>
    <x v="0"/>
    <x v="0"/>
  </r>
  <r>
    <x v="5"/>
    <x v="0"/>
    <x v="0"/>
    <x v="5"/>
    <x v="1"/>
    <n v="262"/>
    <x v="9"/>
    <s v="Depreciación del Periodo comprendido del 2021.09.01 al 2021.09.30."/>
    <x v="0"/>
    <x v="0"/>
    <n v="300"/>
    <x v="1"/>
    <n v="-300"/>
    <n v="-353897.41"/>
    <x v="0"/>
    <x v="0"/>
    <x v="0"/>
    <x v="0"/>
    <x v="0"/>
  </r>
  <r>
    <x v="5"/>
    <x v="0"/>
    <x v="0"/>
    <x v="5"/>
    <x v="1"/>
    <n v="262"/>
    <x v="9"/>
    <s v="Depreciación del Periodo comprendido del 2021.09.01 al 2021.09.30."/>
    <x v="0"/>
    <x v="0"/>
    <n v="1021.93"/>
    <x v="1"/>
    <n v="-1021.93"/>
    <n v="-354919.34"/>
    <x v="0"/>
    <x v="0"/>
    <x v="0"/>
    <x v="0"/>
    <x v="0"/>
  </r>
  <r>
    <x v="5"/>
    <x v="0"/>
    <x v="0"/>
    <x v="5"/>
    <x v="1"/>
    <n v="263"/>
    <x v="10"/>
    <s v="Depreciación del Periodo comprendido del 2021.10.01 al 2021.10.31."/>
    <x v="0"/>
    <x v="0"/>
    <n v="373.67"/>
    <x v="1"/>
    <n v="-373.67"/>
    <n v="-355293.01"/>
    <x v="0"/>
    <x v="0"/>
    <x v="0"/>
    <x v="0"/>
    <x v="0"/>
  </r>
  <r>
    <x v="5"/>
    <x v="0"/>
    <x v="0"/>
    <x v="5"/>
    <x v="1"/>
    <n v="263"/>
    <x v="10"/>
    <s v="Depreciación del Periodo comprendido del 2021.10.01 al 2021.10.31."/>
    <x v="0"/>
    <x v="0"/>
    <n v="749.2"/>
    <x v="1"/>
    <n v="-749.2"/>
    <n v="-356042.21"/>
    <x v="0"/>
    <x v="0"/>
    <x v="0"/>
    <x v="0"/>
    <x v="0"/>
  </r>
  <r>
    <x v="5"/>
    <x v="0"/>
    <x v="0"/>
    <x v="5"/>
    <x v="1"/>
    <n v="263"/>
    <x v="10"/>
    <s v="Depreciación del Periodo comprendido del 2021.10.01 al 2021.10.31."/>
    <x v="0"/>
    <x v="0"/>
    <n v="2062.5"/>
    <x v="1"/>
    <n v="-2062.5"/>
    <n v="-358104.71"/>
    <x v="0"/>
    <x v="0"/>
    <x v="0"/>
    <x v="0"/>
    <x v="0"/>
  </r>
  <r>
    <x v="5"/>
    <x v="0"/>
    <x v="0"/>
    <x v="5"/>
    <x v="1"/>
    <n v="263"/>
    <x v="10"/>
    <s v="Depreciación del Periodo comprendido del 2021.10.01 al 2021.10.31."/>
    <x v="0"/>
    <x v="0"/>
    <n v="455.23"/>
    <x v="1"/>
    <n v="-455.23"/>
    <n v="-358559.94"/>
    <x v="0"/>
    <x v="0"/>
    <x v="0"/>
    <x v="0"/>
    <x v="0"/>
  </r>
  <r>
    <x v="5"/>
    <x v="0"/>
    <x v="0"/>
    <x v="5"/>
    <x v="1"/>
    <n v="263"/>
    <x v="10"/>
    <s v="Depreciación del Periodo comprendido del 2021.10.01 al 2021.10.31."/>
    <x v="0"/>
    <x v="0"/>
    <n v="300"/>
    <x v="1"/>
    <n v="-300"/>
    <n v="-358859.94"/>
    <x v="0"/>
    <x v="0"/>
    <x v="0"/>
    <x v="0"/>
    <x v="0"/>
  </r>
  <r>
    <x v="5"/>
    <x v="0"/>
    <x v="0"/>
    <x v="5"/>
    <x v="1"/>
    <n v="263"/>
    <x v="10"/>
    <s v="Depreciación del Periodo comprendido del 2021.10.01 al 2021.10.31."/>
    <x v="0"/>
    <x v="0"/>
    <n v="1021.93"/>
    <x v="1"/>
    <n v="-1021.93"/>
    <n v="-359881.87"/>
    <x v="0"/>
    <x v="0"/>
    <x v="0"/>
    <x v="0"/>
    <x v="0"/>
  </r>
  <r>
    <x v="5"/>
    <x v="0"/>
    <x v="0"/>
    <x v="5"/>
    <x v="1"/>
    <n v="263"/>
    <x v="10"/>
    <s v="Depreciación del Periodo comprendido del 2021.10.01 al 2021.10.31."/>
    <x v="0"/>
    <x v="0"/>
    <n v="414.58"/>
    <x v="1"/>
    <n v="-414.58"/>
    <n v="-360296.45"/>
    <x v="0"/>
    <x v="0"/>
    <x v="0"/>
    <x v="0"/>
    <x v="0"/>
  </r>
  <r>
    <x v="5"/>
    <x v="0"/>
    <x v="0"/>
    <x v="5"/>
    <x v="1"/>
    <n v="264"/>
    <x v="11"/>
    <s v="Depreciación del Periodo comprendido del 2021.11.01 al 2021.11.30."/>
    <x v="0"/>
    <x v="0"/>
    <n v="414.58"/>
    <x v="1"/>
    <n v="-414.58"/>
    <n v="-360711.03"/>
    <x v="0"/>
    <x v="0"/>
    <x v="0"/>
    <x v="0"/>
    <x v="0"/>
  </r>
  <r>
    <x v="5"/>
    <x v="0"/>
    <x v="0"/>
    <x v="5"/>
    <x v="1"/>
    <n v="264"/>
    <x v="11"/>
    <s v="Depreciación del Periodo comprendido del 2021.11.01 al 2021.11.30."/>
    <x v="0"/>
    <x v="0"/>
    <n v="373.67"/>
    <x v="1"/>
    <n v="-373.67"/>
    <n v="-361084.7"/>
    <x v="0"/>
    <x v="0"/>
    <x v="0"/>
    <x v="0"/>
    <x v="0"/>
  </r>
  <r>
    <x v="5"/>
    <x v="0"/>
    <x v="0"/>
    <x v="5"/>
    <x v="1"/>
    <n v="264"/>
    <x v="11"/>
    <s v="Depreciación del Periodo comprendido del 2021.11.01 al 2021.11.30."/>
    <x v="0"/>
    <x v="0"/>
    <n v="749.2"/>
    <x v="1"/>
    <n v="-749.2"/>
    <n v="-361833.9"/>
    <x v="0"/>
    <x v="0"/>
    <x v="0"/>
    <x v="0"/>
    <x v="0"/>
  </r>
  <r>
    <x v="5"/>
    <x v="0"/>
    <x v="0"/>
    <x v="5"/>
    <x v="1"/>
    <n v="264"/>
    <x v="11"/>
    <s v="Depreciación del Periodo comprendido del 2021.11.01 al 2021.11.30."/>
    <x v="0"/>
    <x v="0"/>
    <n v="2062.5"/>
    <x v="1"/>
    <n v="-2062.5"/>
    <n v="-363896.4"/>
    <x v="0"/>
    <x v="0"/>
    <x v="0"/>
    <x v="0"/>
    <x v="0"/>
  </r>
  <r>
    <x v="5"/>
    <x v="0"/>
    <x v="0"/>
    <x v="5"/>
    <x v="1"/>
    <n v="264"/>
    <x v="11"/>
    <s v="Depreciación del Periodo comprendido del 2021.11.01 al 2021.11.30."/>
    <x v="0"/>
    <x v="0"/>
    <n v="455.23"/>
    <x v="1"/>
    <n v="-455.23"/>
    <n v="-364351.63"/>
    <x v="0"/>
    <x v="0"/>
    <x v="0"/>
    <x v="0"/>
    <x v="0"/>
  </r>
  <r>
    <x v="5"/>
    <x v="0"/>
    <x v="0"/>
    <x v="5"/>
    <x v="1"/>
    <n v="264"/>
    <x v="11"/>
    <s v="Depreciación del Periodo comprendido del 2021.11.01 al 2021.11.30."/>
    <x v="0"/>
    <x v="0"/>
    <n v="300"/>
    <x v="1"/>
    <n v="-300"/>
    <n v="-364651.63"/>
    <x v="0"/>
    <x v="0"/>
    <x v="0"/>
    <x v="0"/>
    <x v="0"/>
  </r>
  <r>
    <x v="5"/>
    <x v="0"/>
    <x v="0"/>
    <x v="5"/>
    <x v="1"/>
    <n v="264"/>
    <x v="11"/>
    <s v="Depreciación del Periodo comprendido del 2021.11.01 al 2021.11.30."/>
    <x v="0"/>
    <x v="0"/>
    <n v="1021.93"/>
    <x v="1"/>
    <n v="-1021.93"/>
    <n v="-365673.56"/>
    <x v="0"/>
    <x v="0"/>
    <x v="0"/>
    <x v="0"/>
    <x v="0"/>
  </r>
  <r>
    <x v="5"/>
    <x v="0"/>
    <x v="0"/>
    <x v="5"/>
    <x v="1"/>
    <n v="265"/>
    <x v="12"/>
    <s v="Depreciación del Periodo comprendido del 2021.12.01 al 2021.12.31."/>
    <x v="0"/>
    <x v="0"/>
    <n v="373.67"/>
    <x v="1"/>
    <n v="-373.67"/>
    <n v="-366047.23"/>
    <x v="0"/>
    <x v="0"/>
    <x v="0"/>
    <x v="0"/>
    <x v="0"/>
  </r>
  <r>
    <x v="5"/>
    <x v="0"/>
    <x v="0"/>
    <x v="5"/>
    <x v="1"/>
    <n v="265"/>
    <x v="12"/>
    <s v="Depreciación del Periodo comprendido del 2021.12.01 al 2021.12.31."/>
    <x v="0"/>
    <x v="0"/>
    <n v="749.2"/>
    <x v="1"/>
    <n v="-749.2"/>
    <n v="-366796.43"/>
    <x v="0"/>
    <x v="0"/>
    <x v="0"/>
    <x v="0"/>
    <x v="0"/>
  </r>
  <r>
    <x v="5"/>
    <x v="0"/>
    <x v="0"/>
    <x v="5"/>
    <x v="1"/>
    <n v="265"/>
    <x v="12"/>
    <s v="Depreciación del Periodo comprendido del 2021.12.01 al 2021.12.31."/>
    <x v="0"/>
    <x v="0"/>
    <n v="2062.5"/>
    <x v="1"/>
    <n v="-2062.5"/>
    <n v="-368858.93"/>
    <x v="0"/>
    <x v="0"/>
    <x v="0"/>
    <x v="0"/>
    <x v="0"/>
  </r>
  <r>
    <x v="5"/>
    <x v="0"/>
    <x v="0"/>
    <x v="5"/>
    <x v="1"/>
    <n v="265"/>
    <x v="12"/>
    <s v="Depreciación del Periodo comprendido del 2021.12.01 al 2021.12.31."/>
    <x v="0"/>
    <x v="0"/>
    <n v="414.58"/>
    <x v="1"/>
    <n v="-414.58"/>
    <n v="-369273.51"/>
    <x v="0"/>
    <x v="0"/>
    <x v="0"/>
    <x v="0"/>
    <x v="0"/>
  </r>
  <r>
    <x v="5"/>
    <x v="0"/>
    <x v="0"/>
    <x v="5"/>
    <x v="1"/>
    <n v="265"/>
    <x v="12"/>
    <s v="Depreciación del Periodo comprendido del 2021.12.01 al 2021.12.31."/>
    <x v="0"/>
    <x v="0"/>
    <n v="455.23"/>
    <x v="1"/>
    <n v="-455.23"/>
    <n v="-369728.74"/>
    <x v="0"/>
    <x v="0"/>
    <x v="0"/>
    <x v="0"/>
    <x v="0"/>
  </r>
  <r>
    <x v="5"/>
    <x v="0"/>
    <x v="0"/>
    <x v="5"/>
    <x v="1"/>
    <n v="265"/>
    <x v="12"/>
    <s v="Depreciación del Periodo comprendido del 2021.12.01 al 2021.12.31."/>
    <x v="0"/>
    <x v="0"/>
    <n v="300"/>
    <x v="1"/>
    <n v="-300"/>
    <n v="-370028.74"/>
    <x v="0"/>
    <x v="0"/>
    <x v="0"/>
    <x v="0"/>
    <x v="0"/>
  </r>
  <r>
    <x v="5"/>
    <x v="0"/>
    <x v="0"/>
    <x v="5"/>
    <x v="1"/>
    <n v="265"/>
    <x v="12"/>
    <s v="Depreciación del Periodo comprendido del 2021.12.01 al 2021.12.31."/>
    <x v="0"/>
    <x v="0"/>
    <n v="1021.93"/>
    <x v="1"/>
    <n v="-1021.93"/>
    <n v="-371050.67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EF60E-BD37-42D9-80E6-F88020DE9390}" name="TablaDinámica2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3:C5" firstHeaderRow="1" firstDataRow="1" firstDataCol="2"/>
  <pivotFields count="8"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axis="axisRow" compact="0" outline="0" showAll="0">
      <items count="2">
        <item x="0"/>
        <item t="default"/>
      </items>
    </pivotField>
    <pivotField compact="0" outline="0" showAll="0"/>
    <pivotField dataField="1" compact="0" outline="0" showAll="0"/>
  </pivotFields>
  <rowFields count="2">
    <field x="0"/>
    <field x="5"/>
  </rowFields>
  <rowItems count="2">
    <i>
      <x/>
      <x/>
    </i>
    <i t="grand">
      <x/>
    </i>
  </rowItems>
  <colItems count="1">
    <i/>
  </colItems>
  <dataFields count="1">
    <dataField name="Suma de debito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F3740-A519-45A4-A4A0-F9B7EC61F5F6}" name="TablaDinámica1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B3:F5" firstHeaderRow="1" firstDataRow="1" firstDataCol="4"/>
  <pivotFields count="9">
    <pivotField axis="axisRow" compact="0" outline="0" showAll="0" defaultSubtotal="0">
      <items count="2">
        <item m="1" x="1"/>
        <item x="0"/>
      </items>
    </pivotField>
    <pivotField axis="axisRow" compact="0" outline="0" showAll="0" defaultSubtotal="0">
      <items count="2">
        <item m="1" x="1"/>
        <item x="0"/>
      </items>
    </pivotField>
    <pivotField axis="axisRow" compact="0" numFmtId="14" outline="0" showAll="0" defaultSubtotal="0">
      <items count="1">
        <item x="0"/>
      </items>
    </pivotField>
    <pivotField axis="axisRow" compact="0" outline="0" showAll="0">
      <items count="3">
        <item x="0"/>
        <item m="1"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4">
    <field x="0"/>
    <field x="2"/>
    <field x="1"/>
    <field x="3"/>
  </rowFields>
  <rowItems count="2">
    <i>
      <x v="1"/>
      <x/>
      <x v="1"/>
      <x/>
    </i>
    <i t="grand">
      <x/>
    </i>
  </rowItems>
  <colItems count="1">
    <i/>
  </colItems>
  <dataFields count="1">
    <dataField name="Suma de debito" fld="5" baseField="0" baseItem="0" numFmtId="43"/>
  </dataFields>
  <formats count="1">
    <format dxfId="182">
      <pivotArea outline="0" collapsedLevelsAreSubtotals="1" fieldPosition="0"/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E4D9A-B755-413F-95DE-CEDEA99A68C5}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showHeaders="0" compact="0" compactData="0" gridDropZones="1" multipleFieldFilters="0">
  <location ref="B7:E120" firstHeaderRow="2" firstDataRow="2" firstDataCol="3"/>
  <pivotFields count="22">
    <pivotField axis="axisRow" compact="0" outline="0" showAll="0" defaultSubtotal="0">
      <items count="111">
        <item x="74"/>
        <item x="82"/>
        <item x="93"/>
        <item x="56"/>
        <item x="12"/>
        <item x="98"/>
        <item x="4"/>
        <item x="60"/>
        <item x="100"/>
        <item x="102"/>
        <item x="104"/>
        <item x="64"/>
        <item x="65"/>
        <item x="66"/>
        <item x="105"/>
        <item x="70"/>
        <item x="39"/>
        <item x="11"/>
        <item x="47"/>
        <item x="26"/>
        <item x="62"/>
        <item x="5"/>
        <item x="55"/>
        <item x="44"/>
        <item x="69"/>
        <item x="52"/>
        <item x="21"/>
        <item x="95"/>
        <item x="6"/>
        <item x="27"/>
        <item x="99"/>
        <item x="37"/>
        <item x="32"/>
        <item x="63"/>
        <item x="8"/>
        <item x="2"/>
        <item x="20"/>
        <item x="34"/>
        <item x="59"/>
        <item x="1"/>
        <item x="94"/>
        <item x="61"/>
        <item x="67"/>
        <item x="3"/>
        <item x="40"/>
        <item x="15"/>
        <item x="9"/>
        <item x="103"/>
        <item x="57"/>
        <item x="30"/>
        <item x="24"/>
        <item x="108"/>
        <item x="68"/>
        <item x="41"/>
        <item x="36"/>
        <item x="45"/>
        <item x="46"/>
        <item x="88"/>
        <item x="50"/>
        <item x="92"/>
        <item x="43"/>
        <item x="97"/>
        <item x="86"/>
        <item x="101"/>
        <item x="51"/>
        <item x="77"/>
        <item x="89"/>
        <item x="54"/>
        <item x="91"/>
        <item x="76"/>
        <item x="48"/>
        <item x="84"/>
        <item x="107"/>
        <item x="42"/>
        <item x="109"/>
        <item x="49"/>
        <item x="0"/>
        <item x="80"/>
        <item x="90"/>
        <item x="78"/>
        <item x="7"/>
        <item x="10"/>
        <item x="13"/>
        <item x="14"/>
        <item x="16"/>
        <item x="17"/>
        <item x="18"/>
        <item x="19"/>
        <item x="22"/>
        <item x="23"/>
        <item x="25"/>
        <item x="28"/>
        <item x="29"/>
        <item x="31"/>
        <item x="33"/>
        <item x="35"/>
        <item x="38"/>
        <item x="53"/>
        <item x="58"/>
        <item x="71"/>
        <item x="72"/>
        <item x="73"/>
        <item x="75"/>
        <item x="79"/>
        <item x="81"/>
        <item x="83"/>
        <item x="85"/>
        <item x="87"/>
        <item x="96"/>
        <item x="106"/>
        <item x="110"/>
      </items>
    </pivotField>
    <pivotField axis="axisRow" compact="0" outline="0" showAll="0" defaultSubtotal="0">
      <items count="111">
        <item sd="0" x="93"/>
        <item sd="0" x="94"/>
        <item sd="0" x="74"/>
        <item sd="0" x="95"/>
        <item sd="0" x="37"/>
        <item sd="0" x="11"/>
        <item sd="0" x="40"/>
        <item sd="0" x="55"/>
        <item sd="0" x="56"/>
        <item sd="0" x="0"/>
        <item sd="0" x="3"/>
        <item sd="0" x="41"/>
        <item sd="0" x="12"/>
        <item sd="0" x="97"/>
        <item sd="0" x="98"/>
        <item sd="0" x="1"/>
        <item sd="0" x="42"/>
        <item sd="0" x="99"/>
        <item sd="0" x="4"/>
        <item sd="0" x="57"/>
        <item sd="0" x="59"/>
        <item sd="0" x="60"/>
        <item sd="0" x="5"/>
        <item sd="0" x="61"/>
        <item sd="0" x="100"/>
        <item sd="0" x="76"/>
        <item sd="0" x="101"/>
        <item sd="0" x="43"/>
        <item sd="0" x="102"/>
        <item sd="0" x="77"/>
        <item sd="0" x="36"/>
        <item sd="0" x="78"/>
        <item sd="0" x="80"/>
        <item sd="0" x="44"/>
        <item sd="0" x="45"/>
        <item sd="0" x="6"/>
        <item sd="0" x="103"/>
        <item sd="0" x="24"/>
        <item sd="0" x="62"/>
        <item sd="0" x="26"/>
        <item sd="0" x="63"/>
        <item sd="0" x="64"/>
        <item sd="0" x="104"/>
        <item sd="0" x="46"/>
        <item sd="0" x="65"/>
        <item sd="0" x="21"/>
        <item sd="0" x="27"/>
        <item sd="0" x="66"/>
        <item sd="0" x="67"/>
        <item sd="0" x="30"/>
        <item sd="0" x="68"/>
        <item sd="0" x="47"/>
        <item sd="0" x="15"/>
        <item sd="0" x="105"/>
        <item sd="0" x="82"/>
        <item sd="0" x="84"/>
        <item sd="0" x="69"/>
        <item sd="0" x="86"/>
        <item sd="0" x="88"/>
        <item sd="0" x="8"/>
        <item sd="0" x="89"/>
        <item sd="0" x="32"/>
        <item sd="0" x="90"/>
        <item sd="0" x="9"/>
        <item sd="0" x="48"/>
        <item sd="0" x="91"/>
        <item sd="0" x="92"/>
        <item sd="0" x="49"/>
        <item sd="0" x="107"/>
        <item sd="0" x="50"/>
        <item sd="0" x="108"/>
        <item sd="0" x="70"/>
        <item sd="0" x="109"/>
        <item sd="0" x="2"/>
        <item sd="0" x="20"/>
        <item sd="0" x="39"/>
        <item sd="0" x="34"/>
        <item sd="0" x="51"/>
        <item sd="0" x="52"/>
        <item sd="0" x="54"/>
        <item sd="0" x="7"/>
        <item sd="0" x="10"/>
        <item sd="0" x="13"/>
        <item sd="0" x="14"/>
        <item sd="0" x="16"/>
        <item sd="0" x="17"/>
        <item sd="0" x="18"/>
        <item sd="0" x="19"/>
        <item sd="0" x="22"/>
        <item sd="0" x="23"/>
        <item sd="0" x="25"/>
        <item sd="0" x="28"/>
        <item sd="0" x="29"/>
        <item sd="0" x="31"/>
        <item sd="0" x="33"/>
        <item sd="0" x="35"/>
        <item sd="0" x="38"/>
        <item sd="0" x="53"/>
        <item sd="0" x="58"/>
        <item sd="0" x="71"/>
        <item sd="0" x="72"/>
        <item sd="0" x="73"/>
        <item sd="0" x="75"/>
        <item sd="0" x="79"/>
        <item sd="0" x="81"/>
        <item sd="0" x="83"/>
        <item sd="0" x="85"/>
        <item sd="0" x="87"/>
        <item sd="0" x="96"/>
        <item sd="0" x="106"/>
        <item sd="0" x="11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520">
        <item x="143"/>
        <item x="144"/>
        <item x="40"/>
        <item x="41"/>
        <item x="42"/>
        <item x="43"/>
        <item x="44"/>
        <item x="45"/>
        <item x="135"/>
        <item x="0"/>
        <item x="413"/>
        <item x="414"/>
        <item x="415"/>
        <item x="10"/>
        <item x="416"/>
        <item x="417"/>
        <item x="39"/>
        <item x="36"/>
        <item x="37"/>
        <item x="38"/>
        <item x="6"/>
        <item x="7"/>
        <item x="8"/>
        <item x="9"/>
        <item x="46"/>
        <item x="1"/>
        <item x="2"/>
        <item x="3"/>
        <item x="4"/>
        <item x="5"/>
        <item x="47"/>
        <item x="11"/>
        <item x="12"/>
        <item x="48"/>
        <item x="404"/>
        <item x="14"/>
        <item x="453"/>
        <item x="19"/>
        <item x="15"/>
        <item x="210"/>
        <item x="16"/>
        <item x="35"/>
        <item x="13"/>
        <item x="17"/>
        <item x="18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6"/>
        <item x="137"/>
        <item x="138"/>
        <item x="139"/>
        <item x="140"/>
        <item x="141"/>
        <item x="142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5"/>
        <item x="406"/>
        <item x="407"/>
        <item x="408"/>
        <item x="409"/>
        <item x="410"/>
        <item x="411"/>
        <item x="412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0"/>
    <field x="1"/>
    <field x="7"/>
  </rowFields>
  <rowItems count="112">
    <i>
      <x/>
      <x v="2"/>
    </i>
    <i>
      <x v="1"/>
      <x v="54"/>
    </i>
    <i>
      <x v="2"/>
      <x/>
    </i>
    <i>
      <x v="3"/>
      <x v="8"/>
    </i>
    <i>
      <x v="4"/>
      <x v="12"/>
    </i>
    <i>
      <x v="5"/>
      <x v="14"/>
    </i>
    <i>
      <x v="6"/>
      <x v="18"/>
    </i>
    <i>
      <x v="7"/>
      <x v="21"/>
    </i>
    <i>
      <x v="8"/>
      <x v="24"/>
    </i>
    <i>
      <x v="9"/>
      <x v="28"/>
    </i>
    <i>
      <x v="10"/>
      <x v="42"/>
    </i>
    <i>
      <x v="11"/>
      <x v="41"/>
    </i>
    <i>
      <x v="12"/>
      <x v="44"/>
    </i>
    <i>
      <x v="13"/>
      <x v="47"/>
    </i>
    <i>
      <x v="14"/>
      <x v="53"/>
    </i>
    <i>
      <x v="15"/>
      <x v="71"/>
    </i>
    <i>
      <x v="16"/>
      <x v="75"/>
    </i>
    <i>
      <x v="17"/>
      <x v="5"/>
    </i>
    <i>
      <x v="18"/>
      <x v="51"/>
    </i>
    <i>
      <x v="19"/>
      <x v="39"/>
    </i>
    <i>
      <x v="20"/>
      <x v="38"/>
    </i>
    <i>
      <x v="21"/>
      <x v="22"/>
    </i>
    <i>
      <x v="22"/>
      <x v="7"/>
    </i>
    <i>
      <x v="23"/>
      <x v="33"/>
    </i>
    <i>
      <x v="24"/>
      <x v="56"/>
    </i>
    <i>
      <x v="25"/>
      <x v="78"/>
    </i>
    <i>
      <x v="26"/>
      <x v="45"/>
    </i>
    <i>
      <x v="27"/>
      <x v="3"/>
    </i>
    <i>
      <x v="28"/>
      <x v="35"/>
    </i>
    <i>
      <x v="29"/>
      <x v="46"/>
    </i>
    <i>
      <x v="30"/>
      <x v="17"/>
    </i>
    <i>
      <x v="31"/>
      <x v="4"/>
    </i>
    <i>
      <x v="32"/>
      <x v="61"/>
    </i>
    <i>
      <x v="33"/>
      <x v="40"/>
    </i>
    <i>
      <x v="34"/>
      <x v="59"/>
    </i>
    <i>
      <x v="35"/>
      <x v="73"/>
    </i>
    <i>
      <x v="36"/>
      <x v="74"/>
    </i>
    <i>
      <x v="37"/>
      <x v="76"/>
    </i>
    <i>
      <x v="38"/>
      <x v="20"/>
    </i>
    <i>
      <x v="39"/>
      <x v="15"/>
    </i>
    <i>
      <x v="40"/>
      <x v="1"/>
    </i>
    <i>
      <x v="41"/>
      <x v="23"/>
    </i>
    <i>
      <x v="42"/>
      <x v="48"/>
    </i>
    <i>
      <x v="43"/>
      <x v="10"/>
    </i>
    <i>
      <x v="44"/>
      <x v="6"/>
    </i>
    <i>
      <x v="45"/>
      <x v="52"/>
    </i>
    <i>
      <x v="46"/>
      <x v="63"/>
    </i>
    <i>
      <x v="47"/>
      <x v="36"/>
    </i>
    <i>
      <x v="48"/>
      <x v="19"/>
    </i>
    <i>
      <x v="49"/>
      <x v="49"/>
    </i>
    <i>
      <x v="50"/>
      <x v="37"/>
    </i>
    <i>
      <x v="51"/>
      <x v="70"/>
    </i>
    <i>
      <x v="52"/>
      <x v="50"/>
    </i>
    <i>
      <x v="53"/>
      <x v="11"/>
    </i>
    <i>
      <x v="54"/>
      <x v="30"/>
    </i>
    <i>
      <x v="55"/>
      <x v="34"/>
    </i>
    <i>
      <x v="56"/>
      <x v="43"/>
    </i>
    <i>
      <x v="57"/>
      <x v="58"/>
    </i>
    <i>
      <x v="58"/>
      <x v="69"/>
    </i>
    <i>
      <x v="59"/>
      <x v="66"/>
    </i>
    <i>
      <x v="60"/>
      <x v="27"/>
    </i>
    <i>
      <x v="61"/>
      <x v="13"/>
    </i>
    <i>
      <x v="62"/>
      <x v="57"/>
    </i>
    <i>
      <x v="63"/>
      <x v="26"/>
    </i>
    <i>
      <x v="64"/>
      <x v="77"/>
    </i>
    <i>
      <x v="65"/>
      <x v="29"/>
    </i>
    <i>
      <x v="66"/>
      <x v="60"/>
    </i>
    <i>
      <x v="67"/>
      <x v="79"/>
    </i>
    <i>
      <x v="68"/>
      <x v="65"/>
    </i>
    <i>
      <x v="69"/>
      <x v="25"/>
    </i>
    <i>
      <x v="70"/>
      <x v="64"/>
    </i>
    <i>
      <x v="71"/>
      <x v="55"/>
    </i>
    <i>
      <x v="72"/>
      <x v="68"/>
    </i>
    <i>
      <x v="73"/>
      <x v="16"/>
    </i>
    <i>
      <x v="74"/>
      <x v="72"/>
    </i>
    <i>
      <x v="75"/>
      <x v="67"/>
    </i>
    <i>
      <x v="76"/>
      <x v="9"/>
    </i>
    <i>
      <x v="77"/>
      <x v="32"/>
    </i>
    <i>
      <x v="78"/>
      <x v="62"/>
    </i>
    <i>
      <x v="79"/>
      <x v="31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 t="grand">
      <x/>
    </i>
  </rowItems>
  <colItems count="1">
    <i/>
  </colItems>
  <dataFields count="1">
    <dataField name="Suma de Deuda" fld="13" baseField="1" baseItem="53" numFmtId="165"/>
  </dataFields>
  <formats count="91">
    <format dxfId="171">
      <pivotArea type="all" dataOnly="0" outline="0" fieldPosition="0"/>
    </format>
    <format dxfId="170">
      <pivotArea outline="0" collapsedLevelsAreSubtotals="1" fieldPosition="0"/>
    </format>
    <format dxfId="169">
      <pivotArea type="origin" dataOnly="0" labelOnly="1" outline="0" fieldPosition="0"/>
    </format>
    <format dxfId="168">
      <pivotArea type="topRight" dataOnly="0" labelOnly="1" outline="0" fieldPosition="0"/>
    </format>
    <format dxfId="167">
      <pivotArea dataOnly="0" labelOnly="1" outline="0" fieldPosition="0">
        <references count="1">
          <reference field="0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66">
      <pivotArea dataOnly="0" labelOnly="1" outline="0" fieldPosition="0">
        <references count="1">
          <reference field="0" count="28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</reference>
        </references>
      </pivotArea>
    </format>
    <format dxfId="165">
      <pivotArea dataOnly="0" labelOnly="1" outline="0" fieldPosition="0">
        <references count="1">
          <reference field="0" count="27"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</reference>
        </references>
      </pivotArea>
    </format>
    <format dxfId="164">
      <pivotArea dataOnly="0" labelOnly="1" grandRow="1" outline="0" fieldPosition="0"/>
    </format>
    <format dxfId="163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62">
      <pivotArea dataOnly="0" labelOnly="1" outline="0" fieldPosition="0">
        <references count="2">
          <reference field="0" count="1" selected="0">
            <x v="1"/>
          </reference>
          <reference field="1" count="1">
            <x v="54"/>
          </reference>
        </references>
      </pivotArea>
    </format>
    <format dxfId="161">
      <pivotArea dataOnly="0" labelOnly="1" outline="0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3"/>
          </reference>
          <reference field="1" count="1">
            <x v="8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4"/>
          </reference>
          <reference field="1" count="1">
            <x v="12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5"/>
          </reference>
          <reference field="1" count="1">
            <x v="14"/>
          </reference>
        </references>
      </pivotArea>
    </format>
    <format dxfId="157">
      <pivotArea dataOnly="0" labelOnly="1" outline="0" fieldPosition="0">
        <references count="2">
          <reference field="0" count="1" selected="0">
            <x v="6"/>
          </reference>
          <reference field="1" count="1">
            <x v="18"/>
          </reference>
        </references>
      </pivotArea>
    </format>
    <format dxfId="156">
      <pivotArea dataOnly="0" labelOnly="1" outline="0" fieldPosition="0">
        <references count="2">
          <reference field="0" count="1" selected="0">
            <x v="7"/>
          </reference>
          <reference field="1" count="1">
            <x v="21"/>
          </reference>
        </references>
      </pivotArea>
    </format>
    <format dxfId="155">
      <pivotArea dataOnly="0" labelOnly="1" outline="0" fieldPosition="0">
        <references count="2">
          <reference field="0" count="1" selected="0">
            <x v="8"/>
          </reference>
          <reference field="1" count="1">
            <x v="24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9"/>
          </reference>
          <reference field="1" count="1">
            <x v="28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10"/>
          </reference>
          <reference field="1" count="1">
            <x v="42"/>
          </reference>
        </references>
      </pivotArea>
    </format>
    <format dxfId="152">
      <pivotArea dataOnly="0" labelOnly="1" outline="0" fieldPosition="0">
        <references count="2">
          <reference field="0" count="1" selected="0">
            <x v="11"/>
          </reference>
          <reference field="1" count="1">
            <x v="41"/>
          </reference>
        </references>
      </pivotArea>
    </format>
    <format dxfId="151">
      <pivotArea dataOnly="0" labelOnly="1" outline="0" fieldPosition="0">
        <references count="2">
          <reference field="0" count="1" selected="0">
            <x v="12"/>
          </reference>
          <reference field="1" count="1">
            <x v="44"/>
          </reference>
        </references>
      </pivotArea>
    </format>
    <format dxfId="150">
      <pivotArea dataOnly="0" labelOnly="1" outline="0" fieldPosition="0">
        <references count="2">
          <reference field="0" count="1" selected="0">
            <x v="13"/>
          </reference>
          <reference field="1" count="1">
            <x v="47"/>
          </reference>
        </references>
      </pivotArea>
    </format>
    <format dxfId="149">
      <pivotArea dataOnly="0" labelOnly="1" outline="0" fieldPosition="0">
        <references count="2">
          <reference field="0" count="1" selected="0">
            <x v="14"/>
          </reference>
          <reference field="1" count="1">
            <x v="53"/>
          </reference>
        </references>
      </pivotArea>
    </format>
    <format dxfId="148">
      <pivotArea dataOnly="0" labelOnly="1" outline="0" fieldPosition="0">
        <references count="2">
          <reference field="0" count="1" selected="0">
            <x v="15"/>
          </reference>
          <reference field="1" count="1">
            <x v="71"/>
          </reference>
        </references>
      </pivotArea>
    </format>
    <format dxfId="147">
      <pivotArea dataOnly="0" labelOnly="1" outline="0" fieldPosition="0">
        <references count="2">
          <reference field="0" count="1" selected="0">
            <x v="16"/>
          </reference>
          <reference field="1" count="1">
            <x v="75"/>
          </reference>
        </references>
      </pivotArea>
    </format>
    <format dxfId="146">
      <pivotArea dataOnly="0" labelOnly="1" outline="0" fieldPosition="0">
        <references count="2">
          <reference field="0" count="1" selected="0">
            <x v="17"/>
          </reference>
          <reference field="1" count="1">
            <x v="5"/>
          </reference>
        </references>
      </pivotArea>
    </format>
    <format dxfId="145">
      <pivotArea dataOnly="0" labelOnly="1" outline="0" fieldPosition="0">
        <references count="2">
          <reference field="0" count="1" selected="0">
            <x v="18"/>
          </reference>
          <reference field="1" count="1">
            <x v="51"/>
          </reference>
        </references>
      </pivotArea>
    </format>
    <format dxfId="144">
      <pivotArea dataOnly="0" labelOnly="1" outline="0" fieldPosition="0">
        <references count="2">
          <reference field="0" count="1" selected="0">
            <x v="19"/>
          </reference>
          <reference field="1" count="1">
            <x v="39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20"/>
          </reference>
          <reference field="1" count="1">
            <x v="38"/>
          </reference>
        </references>
      </pivotArea>
    </format>
    <format dxfId="142">
      <pivotArea dataOnly="0" labelOnly="1" outline="0" fieldPosition="0">
        <references count="2">
          <reference field="0" count="1" selected="0">
            <x v="21"/>
          </reference>
          <reference field="1" count="1">
            <x v="22"/>
          </reference>
        </references>
      </pivotArea>
    </format>
    <format dxfId="141">
      <pivotArea dataOnly="0" labelOnly="1" outline="0" fieldPosition="0">
        <references count="2">
          <reference field="0" count="1" selected="0">
            <x v="22"/>
          </reference>
          <reference field="1" count="1">
            <x v="7"/>
          </reference>
        </references>
      </pivotArea>
    </format>
    <format dxfId="140">
      <pivotArea dataOnly="0" labelOnly="1" outline="0" fieldPosition="0">
        <references count="2">
          <reference field="0" count="1" selected="0">
            <x v="23"/>
          </reference>
          <reference field="1" count="1">
            <x v="33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24"/>
          </reference>
          <reference field="1" count="1">
            <x v="56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25"/>
          </reference>
          <reference field="1" count="1">
            <x v="78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26"/>
          </reference>
          <reference field="1" count="1">
            <x v="45"/>
          </reference>
        </references>
      </pivotArea>
    </format>
    <format dxfId="136">
      <pivotArea dataOnly="0" labelOnly="1" outline="0" fieldPosition="0">
        <references count="2">
          <reference field="0" count="1" selected="0">
            <x v="27"/>
          </reference>
          <reference field="1" count="1">
            <x v="3"/>
          </reference>
        </references>
      </pivotArea>
    </format>
    <format dxfId="135">
      <pivotArea dataOnly="0" labelOnly="1" outline="0" fieldPosition="0">
        <references count="2">
          <reference field="0" count="1" selected="0">
            <x v="28"/>
          </reference>
          <reference field="1" count="1">
            <x v="35"/>
          </reference>
        </references>
      </pivotArea>
    </format>
    <format dxfId="134">
      <pivotArea dataOnly="0" labelOnly="1" outline="0" fieldPosition="0">
        <references count="2">
          <reference field="0" count="1" selected="0">
            <x v="29"/>
          </reference>
          <reference field="1" count="1">
            <x v="46"/>
          </reference>
        </references>
      </pivotArea>
    </format>
    <format dxfId="133">
      <pivotArea dataOnly="0" labelOnly="1" outline="0" fieldPosition="0">
        <references count="2">
          <reference field="0" count="1" selected="0">
            <x v="30"/>
          </reference>
          <reference field="1" count="1">
            <x v="17"/>
          </reference>
        </references>
      </pivotArea>
    </format>
    <format dxfId="132">
      <pivotArea dataOnly="0" labelOnly="1" outline="0" fieldPosition="0">
        <references count="2">
          <reference field="0" count="1" selected="0">
            <x v="31"/>
          </reference>
          <reference field="1" count="1">
            <x v="4"/>
          </reference>
        </references>
      </pivotArea>
    </format>
    <format dxfId="131">
      <pivotArea dataOnly="0" labelOnly="1" outline="0" fieldPosition="0">
        <references count="2">
          <reference field="0" count="1" selected="0">
            <x v="32"/>
          </reference>
          <reference field="1" count="1">
            <x v="61"/>
          </reference>
        </references>
      </pivotArea>
    </format>
    <format dxfId="130">
      <pivotArea dataOnly="0" labelOnly="1" outline="0" fieldPosition="0">
        <references count="2">
          <reference field="0" count="1" selected="0">
            <x v="33"/>
          </reference>
          <reference field="1" count="1">
            <x v="40"/>
          </reference>
        </references>
      </pivotArea>
    </format>
    <format dxfId="129">
      <pivotArea dataOnly="0" labelOnly="1" outline="0" fieldPosition="0">
        <references count="2">
          <reference field="0" count="1" selected="0">
            <x v="34"/>
          </reference>
          <reference field="1" count="1">
            <x v="59"/>
          </reference>
        </references>
      </pivotArea>
    </format>
    <format dxfId="128">
      <pivotArea dataOnly="0" labelOnly="1" outline="0" fieldPosition="0">
        <references count="2">
          <reference field="0" count="1" selected="0">
            <x v="35"/>
          </reference>
          <reference field="1" count="1">
            <x v="73"/>
          </reference>
        </references>
      </pivotArea>
    </format>
    <format dxfId="127">
      <pivotArea dataOnly="0" labelOnly="1" outline="0" fieldPosition="0">
        <references count="2">
          <reference field="0" count="1" selected="0">
            <x v="36"/>
          </reference>
          <reference field="1" count="1">
            <x v="74"/>
          </reference>
        </references>
      </pivotArea>
    </format>
    <format dxfId="126">
      <pivotArea dataOnly="0" labelOnly="1" outline="0" fieldPosition="0">
        <references count="2">
          <reference field="0" count="1" selected="0">
            <x v="37"/>
          </reference>
          <reference field="1" count="1">
            <x v="76"/>
          </reference>
        </references>
      </pivotArea>
    </format>
    <format dxfId="125">
      <pivotArea dataOnly="0" labelOnly="1" outline="0" fieldPosition="0">
        <references count="2">
          <reference field="0" count="1" selected="0">
            <x v="38"/>
          </reference>
          <reference field="1" count="1">
            <x v="20"/>
          </reference>
        </references>
      </pivotArea>
    </format>
    <format dxfId="124">
      <pivotArea dataOnly="0" labelOnly="1" outline="0" fieldPosition="0">
        <references count="2">
          <reference field="0" count="1" selected="0">
            <x v="39"/>
          </reference>
          <reference field="1" count="1">
            <x v="15"/>
          </reference>
        </references>
      </pivotArea>
    </format>
    <format dxfId="123">
      <pivotArea dataOnly="0" labelOnly="1" outline="0" fieldPosition="0">
        <references count="2">
          <reference field="0" count="1" selected="0">
            <x v="40"/>
          </reference>
          <reference field="1" count="1">
            <x v="1"/>
          </reference>
        </references>
      </pivotArea>
    </format>
    <format dxfId="122">
      <pivotArea dataOnly="0" labelOnly="1" outline="0" fieldPosition="0">
        <references count="2">
          <reference field="0" count="1" selected="0">
            <x v="41"/>
          </reference>
          <reference field="1" count="1">
            <x v="23"/>
          </reference>
        </references>
      </pivotArea>
    </format>
    <format dxfId="121">
      <pivotArea dataOnly="0" labelOnly="1" outline="0" fieldPosition="0">
        <references count="2">
          <reference field="0" count="1" selected="0">
            <x v="42"/>
          </reference>
          <reference field="1" count="1">
            <x v="48"/>
          </reference>
        </references>
      </pivotArea>
    </format>
    <format dxfId="120">
      <pivotArea dataOnly="0" labelOnly="1" outline="0" fieldPosition="0">
        <references count="2">
          <reference field="0" count="1" selected="0">
            <x v="43"/>
          </reference>
          <reference field="1" count="1">
            <x v="10"/>
          </reference>
        </references>
      </pivotArea>
    </format>
    <format dxfId="119">
      <pivotArea dataOnly="0" labelOnly="1" outline="0" fieldPosition="0">
        <references count="2">
          <reference field="0" count="1" selected="0">
            <x v="44"/>
          </reference>
          <reference field="1" count="1">
            <x v="6"/>
          </reference>
        </references>
      </pivotArea>
    </format>
    <format dxfId="118">
      <pivotArea dataOnly="0" labelOnly="1" outline="0" fieldPosition="0">
        <references count="2">
          <reference field="0" count="1" selected="0">
            <x v="45"/>
          </reference>
          <reference field="1" count="1">
            <x v="52"/>
          </reference>
        </references>
      </pivotArea>
    </format>
    <format dxfId="117">
      <pivotArea dataOnly="0" labelOnly="1" outline="0" fieldPosition="0">
        <references count="2">
          <reference field="0" count="1" selected="0">
            <x v="46"/>
          </reference>
          <reference field="1" count="1">
            <x v="63"/>
          </reference>
        </references>
      </pivotArea>
    </format>
    <format dxfId="116">
      <pivotArea dataOnly="0" labelOnly="1" outline="0" fieldPosition="0">
        <references count="2">
          <reference field="0" count="1" selected="0">
            <x v="47"/>
          </reference>
          <reference field="1" count="1">
            <x v="36"/>
          </reference>
        </references>
      </pivotArea>
    </format>
    <format dxfId="115">
      <pivotArea dataOnly="0" labelOnly="1" outline="0" fieldPosition="0">
        <references count="2">
          <reference field="0" count="1" selected="0">
            <x v="48"/>
          </reference>
          <reference field="1" count="1">
            <x v="19"/>
          </reference>
        </references>
      </pivotArea>
    </format>
    <format dxfId="114">
      <pivotArea dataOnly="0" labelOnly="1" outline="0" fieldPosition="0">
        <references count="2">
          <reference field="0" count="1" selected="0">
            <x v="49"/>
          </reference>
          <reference field="1" count="1">
            <x v="49"/>
          </reference>
        </references>
      </pivotArea>
    </format>
    <format dxfId="113">
      <pivotArea dataOnly="0" labelOnly="1" outline="0" fieldPosition="0">
        <references count="2">
          <reference field="0" count="1" selected="0">
            <x v="50"/>
          </reference>
          <reference field="1" count="1">
            <x v="37"/>
          </reference>
        </references>
      </pivotArea>
    </format>
    <format dxfId="112">
      <pivotArea dataOnly="0" labelOnly="1" outline="0" fieldPosition="0">
        <references count="2">
          <reference field="0" count="1" selected="0">
            <x v="51"/>
          </reference>
          <reference field="1" count="1">
            <x v="70"/>
          </reference>
        </references>
      </pivotArea>
    </format>
    <format dxfId="111">
      <pivotArea dataOnly="0" labelOnly="1" outline="0" fieldPosition="0">
        <references count="2">
          <reference field="0" count="1" selected="0">
            <x v="52"/>
          </reference>
          <reference field="1" count="1">
            <x v="50"/>
          </reference>
        </references>
      </pivotArea>
    </format>
    <format dxfId="110">
      <pivotArea dataOnly="0" labelOnly="1" outline="0" fieldPosition="0">
        <references count="2">
          <reference field="0" count="1" selected="0">
            <x v="53"/>
          </reference>
          <reference field="1" count="1">
            <x v="11"/>
          </reference>
        </references>
      </pivotArea>
    </format>
    <format dxfId="109">
      <pivotArea dataOnly="0" labelOnly="1" outline="0" fieldPosition="0">
        <references count="2">
          <reference field="0" count="1" selected="0">
            <x v="54"/>
          </reference>
          <reference field="1" count="1">
            <x v="30"/>
          </reference>
        </references>
      </pivotArea>
    </format>
    <format dxfId="108">
      <pivotArea dataOnly="0" labelOnly="1" outline="0" fieldPosition="0">
        <references count="2">
          <reference field="0" count="1" selected="0">
            <x v="55"/>
          </reference>
          <reference field="1" count="1">
            <x v="34"/>
          </reference>
        </references>
      </pivotArea>
    </format>
    <format dxfId="107">
      <pivotArea dataOnly="0" labelOnly="1" outline="0" fieldPosition="0">
        <references count="2">
          <reference field="0" count="1" selected="0">
            <x v="56"/>
          </reference>
          <reference field="1" count="1">
            <x v="43"/>
          </reference>
        </references>
      </pivotArea>
    </format>
    <format dxfId="106">
      <pivotArea dataOnly="0" labelOnly="1" outline="0" fieldPosition="0">
        <references count="2">
          <reference field="0" count="1" selected="0">
            <x v="57"/>
          </reference>
          <reference field="1" count="1">
            <x v="58"/>
          </reference>
        </references>
      </pivotArea>
    </format>
    <format dxfId="105">
      <pivotArea dataOnly="0" labelOnly="1" outline="0" fieldPosition="0">
        <references count="2">
          <reference field="0" count="1" selected="0">
            <x v="58"/>
          </reference>
          <reference field="1" count="1">
            <x v="69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59"/>
          </reference>
          <reference field="1" count="1">
            <x v="66"/>
          </reference>
        </references>
      </pivotArea>
    </format>
    <format dxfId="103">
      <pivotArea dataOnly="0" labelOnly="1" outline="0" fieldPosition="0">
        <references count="2">
          <reference field="0" count="1" selected="0">
            <x v="60"/>
          </reference>
          <reference field="1" count="1">
            <x v="27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61"/>
          </reference>
          <reference field="1" count="1">
            <x v="13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62"/>
          </reference>
          <reference field="1" count="1">
            <x v="57"/>
          </reference>
        </references>
      </pivotArea>
    </format>
    <format dxfId="100">
      <pivotArea dataOnly="0" labelOnly="1" outline="0" fieldPosition="0">
        <references count="2">
          <reference field="0" count="1" selected="0">
            <x v="63"/>
          </reference>
          <reference field="1" count="1">
            <x v="26"/>
          </reference>
        </references>
      </pivotArea>
    </format>
    <format dxfId="99">
      <pivotArea dataOnly="0" labelOnly="1" outline="0" fieldPosition="0">
        <references count="2">
          <reference field="0" count="1" selected="0">
            <x v="64"/>
          </reference>
          <reference field="1" count="1">
            <x v="77"/>
          </reference>
        </references>
      </pivotArea>
    </format>
    <format dxfId="98">
      <pivotArea dataOnly="0" labelOnly="1" outline="0" fieldPosition="0">
        <references count="2">
          <reference field="0" count="1" selected="0">
            <x v="65"/>
          </reference>
          <reference field="1" count="1">
            <x v="29"/>
          </reference>
        </references>
      </pivotArea>
    </format>
    <format dxfId="97">
      <pivotArea dataOnly="0" labelOnly="1" outline="0" fieldPosition="0">
        <references count="2">
          <reference field="0" count="1" selected="0">
            <x v="66"/>
          </reference>
          <reference field="1" count="1">
            <x v="60"/>
          </reference>
        </references>
      </pivotArea>
    </format>
    <format dxfId="96">
      <pivotArea dataOnly="0" labelOnly="1" outline="0" fieldPosition="0">
        <references count="2">
          <reference field="0" count="1" selected="0">
            <x v="67"/>
          </reference>
          <reference field="1" count="1">
            <x v="79"/>
          </reference>
        </references>
      </pivotArea>
    </format>
    <format dxfId="95">
      <pivotArea dataOnly="0" labelOnly="1" outline="0" fieldPosition="0">
        <references count="2">
          <reference field="0" count="1" selected="0">
            <x v="68"/>
          </reference>
          <reference field="1" count="1">
            <x v="65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69"/>
          </reference>
          <reference field="1" count="1">
            <x v="25"/>
          </reference>
        </references>
      </pivotArea>
    </format>
    <format dxfId="93">
      <pivotArea dataOnly="0" labelOnly="1" outline="0" fieldPosition="0">
        <references count="2">
          <reference field="0" count="1" selected="0">
            <x v="70"/>
          </reference>
          <reference field="1" count="1">
            <x v="64"/>
          </reference>
        </references>
      </pivotArea>
    </format>
    <format dxfId="92">
      <pivotArea dataOnly="0" labelOnly="1" outline="0" fieldPosition="0">
        <references count="2">
          <reference field="0" count="1" selected="0">
            <x v="71"/>
          </reference>
          <reference field="1" count="1">
            <x v="55"/>
          </reference>
        </references>
      </pivotArea>
    </format>
    <format dxfId="91">
      <pivotArea dataOnly="0" labelOnly="1" outline="0" fieldPosition="0">
        <references count="2">
          <reference field="0" count="1" selected="0">
            <x v="72"/>
          </reference>
          <reference field="1" count="1">
            <x v="68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73"/>
          </reference>
          <reference field="1" count="1">
            <x v="16"/>
          </reference>
        </references>
      </pivotArea>
    </format>
    <format dxfId="89">
      <pivotArea dataOnly="0" labelOnly="1" outline="0" fieldPosition="0">
        <references count="2">
          <reference field="0" count="1" selected="0">
            <x v="74"/>
          </reference>
          <reference field="1" count="1">
            <x v="72"/>
          </reference>
        </references>
      </pivotArea>
    </format>
    <format dxfId="88">
      <pivotArea dataOnly="0" labelOnly="1" outline="0" fieldPosition="0">
        <references count="2">
          <reference field="0" count="1" selected="0">
            <x v="75"/>
          </reference>
          <reference field="1" count="1">
            <x v="67"/>
          </reference>
        </references>
      </pivotArea>
    </format>
    <format dxfId="87">
      <pivotArea dataOnly="0" labelOnly="1" outline="0" fieldPosition="0">
        <references count="2">
          <reference field="0" count="1" selected="0">
            <x v="76"/>
          </reference>
          <reference field="1" count="1">
            <x v="9"/>
          </reference>
        </references>
      </pivotArea>
    </format>
    <format dxfId="86">
      <pivotArea dataOnly="0" labelOnly="1" outline="0" fieldPosition="0">
        <references count="2">
          <reference field="0" count="1" selected="0">
            <x v="77"/>
          </reference>
          <reference field="1" count="1">
            <x v="32"/>
          </reference>
        </references>
      </pivotArea>
    </format>
    <format dxfId="85">
      <pivotArea dataOnly="0" labelOnly="1" outline="0" fieldPosition="0">
        <references count="2">
          <reference field="0" count="1" selected="0">
            <x v="78"/>
          </reference>
          <reference field="1" count="1">
            <x v="62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79"/>
          </reference>
          <reference field="1" count="1">
            <x v="31"/>
          </reference>
        </references>
      </pivotArea>
    </format>
    <format dxfId="83">
      <pivotArea dataOnly="0" labelOnly="1" grandCol="1" outline="0" fieldPosition="0"/>
    </format>
    <format dxfId="82">
      <pivotArea dataOnly="0" labelOnly="1" grandCol="1" outline="0" fieldPosition="0"/>
    </format>
    <format dxfId="8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Cliente" altTextSummary="Cliente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4C2C9-D97A-47FE-AF5C-BC667F75FFDC}" name="TablaDinámica7" cacheId="3" dataOnRows="1" applyNumberFormats="0" applyBorderFormats="0" applyFontFormats="0" applyPatternFormats="0" applyAlignmentFormats="0" applyWidthHeightFormats="1" dataCaption="Datos" updatedVersion="6" showMemberPropertyTips="0" useAutoFormatting="1" itemPrintTitles="1" createdVersion="1" indent="0" compact="0" compactData="0" gridDropZones="1">
  <location ref="C8:D19" firstHeaderRow="2" firstDataRow="2" firstDataCol="1"/>
  <pivotFields count="5"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0">
        <item x="5"/>
        <item x="0"/>
        <item x="2"/>
        <item x="3"/>
        <item x="7"/>
        <item x="6"/>
        <item x="8"/>
        <item x="4"/>
        <item x="1"/>
        <item t="default"/>
      </items>
    </pivotField>
    <pivotField dataField="1" compact="0" numFmtId="43" outline="0" showAll="0" includeNewItemsInFilter="1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valor" fld="4" baseField="0" baseItem="0" numFmtId="43"/>
  </dataFields>
  <formats count="11">
    <format dxfId="80">
      <pivotArea type="all" dataOnly="0" outline="0" fieldPosition="0"/>
    </format>
    <format dxfId="79">
      <pivotArea outline="0" fieldPosition="0"/>
    </format>
    <format dxfId="78">
      <pivotArea type="origin" dataOnly="0" labelOnly="1" outline="0" fieldPosition="0"/>
    </format>
    <format dxfId="77">
      <pivotArea type="topRight" dataOnly="0" labelOnly="1" outline="0" fieldPosition="0"/>
    </format>
    <format dxfId="76">
      <pivotArea dataOnly="0" labelOnly="1" grandRow="1" outline="0" fieldPosition="0"/>
    </format>
    <format dxfId="75">
      <pivotArea type="topRight" dataOnly="0" labelOnly="1" outline="0" fieldPosition="0"/>
    </format>
    <format dxfId="74">
      <pivotArea grandRow="1" outline="0" fieldPosition="0"/>
    </format>
    <format dxfId="73">
      <pivotArea dataOnly="0" labelOnly="1" grandRow="1" outline="0" fieldPosition="0"/>
    </format>
    <format dxfId="72">
      <pivotArea grandRow="1" outline="0" fieldPosition="0"/>
    </format>
    <format dxfId="71">
      <pivotArea dataOnly="0" labelOnly="1" grandRow="1" outline="0" fieldPosition="0"/>
    </format>
    <format dxfId="7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F98184-33FB-48ED-97C9-74547ECB8C98}" name="TablaDinámica2" cacheId="0" applyNumberFormats="0" applyBorderFormats="0" applyFontFormats="0" applyPatternFormats="0" applyAlignmentFormats="0" applyWidthHeightFormats="1" dataCaption="Datos" updatedVersion="6" showMemberPropertyTips="0" useAutoFormatting="1" itemPrintTitles="1" createdVersion="1" indent="0" compact="0" compactData="0" gridDropZones="1">
  <location ref="C8:F18" firstHeaderRow="1" firstDataRow="2" firstDataCol="1"/>
  <pivotFields count="17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4" outline="0" subtotalTop="0" showAll="0" includeNewItemsInFilter="1"/>
    <pivotField axis="axisRow" compact="0" outline="0" subtotalTop="0" showAll="0" includeNewItemsInFilter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numFmtId="44" outline="0" showAll="0" includeNewItemsInFilter="1"/>
    <pivotField dataField="1" compact="0" numFmtId="4" outline="0" subtotalTop="0" showAll="0" includeNewItemsInFilter="1"/>
    <pivotField dataField="1" compact="0" outline="0" subtotalTop="0" showAll="0" includeNewItemsInFilter="1"/>
    <pivotField compact="0" numFmtId="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obros" fld="8" baseField="0" baseItem="0"/>
    <dataField name="Suma de Pagos" fld="9" baseField="0" baseItem="0"/>
    <dataField name="Suma de saldo" fld="10" baseField="1" baseItem="6" numFmtId="165"/>
  </dataFields>
  <formats count="42">
    <format dxfId="61">
      <pivotArea outline="0" fieldPosition="0"/>
    </format>
    <format dxfId="60">
      <pivotArea field="-2" type="button" dataOnly="0" labelOnly="1" outline="0" axis="axisCol" fieldPosition="0"/>
    </format>
    <format dxfId="59">
      <pivotArea type="topRight" dataOnly="0" labelOnly="1" outline="0" fieldPosition="0"/>
    </format>
    <format dxfId="5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">
      <pivotArea field="5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55">
      <pivotArea field="5" type="button" dataOnly="0" labelOnly="1" outline="0" axis="axisRow" fieldPosition="0"/>
    </format>
    <format dxfId="54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53">
      <pivotArea grandRow="1" outline="0" fieldPosition="0"/>
    </format>
    <format dxfId="52">
      <pivotArea dataOnly="0" labelOnly="1" grandRow="1" outline="0" fieldPosition="0"/>
    </format>
    <format dxfId="51">
      <pivotArea field="5" type="button" dataOnly="0" labelOnly="1" outline="0" axis="axisRow" fieldPosition="0"/>
    </format>
    <format dxfId="50">
      <pivotArea dataOnly="0" labelOnly="1" outline="0" fieldPosition="0">
        <references count="1">
          <reference field="5" count="0"/>
        </references>
      </pivotArea>
    </format>
    <format dxfId="49">
      <pivotArea dataOnly="0" labelOnly="1" grandRow="1" outline="0" fieldPosition="0"/>
    </format>
    <format dxfId="48">
      <pivotArea outline="0" fieldPosition="0">
        <references count="1">
          <reference field="4294967294" count="1" selected="0">
            <x v="1"/>
          </reference>
        </references>
      </pivotArea>
    </format>
    <format dxfId="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">
      <pivotArea grandRow="1" outline="0" fieldPosition="0"/>
    </format>
    <format dxfId="45">
      <pivotArea dataOnly="0" labelOnly="1" grandRow="1" outline="0" fieldPosition="0"/>
    </format>
    <format dxfId="44">
      <pivotArea type="origin" dataOnly="0" labelOnly="1" outline="0" fieldPosition="0"/>
    </format>
    <format dxfId="43">
      <pivotArea field="-2" type="button" dataOnly="0" labelOnly="1" outline="0" axis="axisCol" fieldPosition="0"/>
    </format>
    <format dxfId="42">
      <pivotArea type="topRight" dataOnly="0" labelOnly="1" outline="0" fieldPosition="0"/>
    </format>
    <format dxfId="41">
      <pivotArea outline="0" fieldPosition="0">
        <references count="1">
          <reference field="4294967294" count="1">
            <x v="2"/>
          </reference>
        </references>
      </pivotArea>
    </format>
    <format dxfId="40">
      <pivotArea type="all" dataOnly="0" outline="0" fieldPosition="0"/>
    </format>
    <format dxfId="39">
      <pivotArea outline="0" fieldPosition="0"/>
    </format>
    <format dxfId="38">
      <pivotArea type="origin" dataOnly="0" labelOnly="1" outline="0" fieldPosition="0"/>
    </format>
    <format dxfId="37">
      <pivotArea field="-2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5" type="button" dataOnly="0" labelOnly="1" outline="0" axis="axisRow" fieldPosition="0"/>
    </format>
    <format dxfId="34">
      <pivotArea dataOnly="0" labelOnly="1" outline="0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31">
      <pivotArea type="origin" dataOnly="0" labelOnly="1" outline="0" fieldPosition="0"/>
    </format>
    <format dxfId="30">
      <pivotArea field="-2" type="button" dataOnly="0" labelOnly="1" outline="0" axis="axisCol" fieldPosition="0"/>
    </format>
    <format dxfId="29">
      <pivotArea type="topRight" dataOnly="0" labelOnly="1" outline="0" fieldPosition="0"/>
    </format>
    <format dxfId="28">
      <pivotArea field="-2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-2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5" type="button" dataOnly="0" labelOnly="1" outline="0" axis="axisRow" fieldPosition="0"/>
    </format>
    <format dxfId="23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22">
      <pivotArea grandRow="1" outline="0" fieldPosition="0"/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E11571-1353-46C1-A3C4-EBD0190E8001}" name="TablaDinámica2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6:D39" firstHeaderRow="1" firstDataRow="1" firstDataCol="1"/>
  <pivotFields count="5"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31">
        <item x="23"/>
        <item x="8"/>
        <item x="12"/>
        <item x="2"/>
        <item x="9"/>
        <item x="10"/>
        <item x="15"/>
        <item x="18"/>
        <item x="7"/>
        <item x="22"/>
        <item x="14"/>
        <item x="21"/>
        <item x="13"/>
        <item x="16"/>
        <item x="0"/>
        <item x="1"/>
        <item x="6"/>
        <item x="11"/>
        <item x="5"/>
        <item x="4"/>
        <item x="20"/>
        <item x="3"/>
        <item x="19"/>
        <item x="17"/>
        <item x="24"/>
        <item x="25"/>
        <item x="26"/>
        <item x="27"/>
        <item x="28"/>
        <item x="29"/>
        <item t="default"/>
      </items>
    </pivotField>
    <pivotField dataField="1" showAll="0"/>
  </pivotFields>
  <rowFields count="2">
    <field x="1"/>
    <field x="3"/>
  </rowFields>
  <rowItems count="33">
    <i>
      <x/>
    </i>
    <i r="1">
      <x v="24"/>
    </i>
    <i r="1">
      <x v="25"/>
    </i>
    <i r="1">
      <x v="26"/>
    </i>
    <i r="1">
      <x v="27"/>
    </i>
    <i r="1">
      <x v="28"/>
    </i>
    <i r="1">
      <x v="2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grand">
      <x/>
    </i>
  </rowItems>
  <colItems count="1">
    <i/>
  </colItems>
  <dataFields count="1">
    <dataField name="Suma de MONTO" fld="4" baseField="0" baseItem="0" numFmtId="43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5E259-7295-48E7-844E-FEA8A3B0323E}" name="TablaDinámica1" cacheId="6" applyNumberFormats="0" applyBorderFormats="0" applyFontFormats="0" applyPatternFormats="0" applyAlignmentFormats="0" applyWidthHeightFormats="1" dataCaption="Datos" updatedVersion="6" showMemberPropertyTips="0" useAutoFormatting="1" itemPrintTitles="1" createdVersion="1" indent="0" compact="0" compactData="0" gridDropZones="1">
  <location ref="C8:E16" firstHeaderRow="2" firstDataRow="2" firstDataCol="2"/>
  <pivotFields count="15">
    <pivotField compact="0" numFmtId="1" outline="0" subtotalTop="0" showAll="0" includeNewItemsInFilter="1" defaultSubtotal="0"/>
    <pivotField axis="axisRow" compact="0" outline="0" subtotalTop="0" showAll="0" includeNewItemsInFilter="1" defaultSubtotal="0">
      <items count="7">
        <item sd="0" x="0"/>
        <item sd="0" x="1"/>
        <item sd="0" x="2"/>
        <item sd="0" x="3"/>
        <item x="4"/>
        <item m="1" x="6"/>
        <item x="5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numFmtId="14" outline="0" subtotalTop="0" showAll="0" includeNewItemsInFilter="1" defaultSubtotal="0"/>
    <pivotField axis="axisRow" compact="0" outline="0" subtotalTop="0" showAll="0" includeNewItemsInFilter="1" defaultSubtotal="0">
      <items count="54">
        <item x="11"/>
        <item m="1" x="53"/>
        <item m="1" x="52"/>
        <item m="1" x="51"/>
        <item x="6"/>
        <item x="14"/>
        <item x="15"/>
        <item x="16"/>
        <item x="17"/>
        <item x="19"/>
        <item x="20"/>
        <item x="23"/>
        <item x="24"/>
        <item x="25"/>
        <item x="28"/>
        <item x="29"/>
        <item x="30"/>
        <item x="31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0"/>
        <item x="46"/>
        <item x="47"/>
        <item x="48"/>
        <item x="49"/>
        <item x="10"/>
        <item x="12"/>
        <item x="13"/>
        <item x="18"/>
        <item x="21"/>
        <item x="22"/>
        <item x="26"/>
        <item x="27"/>
        <item x="32"/>
        <item x="45"/>
        <item x="7"/>
        <item x="8"/>
        <item x="9"/>
        <item m="1" x="50"/>
        <item x="1"/>
        <item x="2"/>
        <item x="3"/>
        <item x="4"/>
        <item x="5"/>
      </items>
    </pivotField>
    <pivotField compact="0" outline="0" subtotalTop="0" showAll="0" includeNewItemsInFilter="1" defaultSubtotal="0"/>
    <pivotField numFmtId="4" subtotalTop="0" showAll="0" includeNewItemsInFilter="1" defaultSubtotal="0">
      <items count="27">
        <item x="0"/>
        <item x="7"/>
        <item x="4"/>
        <item x="21"/>
        <item x="15"/>
        <item x="6"/>
        <item x="5"/>
        <item x="3"/>
        <item x="8"/>
        <item x="9"/>
        <item x="13"/>
        <item x="14"/>
        <item x="16"/>
        <item x="17"/>
        <item x="18"/>
        <item x="19"/>
        <item x="20"/>
        <item x="23"/>
        <item x="24"/>
        <item x="25"/>
        <item x="22"/>
        <item x="10"/>
        <item x="11"/>
        <item x="12"/>
        <item x="26"/>
        <item x="1"/>
        <item x="2"/>
      </items>
    </pivotField>
    <pivotField compact="0" numFmtId="4" outline="0" subtotalTop="0" showAll="0" includeNewItemsInFilter="1" defaultSubtotal="0"/>
    <pivotField dataField="1" compact="0" numFmtId="43" outline="0" showAll="0" includeNewItemsInFilter="1"/>
    <pivotField compact="0" numFmtId="4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2">
    <field x="1"/>
    <field x="5"/>
  </rowFields>
  <rowItems count="7">
    <i>
      <x/>
    </i>
    <i>
      <x v="1"/>
    </i>
    <i>
      <x v="2"/>
    </i>
    <i>
      <x v="3"/>
    </i>
    <i>
      <x v="4"/>
      <x v="34"/>
    </i>
    <i>
      <x v="6"/>
      <x v="30"/>
    </i>
    <i t="grand">
      <x/>
    </i>
  </rowItems>
  <colItems count="1">
    <i/>
  </colItems>
  <dataFields count="1">
    <dataField name="Suma de saldofinal" fld="9" baseField="0" baseItem="0" numFmtId="43"/>
  </dataFields>
  <formats count="18">
    <format dxfId="18">
      <pivotArea outline="0" fieldPosition="0"/>
    </format>
    <format dxfId="17">
      <pivotArea field="1" type="button" dataOnly="0" labelOnly="1" outline="0" axis="axisRow" fieldPosition="0"/>
    </format>
    <format dxfId="16">
      <pivotArea field="5" type="button" dataOnly="0" labelOnly="1" outline="0" axis="axisRow" fieldPosition="1"/>
    </format>
    <format dxfId="15">
      <pivotArea field="7" type="button" dataOnly="0" labelOnly="1" outline="0"/>
    </format>
    <format dxfId="14">
      <pivotArea field="1" type="button" dataOnly="0" labelOnly="1" outline="0" axis="axisRow" fieldPosition="0"/>
    </format>
    <format dxfId="13">
      <pivotArea field="5" type="button" dataOnly="0" labelOnly="1" outline="0" axis="axisRow" fieldPosition="1"/>
    </format>
    <format dxfId="12">
      <pivotArea field="7" type="button" dataOnly="0" labelOnly="1" outline="0"/>
    </format>
    <format dxfId="11">
      <pivotArea grandRow="1" outline="0" fieldPosition="0"/>
    </format>
    <format dxfId="10">
      <pivotArea dataOnly="0" labelOnly="1" grandRow="1" outline="0" fieldPosition="0"/>
    </format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type="topRight" dataOnly="0" labelOnly="1" outline="0" fieldPosition="0"/>
    </format>
    <format dxfId="6">
      <pivotArea fieldPosition="0">
        <references count="1">
          <reference field="1" count="1">
            <x v="3"/>
          </reference>
        </references>
      </pivotArea>
    </format>
    <format dxfId="5">
      <pivotArea fieldPosition="0">
        <references count="1">
          <reference field="1" count="1">
            <x v="2"/>
          </reference>
        </references>
      </pivotArea>
    </format>
    <format dxfId="4">
      <pivotArea fieldPosition="0">
        <references count="1">
          <reference field="1" count="1">
            <x v="1"/>
          </reference>
        </references>
      </pivotArea>
    </format>
    <format dxfId="3">
      <pivotArea fieldPosition="0">
        <references count="1">
          <reference field="1" count="1">
            <x v="0"/>
          </reference>
        </references>
      </pivotArea>
    </format>
    <format dxfId="2">
      <pivotArea outline="0" fieldPosition="0"/>
    </format>
    <format dxfId="1">
      <pivotArea outline="0" fieldPosition="0">
        <references count="1">
          <reference field="1" count="5" selected="0">
            <x v="0"/>
            <x v="1"/>
            <x v="2"/>
            <x v="3"/>
            <x v="4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9319A-D363-4D2C-AF23-8476A27F19EA}" name="TablaDinámica4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C7:E14" firstHeaderRow="1" firstDataRow="1" firstDataCol="2"/>
  <pivotFields count="19"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/>
    <pivotField compact="0" outline="0" showAll="0"/>
    <pivotField axis="axisRow" compact="0" outline="0" showAll="0">
      <items count="7">
        <item x="0"/>
        <item x="2"/>
        <item x="1"/>
        <item x="3"/>
        <item x="4"/>
        <item x="5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numFmtId="43" outline="0" showAll="0"/>
    <pivotField compact="0" numFmtId="43" outline="0" showAll="0"/>
    <pivotField dataField="1" compact="0" numFmtId="43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3"/>
  </rowFields>
  <rowItems count="7">
    <i>
      <x/>
      <x/>
    </i>
    <i>
      <x v="1"/>
      <x v="2"/>
    </i>
    <i>
      <x v="2"/>
      <x v="1"/>
    </i>
    <i>
      <x v="3"/>
      <x v="3"/>
    </i>
    <i>
      <x v="4"/>
      <x v="4"/>
    </i>
    <i>
      <x v="5"/>
      <x v="5"/>
    </i>
    <i t="grand">
      <x/>
    </i>
  </rowItems>
  <colItems count="1">
    <i/>
  </colItems>
  <dataFields count="1">
    <dataField name="Suma de saldo final" fld="12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a6" displayName="Tabla6" ref="B7:G18" totalsRowShown="0" headerRowDxfId="181" dataDxfId="179" headerRowBorderDxfId="180" tableBorderDxfId="178">
  <tableColumns count="6">
    <tableColumn id="1" xr3:uid="{00000000-0010-0000-0000-000001000000}" name="Cuenta Contable" dataDxfId="177"/>
    <tableColumn id="2" xr3:uid="{00000000-0010-0000-0000-000002000000}" name="Nombre de la Cuenta" dataDxfId="176"/>
    <tableColumn id="3" xr3:uid="{00000000-0010-0000-0000-000003000000}" name="Nombre Centro - Subcentro" dataDxfId="175"/>
    <tableColumn id="4" xr3:uid="{00000000-0010-0000-0000-000004000000}" name="Saldo" dataDxfId="174"/>
    <tableColumn id="5" xr3:uid="{00000000-0010-0000-0000-000005000000}" name="Saldo Est. Cta." dataDxfId="173"/>
    <tableColumn id="6" xr3:uid="{00000000-0010-0000-0000-000006000000}" name="Ch. pendientes" dataDxfId="172">
      <calculatedColumnFormula>+Tabla6[[#This Row],[Saldo]]-Tabla6[[#This Row],[Saldo Est. Cta.]]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8" displayName="Tabla8" ref="C5:F28" totalsRowShown="0" headerRowDxfId="69" dataDxfId="67" headerRowBorderDxfId="68" tableBorderDxfId="66">
  <tableColumns count="4">
    <tableColumn id="1" xr3:uid="{00000000-0010-0000-0100-000001000000}" name="Cuenta Contable" dataDxfId="65" dataCellStyle="Normal 10"/>
    <tableColumn id="2" xr3:uid="{00000000-0010-0000-0100-000002000000}" name="Nombre de la Cuenta" dataDxfId="64" dataCellStyle="Normal 10"/>
    <tableColumn id="3" xr3:uid="{00000000-0010-0000-0100-000003000000}" name="Nombre Centro - Subcentro" dataDxfId="63" dataCellStyle="Normal 10"/>
    <tableColumn id="4" xr3:uid="{00000000-0010-0000-0100-000004000000}" name="Saldo" dataDxfId="62" dataCellStyle="Normal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1"/>
  <sheetViews>
    <sheetView topLeftCell="A10" zoomScaleNormal="100" workbookViewId="0">
      <pane ySplit="5" topLeftCell="A63" activePane="bottomLeft" state="frozen"/>
      <selection activeCell="A10" sqref="A10"/>
      <selection pane="bottomLeft" activeCell="D80" sqref="D80"/>
    </sheetView>
  </sheetViews>
  <sheetFormatPr baseColWidth="10" defaultRowHeight="15" x14ac:dyDescent="0.25"/>
  <cols>
    <col min="1" max="1" width="15.7109375" style="143" bestFit="1" customWidth="1"/>
    <col min="2" max="2" width="44.85546875" style="14" customWidth="1"/>
    <col min="3" max="3" width="44.28515625" style="14" customWidth="1"/>
    <col min="4" max="4" width="13.140625" style="14" bestFit="1" customWidth="1"/>
    <col min="5" max="5" width="11.42578125" style="14" customWidth="1"/>
    <col min="6" max="6" width="12.7109375" style="123" bestFit="1" customWidth="1"/>
    <col min="7" max="8" width="11.42578125" style="15"/>
    <col min="9" max="9" width="14.28515625" style="15" customWidth="1"/>
    <col min="10" max="16384" width="11.42578125" style="15"/>
  </cols>
  <sheetData>
    <row r="2" spans="1:9" ht="15.75" x14ac:dyDescent="0.3">
      <c r="A2" s="142" t="s">
        <v>0</v>
      </c>
      <c r="B2" s="124"/>
      <c r="C2" s="125" t="s">
        <v>2</v>
      </c>
      <c r="D2" s="125"/>
      <c r="E2" s="125"/>
    </row>
    <row r="3" spans="1:9" x14ac:dyDescent="0.25">
      <c r="E3" s="14">
        <v>1750</v>
      </c>
    </row>
    <row r="4" spans="1:9" ht="24.75" x14ac:dyDescent="0.5">
      <c r="A4" s="224" t="s">
        <v>1</v>
      </c>
      <c r="B4" s="224"/>
      <c r="C4" s="224"/>
      <c r="D4" s="224"/>
      <c r="E4" s="224"/>
      <c r="F4" s="224"/>
      <c r="G4" s="224"/>
      <c r="H4" s="224"/>
      <c r="I4" s="224"/>
    </row>
    <row r="5" spans="1:9" ht="15.75" x14ac:dyDescent="0.25">
      <c r="A5" s="225" t="s">
        <v>3</v>
      </c>
      <c r="B5" s="225"/>
      <c r="C5" s="225"/>
      <c r="D5" s="225"/>
      <c r="E5" s="225"/>
      <c r="F5" s="225"/>
      <c r="G5" s="225"/>
      <c r="H5" s="225"/>
      <c r="I5" s="225"/>
    </row>
    <row r="6" spans="1:9" ht="15.75" x14ac:dyDescent="0.25">
      <c r="A6" s="225" t="s">
        <v>4</v>
      </c>
      <c r="B6" s="225"/>
      <c r="C6" s="225"/>
      <c r="D6" s="225"/>
      <c r="E6" s="225"/>
      <c r="F6" s="225"/>
      <c r="G6" s="225"/>
      <c r="H6" s="225"/>
      <c r="I6" s="225"/>
    </row>
    <row r="8" spans="1:9" x14ac:dyDescent="0.25">
      <c r="A8" s="226" t="s">
        <v>5</v>
      </c>
      <c r="B8" s="226"/>
      <c r="C8" s="226"/>
      <c r="D8" s="226"/>
      <c r="E8" s="226"/>
      <c r="F8" s="226"/>
      <c r="G8" s="226"/>
      <c r="H8" s="226"/>
      <c r="I8" s="226"/>
    </row>
    <row r="14" spans="1:9" x14ac:dyDescent="0.25">
      <c r="A14" s="144" t="s">
        <v>6</v>
      </c>
      <c r="B14" s="126" t="s">
        <v>100</v>
      </c>
      <c r="C14" s="126" t="s">
        <v>7</v>
      </c>
      <c r="D14" s="126" t="s">
        <v>101</v>
      </c>
      <c r="E14" s="126" t="s">
        <v>102</v>
      </c>
      <c r="F14" s="127" t="s">
        <v>8</v>
      </c>
    </row>
    <row r="15" spans="1:9" x14ac:dyDescent="0.25">
      <c r="A15" s="141"/>
      <c r="B15" s="126" t="s">
        <v>107</v>
      </c>
      <c r="C15" s="126"/>
      <c r="D15" s="128">
        <v>19057655.530000001</v>
      </c>
      <c r="E15" s="126"/>
      <c r="F15" s="127"/>
    </row>
    <row r="16" spans="1:9" x14ac:dyDescent="0.25">
      <c r="A16" s="141"/>
      <c r="B16" s="126" t="s">
        <v>108</v>
      </c>
      <c r="C16" s="126"/>
      <c r="D16" s="128">
        <v>12331297.289999999</v>
      </c>
      <c r="E16" s="126"/>
      <c r="F16" s="127"/>
    </row>
    <row r="17" spans="1:9" x14ac:dyDescent="0.25">
      <c r="A17" s="144"/>
      <c r="B17" s="129" t="s">
        <v>103</v>
      </c>
      <c r="C17" s="129"/>
      <c r="D17" s="128">
        <v>777263.99</v>
      </c>
      <c r="E17" s="126"/>
      <c r="F17" s="127"/>
    </row>
    <row r="18" spans="1:9" s="135" customFormat="1" x14ac:dyDescent="0.25">
      <c r="A18" s="141">
        <v>101010101001</v>
      </c>
      <c r="B18" s="130" t="s">
        <v>103</v>
      </c>
      <c r="C18" s="131" t="s">
        <v>158</v>
      </c>
      <c r="D18" s="132">
        <v>1710</v>
      </c>
      <c r="E18" s="131"/>
      <c r="F18" s="132">
        <f>+D18-E18</f>
        <v>1710</v>
      </c>
      <c r="G18" s="133"/>
      <c r="H18" s="134"/>
      <c r="I18" s="133"/>
    </row>
    <row r="19" spans="1:9" s="135" customFormat="1" x14ac:dyDescent="0.25">
      <c r="A19" s="141">
        <v>101010101002</v>
      </c>
      <c r="B19" s="130" t="s">
        <v>103</v>
      </c>
      <c r="C19" s="131" t="s">
        <v>9</v>
      </c>
      <c r="D19" s="132">
        <v>600</v>
      </c>
      <c r="E19" s="131"/>
      <c r="F19" s="132">
        <f t="shared" ref="F19:F79" si="0">+D19-E19</f>
        <v>600</v>
      </c>
      <c r="G19" s="133"/>
      <c r="H19" s="134"/>
      <c r="I19" s="133"/>
    </row>
    <row r="20" spans="1:9" s="135" customFormat="1" x14ac:dyDescent="0.25">
      <c r="A20" s="141">
        <v>101010201001</v>
      </c>
      <c r="B20" s="130" t="s">
        <v>103</v>
      </c>
      <c r="C20" s="131" t="s">
        <v>10</v>
      </c>
      <c r="D20" s="132">
        <v>169433.65</v>
      </c>
      <c r="E20" s="131"/>
      <c r="F20" s="132">
        <f t="shared" si="0"/>
        <v>169433.65</v>
      </c>
      <c r="G20" s="133"/>
      <c r="H20" s="136"/>
      <c r="I20" s="133"/>
    </row>
    <row r="21" spans="1:9" s="135" customFormat="1" x14ac:dyDescent="0.25">
      <c r="A21" s="141">
        <v>101010201002</v>
      </c>
      <c r="B21" s="130" t="s">
        <v>103</v>
      </c>
      <c r="C21" s="131" t="s">
        <v>11</v>
      </c>
      <c r="D21" s="132">
        <v>63768.01</v>
      </c>
      <c r="E21" s="131"/>
      <c r="F21" s="132">
        <f t="shared" si="0"/>
        <v>63768.01</v>
      </c>
      <c r="G21" s="133"/>
      <c r="H21" s="136"/>
      <c r="I21" s="133"/>
    </row>
    <row r="22" spans="1:9" s="135" customFormat="1" x14ac:dyDescent="0.25">
      <c r="A22" s="141">
        <v>101010201004</v>
      </c>
      <c r="B22" s="130" t="s">
        <v>103</v>
      </c>
      <c r="C22" s="131" t="s">
        <v>12</v>
      </c>
      <c r="D22" s="132">
        <v>10066.77</v>
      </c>
      <c r="E22" s="131"/>
      <c r="F22" s="132">
        <f t="shared" si="0"/>
        <v>10066.77</v>
      </c>
      <c r="G22" s="133"/>
      <c r="H22" s="136"/>
      <c r="I22" s="133"/>
    </row>
    <row r="23" spans="1:9" s="135" customFormat="1" x14ac:dyDescent="0.25">
      <c r="A23" s="141">
        <v>101010201005</v>
      </c>
      <c r="B23" s="130" t="s">
        <v>103</v>
      </c>
      <c r="C23" s="131" t="s">
        <v>13</v>
      </c>
      <c r="D23" s="132">
        <v>18554.29</v>
      </c>
      <c r="E23" s="131"/>
      <c r="F23" s="132">
        <f t="shared" si="0"/>
        <v>18554.29</v>
      </c>
      <c r="G23" s="133"/>
      <c r="H23" s="136"/>
      <c r="I23" s="133"/>
    </row>
    <row r="24" spans="1:9" s="135" customFormat="1" x14ac:dyDescent="0.25">
      <c r="A24" s="141">
        <v>101010201006</v>
      </c>
      <c r="B24" s="130" t="s">
        <v>103</v>
      </c>
      <c r="C24" s="131" t="s">
        <v>14</v>
      </c>
      <c r="D24" s="132">
        <v>500000</v>
      </c>
      <c r="E24" s="131"/>
      <c r="F24" s="132">
        <f t="shared" si="0"/>
        <v>500000</v>
      </c>
      <c r="G24" s="133"/>
      <c r="H24" s="136"/>
      <c r="I24" s="133"/>
    </row>
    <row r="25" spans="1:9" s="135" customFormat="1" x14ac:dyDescent="0.25">
      <c r="A25" s="141">
        <v>101010202001</v>
      </c>
      <c r="B25" s="130" t="s">
        <v>103</v>
      </c>
      <c r="C25" s="131" t="s">
        <v>15</v>
      </c>
      <c r="D25" s="132">
        <v>13131.27</v>
      </c>
      <c r="E25" s="131"/>
      <c r="F25" s="132">
        <f t="shared" si="0"/>
        <v>13131.27</v>
      </c>
      <c r="G25" s="133"/>
      <c r="H25" s="136"/>
      <c r="I25" s="133"/>
    </row>
    <row r="26" spans="1:9" s="122" customFormat="1" x14ac:dyDescent="0.25">
      <c r="A26" s="141"/>
      <c r="B26" s="129" t="s">
        <v>119</v>
      </c>
      <c r="C26" s="137"/>
      <c r="D26" s="138">
        <v>4688885.6100000003</v>
      </c>
      <c r="E26" s="137"/>
      <c r="F26" s="138">
        <f t="shared" si="0"/>
        <v>4688885.6100000003</v>
      </c>
      <c r="G26" s="139"/>
      <c r="H26" s="136"/>
      <c r="I26" s="139"/>
    </row>
    <row r="27" spans="1:9" s="135" customFormat="1" x14ac:dyDescent="0.25">
      <c r="A27" s="141">
        <v>101020502001</v>
      </c>
      <c r="B27" s="130" t="s">
        <v>114</v>
      </c>
      <c r="C27" s="131" t="s">
        <v>16</v>
      </c>
      <c r="D27" s="132">
        <v>3837675.72</v>
      </c>
      <c r="E27" s="131"/>
      <c r="F27" s="132">
        <f t="shared" si="0"/>
        <v>3837675.72</v>
      </c>
      <c r="G27" s="133"/>
      <c r="H27" s="136"/>
      <c r="I27" s="133"/>
    </row>
    <row r="28" spans="1:9" s="135" customFormat="1" x14ac:dyDescent="0.25">
      <c r="A28" s="141">
        <v>101020502001</v>
      </c>
      <c r="B28" s="130" t="s">
        <v>114</v>
      </c>
      <c r="C28" s="131" t="s">
        <v>16</v>
      </c>
      <c r="D28" s="132">
        <v>416563.13</v>
      </c>
      <c r="E28" s="131"/>
      <c r="F28" s="132">
        <f t="shared" si="0"/>
        <v>416563.13</v>
      </c>
      <c r="G28" s="133"/>
      <c r="H28" s="136"/>
      <c r="I28" s="133"/>
    </row>
    <row r="29" spans="1:9" s="135" customFormat="1" x14ac:dyDescent="0.25">
      <c r="A29" s="141">
        <v>101020502002</v>
      </c>
      <c r="B29" s="130" t="s">
        <v>114</v>
      </c>
      <c r="C29" s="131" t="s">
        <v>17</v>
      </c>
      <c r="D29" s="132">
        <v>211348.94</v>
      </c>
      <c r="E29" s="131"/>
      <c r="F29" s="132">
        <f t="shared" si="0"/>
        <v>211348.94</v>
      </c>
      <c r="G29" s="133"/>
      <c r="H29" s="136"/>
      <c r="I29" s="133"/>
    </row>
    <row r="30" spans="1:9" s="135" customFormat="1" x14ac:dyDescent="0.25">
      <c r="A30" s="141">
        <v>101020703001</v>
      </c>
      <c r="B30" s="130" t="s">
        <v>115</v>
      </c>
      <c r="C30" s="131" t="s">
        <v>18</v>
      </c>
      <c r="D30" s="132">
        <v>155431.04000000001</v>
      </c>
      <c r="E30" s="131"/>
      <c r="F30" s="132">
        <f t="shared" si="0"/>
        <v>155431.04000000001</v>
      </c>
      <c r="G30" s="133"/>
      <c r="H30" s="136"/>
      <c r="I30" s="133"/>
    </row>
    <row r="31" spans="1:9" s="135" customFormat="1" x14ac:dyDescent="0.25">
      <c r="A31" s="141">
        <v>101020704002</v>
      </c>
      <c r="B31" s="130" t="s">
        <v>116</v>
      </c>
      <c r="C31" s="131" t="s">
        <v>19</v>
      </c>
      <c r="D31" s="132">
        <v>22174.22</v>
      </c>
      <c r="E31" s="131"/>
      <c r="F31" s="132">
        <f t="shared" si="0"/>
        <v>22174.22</v>
      </c>
      <c r="G31" s="133"/>
      <c r="H31" s="136"/>
      <c r="I31" s="133"/>
    </row>
    <row r="32" spans="1:9" s="135" customFormat="1" x14ac:dyDescent="0.25">
      <c r="A32" s="141">
        <v>101020704005</v>
      </c>
      <c r="B32" s="130" t="s">
        <v>116</v>
      </c>
      <c r="C32" s="131" t="s">
        <v>20</v>
      </c>
      <c r="D32" s="132">
        <v>430</v>
      </c>
      <c r="E32" s="131"/>
      <c r="F32" s="132">
        <f t="shared" si="0"/>
        <v>430</v>
      </c>
      <c r="G32" s="133"/>
      <c r="H32" s="136"/>
      <c r="I32" s="133"/>
    </row>
    <row r="33" spans="1:9" s="135" customFormat="1" x14ac:dyDescent="0.25">
      <c r="A33" s="141">
        <v>101020704007</v>
      </c>
      <c r="B33" s="130" t="s">
        <v>116</v>
      </c>
      <c r="C33" s="131" t="s">
        <v>21</v>
      </c>
      <c r="D33" s="132">
        <v>718.65</v>
      </c>
      <c r="E33" s="131"/>
      <c r="F33" s="132">
        <f t="shared" si="0"/>
        <v>718.65</v>
      </c>
      <c r="G33" s="133"/>
      <c r="H33" s="136"/>
      <c r="I33" s="133"/>
    </row>
    <row r="34" spans="1:9" s="135" customFormat="1" x14ac:dyDescent="0.25">
      <c r="A34" s="141">
        <v>101020801002</v>
      </c>
      <c r="B34" s="130" t="s">
        <v>117</v>
      </c>
      <c r="C34" s="131" t="s">
        <v>22</v>
      </c>
      <c r="D34" s="132">
        <v>74205.899999999994</v>
      </c>
      <c r="E34" s="131"/>
      <c r="F34" s="132">
        <f t="shared" si="0"/>
        <v>74205.899999999994</v>
      </c>
      <c r="G34" s="133"/>
      <c r="H34" s="136"/>
      <c r="I34" s="133"/>
    </row>
    <row r="35" spans="1:9" s="135" customFormat="1" x14ac:dyDescent="0.25">
      <c r="A35" s="141">
        <v>101020801003</v>
      </c>
      <c r="B35" s="130" t="s">
        <v>117</v>
      </c>
      <c r="C35" s="131" t="s">
        <v>23</v>
      </c>
      <c r="D35" s="132">
        <v>506</v>
      </c>
      <c r="E35" s="131"/>
      <c r="F35" s="132">
        <f t="shared" si="0"/>
        <v>506</v>
      </c>
      <c r="G35" s="133"/>
      <c r="H35" s="136"/>
      <c r="I35" s="133"/>
    </row>
    <row r="36" spans="1:9" s="135" customFormat="1" x14ac:dyDescent="0.25">
      <c r="A36" s="141">
        <v>101020803004</v>
      </c>
      <c r="B36" s="130" t="s">
        <v>118</v>
      </c>
      <c r="C36" s="131" t="s">
        <v>24</v>
      </c>
      <c r="D36" s="132">
        <v>86.08</v>
      </c>
      <c r="E36" s="131"/>
      <c r="F36" s="132">
        <f t="shared" si="0"/>
        <v>86.08</v>
      </c>
      <c r="G36" s="133"/>
      <c r="H36" s="136"/>
      <c r="I36" s="133"/>
    </row>
    <row r="37" spans="1:9" s="135" customFormat="1" x14ac:dyDescent="0.25">
      <c r="A37" s="141">
        <v>101020803005</v>
      </c>
      <c r="B37" s="130" t="s">
        <v>118</v>
      </c>
      <c r="C37" s="131" t="s">
        <v>25</v>
      </c>
      <c r="D37" s="132">
        <v>12112</v>
      </c>
      <c r="E37" s="131"/>
      <c r="F37" s="132">
        <f t="shared" si="0"/>
        <v>12112</v>
      </c>
      <c r="G37" s="133"/>
      <c r="H37" s="136"/>
      <c r="I37" s="133"/>
    </row>
    <row r="38" spans="1:9" s="135" customFormat="1" x14ac:dyDescent="0.25">
      <c r="A38" s="141">
        <v>101020803007</v>
      </c>
      <c r="B38" s="130" t="s">
        <v>118</v>
      </c>
      <c r="C38" s="131" t="s">
        <v>26</v>
      </c>
      <c r="D38" s="132">
        <v>139971.10999999999</v>
      </c>
      <c r="E38" s="131"/>
      <c r="F38" s="132">
        <f t="shared" si="0"/>
        <v>139971.10999999999</v>
      </c>
      <c r="G38" s="133"/>
      <c r="H38" s="136"/>
      <c r="I38" s="133"/>
    </row>
    <row r="39" spans="1:9" s="135" customFormat="1" x14ac:dyDescent="0.25">
      <c r="A39" s="141">
        <v>101020803009</v>
      </c>
      <c r="B39" s="130" t="s">
        <v>118</v>
      </c>
      <c r="C39" s="131" t="s">
        <v>27</v>
      </c>
      <c r="D39" s="132">
        <v>16405.310000000001</v>
      </c>
      <c r="E39" s="131"/>
      <c r="F39" s="132">
        <f t="shared" si="0"/>
        <v>16405.310000000001</v>
      </c>
      <c r="G39" s="133"/>
      <c r="H39" s="136"/>
      <c r="I39" s="133"/>
    </row>
    <row r="40" spans="1:9" s="135" customFormat="1" x14ac:dyDescent="0.25">
      <c r="A40" s="141">
        <v>101020901001</v>
      </c>
      <c r="B40" s="130" t="s">
        <v>104</v>
      </c>
      <c r="C40" s="131" t="s">
        <v>28</v>
      </c>
      <c r="D40" s="132">
        <v>-198742.49</v>
      </c>
      <c r="E40" s="131"/>
      <c r="F40" s="132">
        <f t="shared" si="0"/>
        <v>-198742.49</v>
      </c>
      <c r="G40" s="133"/>
      <c r="H40" s="136"/>
      <c r="I40" s="133"/>
    </row>
    <row r="41" spans="1:9" s="122" customFormat="1" x14ac:dyDescent="0.25">
      <c r="A41" s="141"/>
      <c r="B41" s="129" t="s">
        <v>120</v>
      </c>
      <c r="C41" s="137"/>
      <c r="D41" s="138">
        <v>6463701.46</v>
      </c>
      <c r="E41" s="137"/>
      <c r="F41" s="138">
        <f t="shared" si="0"/>
        <v>6463701.46</v>
      </c>
      <c r="G41" s="139"/>
      <c r="H41" s="136"/>
      <c r="I41" s="139"/>
    </row>
    <row r="42" spans="1:9" s="135" customFormat="1" x14ac:dyDescent="0.25">
      <c r="A42" s="141">
        <v>101030101001</v>
      </c>
      <c r="B42" s="130" t="s">
        <v>123</v>
      </c>
      <c r="C42" s="131" t="s">
        <v>29</v>
      </c>
      <c r="D42" s="132">
        <v>4042314.33</v>
      </c>
      <c r="E42" s="131"/>
      <c r="F42" s="132">
        <f t="shared" si="0"/>
        <v>4042314.33</v>
      </c>
      <c r="G42" s="133"/>
      <c r="H42" s="136"/>
      <c r="I42" s="133"/>
    </row>
    <row r="43" spans="1:9" s="135" customFormat="1" x14ac:dyDescent="0.25">
      <c r="A43" s="141">
        <v>101030102001</v>
      </c>
      <c r="B43" s="130" t="s">
        <v>124</v>
      </c>
      <c r="C43" s="131" t="s">
        <v>30</v>
      </c>
      <c r="D43" s="132">
        <v>358982.09</v>
      </c>
      <c r="E43" s="131"/>
      <c r="F43" s="132">
        <f t="shared" si="0"/>
        <v>358982.09</v>
      </c>
      <c r="G43" s="133"/>
      <c r="H43" s="136"/>
      <c r="I43" s="133"/>
    </row>
    <row r="44" spans="1:9" s="135" customFormat="1" x14ac:dyDescent="0.25">
      <c r="A44" s="141">
        <v>101030201001</v>
      </c>
      <c r="B44" s="130" t="s">
        <v>125</v>
      </c>
      <c r="C44" s="131" t="s">
        <v>31</v>
      </c>
      <c r="D44" s="132">
        <v>7136.06</v>
      </c>
      <c r="E44" s="131"/>
      <c r="F44" s="132">
        <f t="shared" si="0"/>
        <v>7136.06</v>
      </c>
      <c r="G44" s="133"/>
      <c r="H44" s="136"/>
      <c r="I44" s="133"/>
    </row>
    <row r="45" spans="1:9" s="135" customFormat="1" x14ac:dyDescent="0.25">
      <c r="A45" s="141">
        <v>101030301001</v>
      </c>
      <c r="B45" s="130" t="s">
        <v>105</v>
      </c>
      <c r="C45" s="131" t="s">
        <v>32</v>
      </c>
      <c r="D45" s="132">
        <v>589653.64</v>
      </c>
      <c r="E45" s="131"/>
      <c r="F45" s="132">
        <f t="shared" si="0"/>
        <v>589653.64</v>
      </c>
      <c r="G45" s="133"/>
      <c r="H45" s="136"/>
      <c r="I45" s="133"/>
    </row>
    <row r="46" spans="1:9" s="135" customFormat="1" x14ac:dyDescent="0.25">
      <c r="A46" s="141">
        <v>101030301003</v>
      </c>
      <c r="B46" s="130" t="s">
        <v>105</v>
      </c>
      <c r="C46" s="131" t="s">
        <v>33</v>
      </c>
      <c r="D46" s="132">
        <v>26501.96</v>
      </c>
      <c r="E46" s="131"/>
      <c r="F46" s="132">
        <f t="shared" si="0"/>
        <v>26501.96</v>
      </c>
      <c r="G46" s="133"/>
      <c r="H46" s="136"/>
      <c r="I46" s="133"/>
    </row>
    <row r="47" spans="1:9" s="135" customFormat="1" x14ac:dyDescent="0.25">
      <c r="A47" s="141">
        <v>101030401001</v>
      </c>
      <c r="B47" s="130" t="s">
        <v>126</v>
      </c>
      <c r="C47" s="131" t="s">
        <v>34</v>
      </c>
      <c r="D47" s="140">
        <v>40988.17</v>
      </c>
      <c r="E47" s="131"/>
      <c r="F47" s="132">
        <f t="shared" si="0"/>
        <v>40988.17</v>
      </c>
      <c r="G47" s="133"/>
      <c r="H47" s="136"/>
      <c r="I47" s="133"/>
    </row>
    <row r="48" spans="1:9" s="135" customFormat="1" x14ac:dyDescent="0.25">
      <c r="A48" s="141">
        <v>101030501001</v>
      </c>
      <c r="B48" s="130" t="s">
        <v>127</v>
      </c>
      <c r="C48" s="131" t="s">
        <v>35</v>
      </c>
      <c r="D48" s="132">
        <v>44911.58</v>
      </c>
      <c r="E48" s="131"/>
      <c r="F48" s="132">
        <f t="shared" si="0"/>
        <v>44911.58</v>
      </c>
      <c r="G48" s="133"/>
      <c r="H48" s="136"/>
      <c r="I48" s="133"/>
    </row>
    <row r="49" spans="1:9" s="135" customFormat="1" x14ac:dyDescent="0.25">
      <c r="A49" s="141">
        <v>101030601001</v>
      </c>
      <c r="B49" s="130" t="s">
        <v>128</v>
      </c>
      <c r="C49" s="131" t="s">
        <v>36</v>
      </c>
      <c r="D49" s="132">
        <v>393908.33</v>
      </c>
      <c r="E49" s="131"/>
      <c r="F49" s="132">
        <f t="shared" si="0"/>
        <v>393908.33</v>
      </c>
      <c r="G49" s="133"/>
      <c r="I49" s="133"/>
    </row>
    <row r="50" spans="1:9" s="135" customFormat="1" x14ac:dyDescent="0.25">
      <c r="A50" s="141">
        <v>101030701001</v>
      </c>
      <c r="B50" s="131" t="s">
        <v>37</v>
      </c>
      <c r="C50" s="131" t="s">
        <v>37</v>
      </c>
      <c r="D50" s="132">
        <v>492787.06</v>
      </c>
      <c r="E50" s="131"/>
      <c r="F50" s="132">
        <f t="shared" si="0"/>
        <v>492787.06</v>
      </c>
      <c r="G50" s="133"/>
      <c r="I50" s="133"/>
    </row>
    <row r="51" spans="1:9" s="135" customFormat="1" x14ac:dyDescent="0.25">
      <c r="A51" s="141">
        <v>101030801001</v>
      </c>
      <c r="B51" s="131" t="s">
        <v>38</v>
      </c>
      <c r="C51" s="131" t="s">
        <v>38</v>
      </c>
      <c r="D51" s="132">
        <v>466518.24</v>
      </c>
      <c r="E51" s="131"/>
      <c r="F51" s="132">
        <f t="shared" si="0"/>
        <v>466518.24</v>
      </c>
      <c r="G51" s="133"/>
      <c r="I51" s="133"/>
    </row>
    <row r="52" spans="1:9" s="122" customFormat="1" x14ac:dyDescent="0.25">
      <c r="A52" s="141"/>
      <c r="B52" s="129" t="s">
        <v>121</v>
      </c>
      <c r="C52" s="137"/>
      <c r="D52" s="138">
        <v>20359.41</v>
      </c>
      <c r="E52" s="137"/>
      <c r="F52" s="138">
        <f t="shared" si="0"/>
        <v>20359.41</v>
      </c>
      <c r="G52" s="139"/>
      <c r="I52" s="139"/>
    </row>
    <row r="53" spans="1:9" s="135" customFormat="1" x14ac:dyDescent="0.25">
      <c r="A53" s="141">
        <v>101040101001</v>
      </c>
      <c r="B53" s="131" t="s">
        <v>39</v>
      </c>
      <c r="C53" s="131" t="s">
        <v>39</v>
      </c>
      <c r="D53" s="132">
        <v>18002.099999999999</v>
      </c>
      <c r="E53" s="131"/>
      <c r="F53" s="132">
        <f t="shared" si="0"/>
        <v>18002.099999999999</v>
      </c>
      <c r="G53" s="133"/>
      <c r="I53" s="133"/>
    </row>
    <row r="54" spans="1:9" s="135" customFormat="1" x14ac:dyDescent="0.25">
      <c r="A54" s="141">
        <v>101040101002</v>
      </c>
      <c r="B54" s="131" t="s">
        <v>39</v>
      </c>
      <c r="C54" s="131" t="s">
        <v>40</v>
      </c>
      <c r="D54" s="132">
        <v>2357.31</v>
      </c>
      <c r="E54" s="131"/>
      <c r="F54" s="132">
        <f t="shared" si="0"/>
        <v>2357.31</v>
      </c>
      <c r="G54" s="133"/>
      <c r="I54" s="133"/>
    </row>
    <row r="55" spans="1:9" s="122" customFormat="1" x14ac:dyDescent="0.25">
      <c r="A55" s="141"/>
      <c r="B55" s="129" t="s">
        <v>122</v>
      </c>
      <c r="C55" s="137"/>
      <c r="D55" s="138">
        <v>381086.82</v>
      </c>
      <c r="E55" s="137"/>
      <c r="F55" s="138">
        <f t="shared" si="0"/>
        <v>381086.82</v>
      </c>
      <c r="G55" s="139"/>
      <c r="I55" s="139"/>
    </row>
    <row r="56" spans="1:9" s="135" customFormat="1" x14ac:dyDescent="0.25">
      <c r="A56" s="141">
        <v>101050201001</v>
      </c>
      <c r="B56" s="130" t="s">
        <v>122</v>
      </c>
      <c r="C56" s="131" t="s">
        <v>41</v>
      </c>
      <c r="D56" s="132">
        <v>312846.78000000003</v>
      </c>
      <c r="E56" s="131"/>
      <c r="F56" s="132">
        <f t="shared" si="0"/>
        <v>312846.78000000003</v>
      </c>
      <c r="G56" s="133"/>
      <c r="I56" s="133"/>
    </row>
    <row r="57" spans="1:9" s="135" customFormat="1" x14ac:dyDescent="0.25">
      <c r="A57" s="141">
        <v>101050201002</v>
      </c>
      <c r="B57" s="130" t="s">
        <v>122</v>
      </c>
      <c r="C57" s="131" t="s">
        <v>42</v>
      </c>
      <c r="D57" s="132">
        <v>2276.3200000000002</v>
      </c>
      <c r="E57" s="131"/>
      <c r="F57" s="132">
        <f t="shared" si="0"/>
        <v>2276.3200000000002</v>
      </c>
      <c r="G57" s="133"/>
      <c r="I57" s="133"/>
    </row>
    <row r="58" spans="1:9" s="135" customFormat="1" x14ac:dyDescent="0.25">
      <c r="A58" s="141">
        <v>101050201003</v>
      </c>
      <c r="B58" s="130" t="s">
        <v>122</v>
      </c>
      <c r="C58" s="131" t="s">
        <v>43</v>
      </c>
      <c r="D58" s="132">
        <v>32943.279999999999</v>
      </c>
      <c r="E58" s="131"/>
      <c r="F58" s="132">
        <f t="shared" si="0"/>
        <v>32943.279999999999</v>
      </c>
      <c r="G58" s="133"/>
      <c r="I58" s="133"/>
    </row>
    <row r="59" spans="1:9" s="135" customFormat="1" x14ac:dyDescent="0.25">
      <c r="A59" s="141">
        <v>101050201004</v>
      </c>
      <c r="B59" s="130" t="s">
        <v>122</v>
      </c>
      <c r="C59" s="131" t="s">
        <v>44</v>
      </c>
      <c r="D59" s="132">
        <v>24500.880000000001</v>
      </c>
      <c r="E59" s="131"/>
      <c r="F59" s="132">
        <f t="shared" si="0"/>
        <v>24500.880000000001</v>
      </c>
      <c r="G59" s="133"/>
    </row>
    <row r="60" spans="1:9" s="135" customFormat="1" x14ac:dyDescent="0.25">
      <c r="A60" s="141">
        <v>101050201005</v>
      </c>
      <c r="B60" s="130" t="s">
        <v>122</v>
      </c>
      <c r="C60" s="131" t="s">
        <v>45</v>
      </c>
      <c r="D60" s="132">
        <v>81.56</v>
      </c>
      <c r="E60" s="131"/>
      <c r="F60" s="132">
        <f t="shared" si="0"/>
        <v>81.56</v>
      </c>
      <c r="G60" s="133"/>
    </row>
    <row r="61" spans="1:9" s="135" customFormat="1" x14ac:dyDescent="0.25">
      <c r="A61" s="141">
        <v>101050201006</v>
      </c>
      <c r="B61" s="130" t="s">
        <v>122</v>
      </c>
      <c r="C61" s="131" t="s">
        <v>46</v>
      </c>
      <c r="D61" s="132">
        <v>1358.74</v>
      </c>
      <c r="E61" s="131"/>
      <c r="F61" s="132">
        <f t="shared" si="0"/>
        <v>1358.74</v>
      </c>
      <c r="G61" s="133"/>
    </row>
    <row r="62" spans="1:9" s="135" customFormat="1" x14ac:dyDescent="0.25">
      <c r="A62" s="141">
        <v>101050301001</v>
      </c>
      <c r="B62" s="130" t="s">
        <v>122</v>
      </c>
      <c r="C62" s="131" t="s">
        <v>47</v>
      </c>
      <c r="D62" s="132">
        <v>7079.26</v>
      </c>
      <c r="E62" s="131"/>
      <c r="F62" s="132">
        <f t="shared" si="0"/>
        <v>7079.26</v>
      </c>
      <c r="G62" s="133"/>
    </row>
    <row r="63" spans="1:9" s="135" customFormat="1" x14ac:dyDescent="0.25">
      <c r="A63" s="141"/>
      <c r="B63" s="126" t="s">
        <v>109</v>
      </c>
      <c r="C63" s="126" t="s">
        <v>109</v>
      </c>
      <c r="D63" s="132">
        <v>6726358.2400000002</v>
      </c>
      <c r="E63" s="131"/>
      <c r="F63" s="132">
        <f t="shared" si="0"/>
        <v>6726358.2400000002</v>
      </c>
      <c r="G63" s="133"/>
    </row>
    <row r="64" spans="1:9" s="135" customFormat="1" x14ac:dyDescent="0.25">
      <c r="A64" s="141">
        <v>102010101001</v>
      </c>
      <c r="B64" s="130" t="s">
        <v>129</v>
      </c>
      <c r="C64" s="131" t="s">
        <v>48</v>
      </c>
      <c r="D64" s="132">
        <v>1898139.64</v>
      </c>
      <c r="E64" s="131"/>
      <c r="F64" s="132">
        <f t="shared" si="0"/>
        <v>1898139.64</v>
      </c>
      <c r="G64" s="133"/>
    </row>
    <row r="65" spans="1:7" s="135" customFormat="1" x14ac:dyDescent="0.25">
      <c r="A65" s="141">
        <v>102010101002</v>
      </c>
      <c r="B65" s="130" t="s">
        <v>129</v>
      </c>
      <c r="C65" s="131" t="s">
        <v>49</v>
      </c>
      <c r="D65" s="132">
        <v>484133.45</v>
      </c>
      <c r="E65" s="131"/>
      <c r="F65" s="132">
        <f t="shared" si="0"/>
        <v>484133.45</v>
      </c>
      <c r="G65" s="133"/>
    </row>
    <row r="66" spans="1:7" s="135" customFormat="1" x14ac:dyDescent="0.25">
      <c r="A66" s="141">
        <v>102010201001</v>
      </c>
      <c r="B66" s="130" t="s">
        <v>130</v>
      </c>
      <c r="C66" s="131" t="s">
        <v>50</v>
      </c>
      <c r="D66" s="132">
        <v>461156.96</v>
      </c>
      <c r="E66" s="131"/>
      <c r="F66" s="132">
        <f t="shared" si="0"/>
        <v>461156.96</v>
      </c>
      <c r="G66" s="133"/>
    </row>
    <row r="67" spans="1:7" s="135" customFormat="1" x14ac:dyDescent="0.25">
      <c r="A67" s="141">
        <v>102010201004</v>
      </c>
      <c r="B67" s="130" t="s">
        <v>130</v>
      </c>
      <c r="C67" s="131" t="s">
        <v>51</v>
      </c>
      <c r="D67" s="132">
        <v>198798.62</v>
      </c>
      <c r="E67" s="131"/>
      <c r="F67" s="132">
        <f t="shared" si="0"/>
        <v>198798.62</v>
      </c>
      <c r="G67" s="133"/>
    </row>
    <row r="68" spans="1:7" s="135" customFormat="1" x14ac:dyDescent="0.25">
      <c r="A68" s="141">
        <v>102010201005</v>
      </c>
      <c r="B68" s="130" t="s">
        <v>130</v>
      </c>
      <c r="C68" s="131" t="s">
        <v>52</v>
      </c>
      <c r="D68" s="132">
        <v>7621902.3799999999</v>
      </c>
      <c r="E68" s="131"/>
      <c r="F68" s="132">
        <f t="shared" si="0"/>
        <v>7621902.3799999999</v>
      </c>
      <c r="G68" s="133"/>
    </row>
    <row r="69" spans="1:7" s="135" customFormat="1" x14ac:dyDescent="0.25">
      <c r="A69" s="141">
        <v>102010201006</v>
      </c>
      <c r="B69" s="130" t="s">
        <v>130</v>
      </c>
      <c r="C69" s="131" t="s">
        <v>53</v>
      </c>
      <c r="D69" s="132">
        <v>15974.66</v>
      </c>
      <c r="E69" s="131"/>
      <c r="F69" s="132">
        <f t="shared" si="0"/>
        <v>15974.66</v>
      </c>
      <c r="G69" s="133"/>
    </row>
    <row r="70" spans="1:7" s="135" customFormat="1" x14ac:dyDescent="0.25">
      <c r="A70" s="141">
        <v>102010201007</v>
      </c>
      <c r="B70" s="130" t="s">
        <v>130</v>
      </c>
      <c r="C70" s="131" t="s">
        <v>54</v>
      </c>
      <c r="D70" s="132">
        <v>141445.51</v>
      </c>
      <c r="E70" s="131"/>
      <c r="F70" s="132">
        <f t="shared" si="0"/>
        <v>141445.51</v>
      </c>
      <c r="G70" s="133"/>
    </row>
    <row r="71" spans="1:7" s="135" customFormat="1" x14ac:dyDescent="0.25">
      <c r="A71" s="141">
        <v>102010201009</v>
      </c>
      <c r="B71" s="130" t="s">
        <v>130</v>
      </c>
      <c r="C71" s="131" t="s">
        <v>55</v>
      </c>
      <c r="D71" s="132">
        <v>502983.53</v>
      </c>
      <c r="E71" s="131"/>
      <c r="F71" s="132">
        <f t="shared" si="0"/>
        <v>502983.53</v>
      </c>
      <c r="G71" s="133"/>
    </row>
    <row r="72" spans="1:7" s="135" customFormat="1" x14ac:dyDescent="0.25">
      <c r="A72" s="141">
        <v>102010301001</v>
      </c>
      <c r="B72" s="130" t="s">
        <v>131</v>
      </c>
      <c r="C72" s="131" t="s">
        <v>56</v>
      </c>
      <c r="D72" s="132">
        <v>-8192.16</v>
      </c>
      <c r="E72" s="131"/>
      <c r="F72" s="132">
        <f t="shared" si="0"/>
        <v>-8192.16</v>
      </c>
      <c r="G72" s="133"/>
    </row>
    <row r="73" spans="1:7" s="135" customFormat="1" x14ac:dyDescent="0.25">
      <c r="A73" s="141">
        <v>102010301004</v>
      </c>
      <c r="B73" s="130" t="s">
        <v>131</v>
      </c>
      <c r="C73" s="131" t="s">
        <v>57</v>
      </c>
      <c r="D73" s="132">
        <v>-155832.79</v>
      </c>
      <c r="E73" s="131"/>
      <c r="F73" s="132">
        <f t="shared" si="0"/>
        <v>-155832.79</v>
      </c>
      <c r="G73" s="133"/>
    </row>
    <row r="74" spans="1:7" s="135" customFormat="1" x14ac:dyDescent="0.25">
      <c r="A74" s="141">
        <v>102010301005</v>
      </c>
      <c r="B74" s="130" t="s">
        <v>131</v>
      </c>
      <c r="C74" s="131" t="s">
        <v>58</v>
      </c>
      <c r="D74" s="132">
        <v>-4024307.83</v>
      </c>
      <c r="E74" s="131"/>
      <c r="F74" s="132">
        <f t="shared" si="0"/>
        <v>-4024307.83</v>
      </c>
      <c r="G74" s="133"/>
    </row>
    <row r="75" spans="1:7" s="135" customFormat="1" x14ac:dyDescent="0.25">
      <c r="A75" s="141">
        <v>102010301006</v>
      </c>
      <c r="B75" s="130" t="s">
        <v>131</v>
      </c>
      <c r="C75" s="131" t="s">
        <v>59</v>
      </c>
      <c r="D75" s="132">
        <f>-15329.34-0.56</f>
        <v>-15329.9</v>
      </c>
      <c r="E75" s="131"/>
      <c r="F75" s="132">
        <f t="shared" si="0"/>
        <v>-15329.9</v>
      </c>
      <c r="G75" s="133"/>
    </row>
    <row r="76" spans="1:7" s="135" customFormat="1" x14ac:dyDescent="0.25">
      <c r="A76" s="141">
        <v>102010301007</v>
      </c>
      <c r="B76" s="130" t="s">
        <v>131</v>
      </c>
      <c r="C76" s="131" t="s">
        <v>60</v>
      </c>
      <c r="D76" s="132">
        <v>-118120.19</v>
      </c>
      <c r="E76" s="131"/>
      <c r="F76" s="132">
        <f t="shared" si="0"/>
        <v>-118120.19</v>
      </c>
      <c r="G76" s="133"/>
    </row>
    <row r="77" spans="1:7" s="135" customFormat="1" x14ac:dyDescent="0.25">
      <c r="A77" s="141">
        <v>102010301009</v>
      </c>
      <c r="B77" s="130" t="s">
        <v>131</v>
      </c>
      <c r="C77" s="131" t="s">
        <v>61</v>
      </c>
      <c r="D77" s="132">
        <v>-316627.84999999998</v>
      </c>
      <c r="E77" s="131"/>
      <c r="F77" s="132">
        <f t="shared" si="0"/>
        <v>-316627.84999999998</v>
      </c>
      <c r="G77" s="133"/>
    </row>
    <row r="78" spans="1:7" s="135" customFormat="1" x14ac:dyDescent="0.25">
      <c r="A78" s="141"/>
      <c r="B78" s="130" t="s">
        <v>132</v>
      </c>
      <c r="C78" s="131" t="s">
        <v>62</v>
      </c>
      <c r="D78" s="132">
        <v>82108</v>
      </c>
      <c r="E78" s="131"/>
      <c r="F78" s="132">
        <f t="shared" si="0"/>
        <v>82108</v>
      </c>
      <c r="G78" s="133"/>
    </row>
    <row r="79" spans="1:7" s="135" customFormat="1" x14ac:dyDescent="0.25">
      <c r="A79" s="141">
        <v>102020101004</v>
      </c>
      <c r="B79" s="130" t="s">
        <v>133</v>
      </c>
      <c r="C79" s="131" t="s">
        <v>63</v>
      </c>
      <c r="D79" s="132">
        <v>-80582.600000000006</v>
      </c>
      <c r="E79" s="131"/>
      <c r="F79" s="132">
        <f t="shared" si="0"/>
        <v>-80582.600000000006</v>
      </c>
      <c r="G79" s="133"/>
    </row>
    <row r="80" spans="1:7" s="135" customFormat="1" x14ac:dyDescent="0.25">
      <c r="A80" s="141">
        <v>102020201001</v>
      </c>
      <c r="B80" s="130" t="s">
        <v>134</v>
      </c>
      <c r="C80" s="131" t="s">
        <v>64</v>
      </c>
      <c r="D80" s="131">
        <v>38708.81</v>
      </c>
      <c r="E80" s="132"/>
      <c r="F80" s="132">
        <f>+D80-E80</f>
        <v>38708.81</v>
      </c>
      <c r="G80" s="133"/>
    </row>
    <row r="81" spans="1:7" s="135" customFormat="1" x14ac:dyDescent="0.25">
      <c r="A81" s="141"/>
      <c r="B81" s="126" t="s">
        <v>110</v>
      </c>
      <c r="C81" s="131"/>
      <c r="D81" s="131"/>
      <c r="E81" s="132">
        <v>8434313.6699999999</v>
      </c>
      <c r="F81" s="132"/>
      <c r="G81" s="133"/>
    </row>
    <row r="82" spans="1:7" s="135" customFormat="1" x14ac:dyDescent="0.25">
      <c r="A82" s="141"/>
      <c r="B82" s="126" t="s">
        <v>111</v>
      </c>
      <c r="C82" s="131"/>
      <c r="D82" s="131"/>
      <c r="E82" s="132">
        <v>7682263.21</v>
      </c>
      <c r="F82" s="132"/>
      <c r="G82" s="133"/>
    </row>
    <row r="83" spans="1:7" s="135" customFormat="1" x14ac:dyDescent="0.25">
      <c r="A83" s="141">
        <v>201030101001</v>
      </c>
      <c r="B83" s="130" t="s">
        <v>135</v>
      </c>
      <c r="C83" s="131" t="s">
        <v>65</v>
      </c>
      <c r="D83" s="131"/>
      <c r="E83" s="132">
        <v>569589.9</v>
      </c>
      <c r="F83" s="132">
        <f t="shared" ref="F83:F119" si="1">+D83-E83</f>
        <v>-569589.9</v>
      </c>
      <c r="G83" s="133"/>
    </row>
    <row r="84" spans="1:7" s="135" customFormat="1" x14ac:dyDescent="0.25">
      <c r="A84" s="141">
        <v>201030101002</v>
      </c>
      <c r="B84" s="130" t="s">
        <v>135</v>
      </c>
      <c r="C84" s="131" t="s">
        <v>66</v>
      </c>
      <c r="D84" s="131"/>
      <c r="E84" s="132">
        <v>436571.65</v>
      </c>
      <c r="F84" s="132">
        <f t="shared" si="1"/>
        <v>-436571.65</v>
      </c>
      <c r="G84" s="133"/>
    </row>
    <row r="85" spans="1:7" s="135" customFormat="1" x14ac:dyDescent="0.25">
      <c r="A85" s="141">
        <v>201030201001</v>
      </c>
      <c r="B85" s="130" t="s">
        <v>136</v>
      </c>
      <c r="C85" s="131" t="s">
        <v>67</v>
      </c>
      <c r="D85" s="131"/>
      <c r="E85" s="132">
        <v>2897499.38</v>
      </c>
      <c r="F85" s="132">
        <f t="shared" si="1"/>
        <v>-2897499.38</v>
      </c>
      <c r="G85" s="133"/>
    </row>
    <row r="86" spans="1:7" s="135" customFormat="1" x14ac:dyDescent="0.25">
      <c r="A86" s="141">
        <v>201030201002</v>
      </c>
      <c r="B86" s="130" t="s">
        <v>136</v>
      </c>
      <c r="C86" s="131" t="s">
        <v>68</v>
      </c>
      <c r="D86" s="131"/>
      <c r="E86" s="132">
        <v>8000</v>
      </c>
      <c r="F86" s="132">
        <f t="shared" si="1"/>
        <v>-8000</v>
      </c>
      <c r="G86" s="133"/>
    </row>
    <row r="87" spans="1:7" s="135" customFormat="1" x14ac:dyDescent="0.25">
      <c r="A87" s="141">
        <v>201030401001</v>
      </c>
      <c r="B87" s="130" t="s">
        <v>137</v>
      </c>
      <c r="C87" s="131" t="s">
        <v>69</v>
      </c>
      <c r="D87" s="131"/>
      <c r="E87" s="132">
        <v>21208.81</v>
      </c>
      <c r="F87" s="132">
        <f t="shared" si="1"/>
        <v>-21208.81</v>
      </c>
      <c r="G87" s="133"/>
    </row>
    <row r="88" spans="1:7" s="135" customFormat="1" x14ac:dyDescent="0.25">
      <c r="A88" s="141">
        <v>201030401002</v>
      </c>
      <c r="B88" s="130" t="s">
        <v>137</v>
      </c>
      <c r="C88" s="131" t="s">
        <v>70</v>
      </c>
      <c r="D88" s="131"/>
      <c r="E88" s="132">
        <v>2365.91</v>
      </c>
      <c r="F88" s="132">
        <f t="shared" si="1"/>
        <v>-2365.91</v>
      </c>
      <c r="G88" s="133"/>
    </row>
    <row r="89" spans="1:7" s="135" customFormat="1" x14ac:dyDescent="0.25">
      <c r="A89" s="141">
        <v>201030401003</v>
      </c>
      <c r="B89" s="130" t="s">
        <v>137</v>
      </c>
      <c r="C89" s="131" t="s">
        <v>71</v>
      </c>
      <c r="D89" s="131"/>
      <c r="E89" s="132">
        <v>3262395.16</v>
      </c>
      <c r="F89" s="132">
        <f t="shared" si="1"/>
        <v>-3262395.16</v>
      </c>
      <c r="G89" s="133"/>
    </row>
    <row r="90" spans="1:7" s="135" customFormat="1" x14ac:dyDescent="0.25">
      <c r="A90" s="141">
        <v>201030401005</v>
      </c>
      <c r="B90" s="130" t="s">
        <v>137</v>
      </c>
      <c r="C90" s="131" t="s">
        <v>72</v>
      </c>
      <c r="D90" s="131"/>
      <c r="E90" s="132">
        <v>764.95</v>
      </c>
      <c r="F90" s="132">
        <f t="shared" si="1"/>
        <v>-764.95</v>
      </c>
      <c r="G90" s="133"/>
    </row>
    <row r="91" spans="1:7" s="135" customFormat="1" x14ac:dyDescent="0.25">
      <c r="A91" s="141">
        <v>201050102006</v>
      </c>
      <c r="B91" s="130" t="s">
        <v>137</v>
      </c>
      <c r="C91" s="131" t="s">
        <v>73</v>
      </c>
      <c r="D91" s="131"/>
      <c r="E91" s="132">
        <v>75783.789999999994</v>
      </c>
      <c r="F91" s="132">
        <f t="shared" si="1"/>
        <v>-75783.789999999994</v>
      </c>
      <c r="G91" s="133"/>
    </row>
    <row r="92" spans="1:7" s="135" customFormat="1" x14ac:dyDescent="0.25">
      <c r="A92" s="141">
        <v>201050301001</v>
      </c>
      <c r="B92" s="130" t="s">
        <v>106</v>
      </c>
      <c r="C92" s="131" t="s">
        <v>74</v>
      </c>
      <c r="D92" s="131"/>
      <c r="E92" s="132">
        <v>10221.870000000001</v>
      </c>
      <c r="F92" s="132">
        <f t="shared" si="1"/>
        <v>-10221.870000000001</v>
      </c>
      <c r="G92" s="133"/>
    </row>
    <row r="93" spans="1:7" s="135" customFormat="1" x14ac:dyDescent="0.25">
      <c r="A93" s="141">
        <v>201050301002</v>
      </c>
      <c r="B93" s="130" t="s">
        <v>106</v>
      </c>
      <c r="C93" s="131" t="s">
        <v>75</v>
      </c>
      <c r="D93" s="131"/>
      <c r="E93" s="132">
        <v>13405.3</v>
      </c>
      <c r="F93" s="132">
        <f t="shared" si="1"/>
        <v>-13405.3</v>
      </c>
      <c r="G93" s="133"/>
    </row>
    <row r="94" spans="1:7" s="135" customFormat="1" x14ac:dyDescent="0.25">
      <c r="A94" s="141">
        <v>201050301003</v>
      </c>
      <c r="B94" s="130" t="s">
        <v>106</v>
      </c>
      <c r="C94" s="131" t="s">
        <v>76</v>
      </c>
      <c r="D94" s="131"/>
      <c r="E94" s="132">
        <v>3270.57</v>
      </c>
      <c r="F94" s="132">
        <f t="shared" si="1"/>
        <v>-3270.57</v>
      </c>
      <c r="G94" s="133"/>
    </row>
    <row r="95" spans="1:7" s="135" customFormat="1" x14ac:dyDescent="0.25">
      <c r="A95" s="141">
        <v>201050301004</v>
      </c>
      <c r="B95" s="130" t="s">
        <v>106</v>
      </c>
      <c r="C95" s="131" t="s">
        <v>77</v>
      </c>
      <c r="D95" s="131"/>
      <c r="E95" s="132">
        <v>7555.17</v>
      </c>
      <c r="F95" s="132">
        <f t="shared" si="1"/>
        <v>-7555.17</v>
      </c>
      <c r="G95" s="133"/>
    </row>
    <row r="96" spans="1:7" s="135" customFormat="1" x14ac:dyDescent="0.25">
      <c r="A96" s="141">
        <v>201050301005</v>
      </c>
      <c r="B96" s="130" t="s">
        <v>106</v>
      </c>
      <c r="C96" s="131" t="s">
        <v>78</v>
      </c>
      <c r="D96" s="131"/>
      <c r="E96" s="132">
        <v>3993.78</v>
      </c>
      <c r="F96" s="132">
        <f t="shared" si="1"/>
        <v>-3993.78</v>
      </c>
      <c r="G96" s="133"/>
    </row>
    <row r="97" spans="1:7" s="135" customFormat="1" x14ac:dyDescent="0.25">
      <c r="A97" s="141">
        <v>201050301009</v>
      </c>
      <c r="B97" s="130" t="s">
        <v>138</v>
      </c>
      <c r="C97" s="131" t="s">
        <v>79</v>
      </c>
      <c r="D97" s="131"/>
      <c r="E97" s="132">
        <v>1050.74</v>
      </c>
      <c r="F97" s="132">
        <f t="shared" si="1"/>
        <v>-1050.74</v>
      </c>
      <c r="G97" s="133"/>
    </row>
    <row r="98" spans="1:7" s="135" customFormat="1" x14ac:dyDescent="0.25">
      <c r="A98" s="141">
        <v>201050301010</v>
      </c>
      <c r="B98" s="130" t="s">
        <v>106</v>
      </c>
      <c r="C98" s="131" t="s">
        <v>80</v>
      </c>
      <c r="D98" s="131"/>
      <c r="E98" s="132">
        <v>205.92</v>
      </c>
      <c r="F98" s="132">
        <f t="shared" si="1"/>
        <v>-205.92</v>
      </c>
      <c r="G98" s="133"/>
    </row>
    <row r="99" spans="1:7" s="135" customFormat="1" x14ac:dyDescent="0.25">
      <c r="A99" s="141">
        <v>201050401001</v>
      </c>
      <c r="B99" s="130" t="s">
        <v>138</v>
      </c>
      <c r="C99" s="131" t="s">
        <v>81</v>
      </c>
      <c r="D99" s="131"/>
      <c r="E99" s="132">
        <v>8881.77</v>
      </c>
      <c r="F99" s="132">
        <f t="shared" si="1"/>
        <v>-8881.77</v>
      </c>
      <c r="G99" s="133"/>
    </row>
    <row r="100" spans="1:7" s="135" customFormat="1" x14ac:dyDescent="0.25">
      <c r="A100" s="141">
        <v>201050401002</v>
      </c>
      <c r="B100" s="130" t="s">
        <v>138</v>
      </c>
      <c r="C100" s="131" t="s">
        <v>82</v>
      </c>
      <c r="D100" s="131"/>
      <c r="E100" s="132">
        <v>45137.33</v>
      </c>
      <c r="F100" s="132">
        <f t="shared" si="1"/>
        <v>-45137.33</v>
      </c>
      <c r="G100" s="133"/>
    </row>
    <row r="101" spans="1:7" s="135" customFormat="1" x14ac:dyDescent="0.25">
      <c r="A101" s="141">
        <v>201050401003</v>
      </c>
      <c r="B101" s="130" t="s">
        <v>138</v>
      </c>
      <c r="C101" s="131" t="s">
        <v>83</v>
      </c>
      <c r="D101" s="131"/>
      <c r="E101" s="132">
        <v>206481.63</v>
      </c>
      <c r="F101" s="132">
        <f t="shared" si="1"/>
        <v>-206481.63</v>
      </c>
      <c r="G101" s="133"/>
    </row>
    <row r="102" spans="1:7" s="135" customFormat="1" x14ac:dyDescent="0.25">
      <c r="A102" s="141">
        <v>201050401006</v>
      </c>
      <c r="B102" s="130" t="s">
        <v>138</v>
      </c>
      <c r="C102" s="131" t="s">
        <v>84</v>
      </c>
      <c r="D102" s="131"/>
      <c r="E102" s="132">
        <v>1739.99</v>
      </c>
      <c r="F102" s="132">
        <f t="shared" si="1"/>
        <v>-1739.99</v>
      </c>
      <c r="G102" s="133"/>
    </row>
    <row r="103" spans="1:7" s="135" customFormat="1" x14ac:dyDescent="0.25">
      <c r="A103" s="141">
        <v>201050401007</v>
      </c>
      <c r="B103" s="130" t="s">
        <v>138</v>
      </c>
      <c r="C103" s="131" t="s">
        <v>85</v>
      </c>
      <c r="D103" s="131"/>
      <c r="E103" s="132">
        <v>8022.83</v>
      </c>
      <c r="F103" s="132">
        <f t="shared" si="1"/>
        <v>-8022.83</v>
      </c>
      <c r="G103" s="133"/>
    </row>
    <row r="104" spans="1:7" s="135" customFormat="1" x14ac:dyDescent="0.25">
      <c r="A104" s="141">
        <v>201070101001</v>
      </c>
      <c r="B104" s="130" t="s">
        <v>139</v>
      </c>
      <c r="C104" s="131" t="s">
        <v>86</v>
      </c>
      <c r="D104" s="131"/>
      <c r="E104" s="132">
        <v>44893.14</v>
      </c>
      <c r="F104" s="132">
        <f t="shared" si="1"/>
        <v>-44893.14</v>
      </c>
      <c r="G104" s="133"/>
    </row>
    <row r="105" spans="1:7" s="135" customFormat="1" x14ac:dyDescent="0.25">
      <c r="A105" s="141">
        <v>201070101003</v>
      </c>
      <c r="B105" s="130" t="s">
        <v>139</v>
      </c>
      <c r="C105" s="131" t="s">
        <v>87</v>
      </c>
      <c r="D105" s="131"/>
      <c r="E105" s="132">
        <v>53223.62</v>
      </c>
      <c r="F105" s="132">
        <f t="shared" si="1"/>
        <v>-53223.62</v>
      </c>
      <c r="G105" s="133"/>
    </row>
    <row r="106" spans="1:7" s="135" customFormat="1" x14ac:dyDescent="0.25">
      <c r="A106" s="141"/>
      <c r="B106" s="126" t="s">
        <v>112</v>
      </c>
      <c r="C106" s="131"/>
      <c r="D106" s="131"/>
      <c r="E106" s="132">
        <v>752050.46</v>
      </c>
      <c r="F106" s="132">
        <f t="shared" si="1"/>
        <v>-752050.46</v>
      </c>
      <c r="G106" s="133"/>
    </row>
    <row r="107" spans="1:7" s="135" customFormat="1" x14ac:dyDescent="0.25">
      <c r="A107" s="141">
        <v>202040101001</v>
      </c>
      <c r="B107" s="130" t="s">
        <v>140</v>
      </c>
      <c r="C107" s="131" t="s">
        <v>88</v>
      </c>
      <c r="D107" s="131"/>
      <c r="E107" s="132">
        <v>306510.12</v>
      </c>
      <c r="F107" s="132">
        <f t="shared" si="1"/>
        <v>-306510.12</v>
      </c>
      <c r="G107" s="133"/>
    </row>
    <row r="108" spans="1:7" s="135" customFormat="1" x14ac:dyDescent="0.25">
      <c r="A108" s="141">
        <v>202050101001</v>
      </c>
      <c r="B108" s="130" t="s">
        <v>141</v>
      </c>
      <c r="C108" s="131" t="s">
        <v>89</v>
      </c>
      <c r="D108" s="131"/>
      <c r="E108" s="132">
        <v>335648.34</v>
      </c>
      <c r="F108" s="132">
        <f t="shared" si="1"/>
        <v>-335648.34</v>
      </c>
      <c r="G108" s="133"/>
    </row>
    <row r="109" spans="1:7" s="135" customFormat="1" x14ac:dyDescent="0.25">
      <c r="A109" s="141">
        <v>202050101002</v>
      </c>
      <c r="B109" s="130" t="s">
        <v>141</v>
      </c>
      <c r="C109" s="131" t="s">
        <v>90</v>
      </c>
      <c r="D109" s="131"/>
      <c r="E109" s="132">
        <v>109892</v>
      </c>
      <c r="F109" s="132">
        <f t="shared" si="1"/>
        <v>-109892</v>
      </c>
      <c r="G109" s="133"/>
    </row>
    <row r="110" spans="1:7" s="135" customFormat="1" x14ac:dyDescent="0.25">
      <c r="A110" s="141"/>
      <c r="B110" s="126" t="s">
        <v>113</v>
      </c>
      <c r="C110" s="131"/>
      <c r="D110" s="131"/>
      <c r="E110" s="132">
        <v>9142424.8699999992</v>
      </c>
      <c r="F110" s="132">
        <f t="shared" si="1"/>
        <v>-9142424.8699999992</v>
      </c>
      <c r="G110" s="133"/>
    </row>
    <row r="111" spans="1:7" s="135" customFormat="1" x14ac:dyDescent="0.25">
      <c r="A111" s="141">
        <v>301010101001</v>
      </c>
      <c r="B111" s="130" t="s">
        <v>142</v>
      </c>
      <c r="C111" s="131" t="s">
        <v>91</v>
      </c>
      <c r="D111" s="131"/>
      <c r="E111" s="132">
        <v>1608300</v>
      </c>
      <c r="F111" s="132">
        <f t="shared" si="1"/>
        <v>-1608300</v>
      </c>
      <c r="G111" s="133"/>
    </row>
    <row r="112" spans="1:7" s="135" customFormat="1" x14ac:dyDescent="0.25">
      <c r="A112" s="141">
        <v>304010101001</v>
      </c>
      <c r="B112" s="130" t="s">
        <v>143</v>
      </c>
      <c r="C112" s="131" t="s">
        <v>92</v>
      </c>
      <c r="D112" s="131"/>
      <c r="E112" s="132">
        <v>619400.47</v>
      </c>
      <c r="F112" s="132">
        <f t="shared" si="1"/>
        <v>-619400.47</v>
      </c>
      <c r="G112" s="133"/>
    </row>
    <row r="113" spans="1:7" s="135" customFormat="1" x14ac:dyDescent="0.25">
      <c r="A113" s="141">
        <v>304020101001</v>
      </c>
      <c r="B113" s="130" t="s">
        <v>144</v>
      </c>
      <c r="C113" s="131" t="s">
        <v>93</v>
      </c>
      <c r="D113" s="131"/>
      <c r="E113" s="132">
        <v>6999.56</v>
      </c>
      <c r="F113" s="132">
        <f t="shared" si="1"/>
        <v>-6999.56</v>
      </c>
      <c r="G113" s="133"/>
    </row>
    <row r="114" spans="1:7" s="135" customFormat="1" x14ac:dyDescent="0.25">
      <c r="A114" s="141">
        <v>305020101001</v>
      </c>
      <c r="B114" s="131" t="s">
        <v>94</v>
      </c>
      <c r="C114" s="131" t="s">
        <v>94</v>
      </c>
      <c r="D114" s="131"/>
      <c r="E114" s="132">
        <v>27785.96</v>
      </c>
      <c r="F114" s="132">
        <f t="shared" si="1"/>
        <v>-27785.96</v>
      </c>
      <c r="G114" s="133"/>
    </row>
    <row r="115" spans="1:7" s="135" customFormat="1" x14ac:dyDescent="0.25">
      <c r="A115" s="141">
        <v>305040101001</v>
      </c>
      <c r="B115" s="131" t="s">
        <v>145</v>
      </c>
      <c r="C115" s="131" t="s">
        <v>95</v>
      </c>
      <c r="D115" s="131"/>
      <c r="E115" s="132">
        <v>64643.040000000001</v>
      </c>
      <c r="F115" s="132">
        <f t="shared" si="1"/>
        <v>-64643.040000000001</v>
      </c>
      <c r="G115" s="133"/>
    </row>
    <row r="116" spans="1:7" s="135" customFormat="1" x14ac:dyDescent="0.25">
      <c r="A116" s="141">
        <v>305040101002</v>
      </c>
      <c r="B116" s="131" t="s">
        <v>145</v>
      </c>
      <c r="C116" s="131" t="s">
        <v>96</v>
      </c>
      <c r="D116" s="131"/>
      <c r="E116" s="132">
        <v>18297.89</v>
      </c>
      <c r="F116" s="132">
        <f t="shared" si="1"/>
        <v>-18297.89</v>
      </c>
      <c r="G116" s="133"/>
    </row>
    <row r="117" spans="1:7" s="135" customFormat="1" x14ac:dyDescent="0.25">
      <c r="A117" s="141">
        <v>306010101001</v>
      </c>
      <c r="B117" s="131" t="s">
        <v>145</v>
      </c>
      <c r="C117" s="131" t="s">
        <v>97</v>
      </c>
      <c r="D117" s="131"/>
      <c r="E117" s="132">
        <v>6110564.0700000003</v>
      </c>
      <c r="F117" s="132">
        <f t="shared" si="1"/>
        <v>-6110564.0700000003</v>
      </c>
      <c r="G117" s="133"/>
    </row>
    <row r="118" spans="1:7" s="135" customFormat="1" x14ac:dyDescent="0.25">
      <c r="A118" s="141">
        <v>306010101003</v>
      </c>
      <c r="B118" s="130" t="s">
        <v>146</v>
      </c>
      <c r="C118" s="131" t="s">
        <v>98</v>
      </c>
      <c r="D118" s="131"/>
      <c r="E118" s="132">
        <v>-284904.99</v>
      </c>
      <c r="F118" s="132">
        <f t="shared" si="1"/>
        <v>284904.99</v>
      </c>
      <c r="G118" s="133"/>
    </row>
    <row r="119" spans="1:7" s="135" customFormat="1" x14ac:dyDescent="0.25">
      <c r="A119" s="141">
        <v>306020101001</v>
      </c>
      <c r="B119" s="130" t="s">
        <v>146</v>
      </c>
      <c r="C119" s="131" t="s">
        <v>99</v>
      </c>
      <c r="D119" s="131"/>
      <c r="E119" s="132">
        <v>971338.87</v>
      </c>
      <c r="F119" s="132">
        <f t="shared" si="1"/>
        <v>-971338.87</v>
      </c>
      <c r="G119" s="133"/>
    </row>
    <row r="120" spans="1:7" s="135" customFormat="1" x14ac:dyDescent="0.25">
      <c r="A120" s="130"/>
      <c r="B120" s="130"/>
      <c r="C120" s="131"/>
      <c r="D120" s="131"/>
      <c r="E120" s="132"/>
      <c r="F120" s="132"/>
      <c r="G120" s="133"/>
    </row>
    <row r="121" spans="1:7" s="135" customFormat="1" x14ac:dyDescent="0.25">
      <c r="A121" s="130"/>
      <c r="B121" s="130"/>
      <c r="C121" s="131"/>
      <c r="D121" s="131"/>
      <c r="E121" s="132"/>
      <c r="F121" s="132"/>
      <c r="G121" s="133"/>
    </row>
  </sheetData>
  <autoFilter ref="A14:F121" xr:uid="{00000000-0009-0000-0000-000000000000}"/>
  <mergeCells count="4">
    <mergeCell ref="A4:I4"/>
    <mergeCell ref="A5:I5"/>
    <mergeCell ref="A6:I6"/>
    <mergeCell ref="A8:I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K248"/>
  <sheetViews>
    <sheetView tabSelected="1" topLeftCell="A140" zoomScale="120" zoomScaleNormal="120" workbookViewId="0">
      <selection activeCell="D178" sqref="D178"/>
    </sheetView>
  </sheetViews>
  <sheetFormatPr baseColWidth="10" defaultRowHeight="15" x14ac:dyDescent="0.25"/>
  <cols>
    <col min="1" max="2" width="11.42578125" style="15"/>
    <col min="3" max="3" width="11.42578125" style="15" customWidth="1"/>
    <col min="4" max="4" width="70" style="15" bestFit="1" customWidth="1"/>
    <col min="5" max="5" width="14.5703125" style="15" customWidth="1"/>
    <col min="6" max="9" width="11.42578125" style="15"/>
    <col min="10" max="10" width="14.5703125" style="15" bestFit="1" customWidth="1"/>
    <col min="11" max="16384" width="11.42578125" style="15"/>
  </cols>
  <sheetData>
    <row r="3" spans="3:10" ht="15.75" x14ac:dyDescent="0.25">
      <c r="C3" s="227" t="s">
        <v>3</v>
      </c>
      <c r="D3" s="228"/>
      <c r="E3" s="229"/>
      <c r="F3" s="146"/>
      <c r="G3" s="146"/>
      <c r="H3" s="146"/>
    </row>
    <row r="4" spans="3:10" ht="15.75" x14ac:dyDescent="0.25">
      <c r="C4" s="230" t="s">
        <v>4</v>
      </c>
      <c r="D4" s="231"/>
      <c r="E4" s="232"/>
      <c r="F4" s="225"/>
      <c r="G4" s="225"/>
      <c r="H4" s="225"/>
    </row>
    <row r="5" spans="3:10" ht="15.75" x14ac:dyDescent="0.25">
      <c r="C5" s="230"/>
      <c r="D5" s="231"/>
      <c r="E5" s="232"/>
      <c r="F5" s="225"/>
      <c r="G5" s="225"/>
      <c r="H5" s="225"/>
    </row>
    <row r="6" spans="3:10" ht="15.75" x14ac:dyDescent="0.25">
      <c r="C6" s="235" t="s">
        <v>527</v>
      </c>
      <c r="D6" s="236"/>
      <c r="E6" s="237"/>
      <c r="F6" s="225"/>
      <c r="G6" s="225"/>
      <c r="H6" s="225"/>
    </row>
    <row r="7" spans="3:10" ht="15.75" x14ac:dyDescent="0.25">
      <c r="C7" s="225"/>
      <c r="D7" s="225"/>
      <c r="E7" s="225"/>
      <c r="F7" s="225"/>
      <c r="G7" s="225"/>
      <c r="H7" s="225"/>
    </row>
    <row r="8" spans="3:10" ht="15.75" x14ac:dyDescent="0.25">
      <c r="C8" s="225"/>
      <c r="D8" s="225"/>
      <c r="E8" s="225"/>
      <c r="F8" s="225"/>
      <c r="G8" s="225"/>
      <c r="H8" s="225"/>
    </row>
    <row r="9" spans="3:10" x14ac:dyDescent="0.25">
      <c r="C9" s="148" t="s">
        <v>6</v>
      </c>
      <c r="D9" s="150" t="s">
        <v>7</v>
      </c>
      <c r="E9" s="149" t="s">
        <v>8</v>
      </c>
    </row>
    <row r="10" spans="3:10" x14ac:dyDescent="0.25">
      <c r="C10" s="171">
        <v>1</v>
      </c>
      <c r="D10" s="152" t="s">
        <v>418</v>
      </c>
      <c r="E10" s="151">
        <v>28040365.210000001</v>
      </c>
    </row>
    <row r="11" spans="3:10" x14ac:dyDescent="0.25">
      <c r="C11" s="172">
        <v>101</v>
      </c>
      <c r="D11" s="153" t="s">
        <v>419</v>
      </c>
      <c r="E11" s="151">
        <v>19436142.789999999</v>
      </c>
    </row>
    <row r="12" spans="3:10" x14ac:dyDescent="0.25">
      <c r="C12" s="172">
        <v>10101</v>
      </c>
      <c r="D12" s="153" t="s">
        <v>417</v>
      </c>
      <c r="E12" s="151">
        <v>5439294.54</v>
      </c>
      <c r="F12" s="157" t="s">
        <v>157</v>
      </c>
    </row>
    <row r="13" spans="3:10" x14ac:dyDescent="0.25">
      <c r="C13" s="172">
        <v>1010101</v>
      </c>
      <c r="D13" s="153" t="s">
        <v>420</v>
      </c>
      <c r="E13" s="151">
        <v>21710</v>
      </c>
    </row>
    <row r="14" spans="3:10" x14ac:dyDescent="0.25">
      <c r="C14" s="172">
        <v>101010101</v>
      </c>
      <c r="D14" s="153" t="s">
        <v>150</v>
      </c>
      <c r="E14" s="151">
        <v>21710</v>
      </c>
    </row>
    <row r="15" spans="3:10" x14ac:dyDescent="0.25">
      <c r="C15" s="168">
        <v>101010101001</v>
      </c>
      <c r="D15" s="154" t="s">
        <v>152</v>
      </c>
      <c r="E15" s="155">
        <v>1710</v>
      </c>
      <c r="F15" s="157" t="s">
        <v>157</v>
      </c>
      <c r="J15" s="145"/>
    </row>
    <row r="16" spans="3:10" x14ac:dyDescent="0.25">
      <c r="C16" s="168">
        <v>101010101006</v>
      </c>
      <c r="D16" s="154" t="s">
        <v>511</v>
      </c>
      <c r="E16" s="164">
        <v>20000</v>
      </c>
      <c r="F16" s="157" t="s">
        <v>157</v>
      </c>
      <c r="J16" s="139"/>
    </row>
    <row r="17" spans="3:10" x14ac:dyDescent="0.25">
      <c r="C17" s="172">
        <v>1010102</v>
      </c>
      <c r="D17" s="153" t="s">
        <v>153</v>
      </c>
      <c r="E17" s="151">
        <v>5417584.54</v>
      </c>
      <c r="F17" s="234"/>
      <c r="G17" s="234"/>
      <c r="H17" s="234"/>
      <c r="I17" s="234"/>
      <c r="J17" s="139"/>
    </row>
    <row r="18" spans="3:10" x14ac:dyDescent="0.25">
      <c r="C18" s="172">
        <v>101010201</v>
      </c>
      <c r="D18" s="153" t="s">
        <v>154</v>
      </c>
      <c r="E18" s="151">
        <v>5417584.54</v>
      </c>
      <c r="G18" s="131"/>
      <c r="J18" s="132"/>
    </row>
    <row r="19" spans="3:10" x14ac:dyDescent="0.25">
      <c r="C19" s="168">
        <v>101010201001</v>
      </c>
      <c r="D19" s="154" t="s">
        <v>10</v>
      </c>
      <c r="E19" s="155">
        <v>521461.08</v>
      </c>
      <c r="F19" s="157" t="s">
        <v>157</v>
      </c>
      <c r="J19" s="132"/>
    </row>
    <row r="20" spans="3:10" x14ac:dyDescent="0.25">
      <c r="C20" s="168">
        <v>101010201002</v>
      </c>
      <c r="D20" s="154" t="s">
        <v>11</v>
      </c>
      <c r="E20" s="155">
        <v>183513.37</v>
      </c>
      <c r="F20" s="157" t="s">
        <v>157</v>
      </c>
      <c r="J20" s="132"/>
    </row>
    <row r="21" spans="3:10" x14ac:dyDescent="0.25">
      <c r="C21" s="168">
        <v>101010201004</v>
      </c>
      <c r="D21" s="154" t="s">
        <v>12</v>
      </c>
      <c r="E21" s="155">
        <v>5664.86</v>
      </c>
      <c r="F21" s="157" t="s">
        <v>157</v>
      </c>
      <c r="J21" s="132"/>
    </row>
    <row r="22" spans="3:10" x14ac:dyDescent="0.25">
      <c r="C22" s="168">
        <v>101010201005</v>
      </c>
      <c r="D22" s="154" t="s">
        <v>13</v>
      </c>
      <c r="E22" s="155">
        <v>110945.23</v>
      </c>
      <c r="F22" s="157" t="s">
        <v>157</v>
      </c>
      <c r="J22" s="132"/>
    </row>
    <row r="23" spans="3:10" x14ac:dyDescent="0.25">
      <c r="C23" s="168">
        <v>101010201006</v>
      </c>
      <c r="D23" s="154" t="s">
        <v>14</v>
      </c>
      <c r="E23" s="155">
        <v>4596000</v>
      </c>
      <c r="F23" s="157" t="s">
        <v>157</v>
      </c>
      <c r="J23" s="132"/>
    </row>
    <row r="24" spans="3:10" x14ac:dyDescent="0.25">
      <c r="C24" s="172">
        <v>10102</v>
      </c>
      <c r="D24" s="153" t="s">
        <v>421</v>
      </c>
      <c r="E24" s="151">
        <v>7615972.71</v>
      </c>
      <c r="F24" s="233"/>
      <c r="G24" s="233"/>
      <c r="H24" s="233"/>
      <c r="I24" s="233"/>
      <c r="J24" s="139"/>
    </row>
    <row r="25" spans="3:10" x14ac:dyDescent="0.25">
      <c r="C25" s="153">
        <v>1010203</v>
      </c>
      <c r="D25" s="153" t="s">
        <v>512</v>
      </c>
      <c r="E25" s="151">
        <v>88131.99</v>
      </c>
      <c r="F25" s="166"/>
      <c r="G25" s="166"/>
      <c r="H25" s="166"/>
      <c r="I25" s="166"/>
      <c r="J25" s="139"/>
    </row>
    <row r="26" spans="3:10" x14ac:dyDescent="0.25">
      <c r="C26" s="172">
        <v>101020301003</v>
      </c>
      <c r="D26" s="154" t="s">
        <v>513</v>
      </c>
      <c r="E26" s="164">
        <v>88131.99</v>
      </c>
      <c r="F26" s="166"/>
      <c r="G26" s="166"/>
      <c r="H26" s="166"/>
      <c r="I26" s="166"/>
      <c r="J26" s="139"/>
    </row>
    <row r="27" spans="3:10" x14ac:dyDescent="0.25">
      <c r="C27" s="172">
        <v>1010205</v>
      </c>
      <c r="D27" s="153" t="s">
        <v>422</v>
      </c>
      <c r="E27" s="151">
        <v>3817093.99</v>
      </c>
      <c r="G27" s="131"/>
      <c r="J27" s="132"/>
    </row>
    <row r="28" spans="3:10" x14ac:dyDescent="0.25">
      <c r="C28" s="172">
        <v>101020502</v>
      </c>
      <c r="D28" s="153" t="s">
        <v>423</v>
      </c>
      <c r="E28" s="151">
        <v>3815163.79</v>
      </c>
      <c r="G28" s="131"/>
      <c r="J28" s="132"/>
    </row>
    <row r="29" spans="3:10" x14ac:dyDescent="0.25">
      <c r="C29" s="168">
        <v>101020502001</v>
      </c>
      <c r="D29" s="154" t="s">
        <v>16</v>
      </c>
      <c r="E29" s="164">
        <v>3646666.02</v>
      </c>
      <c r="F29" s="157" t="s">
        <v>492</v>
      </c>
      <c r="G29" s="131"/>
      <c r="J29" s="132"/>
    </row>
    <row r="30" spans="3:10" x14ac:dyDescent="0.25">
      <c r="C30" s="168">
        <v>101020502002</v>
      </c>
      <c r="D30" s="154" t="s">
        <v>17</v>
      </c>
      <c r="E30" s="164">
        <v>168497.77</v>
      </c>
      <c r="F30" s="157" t="s">
        <v>493</v>
      </c>
      <c r="G30" s="131"/>
      <c r="J30" s="132"/>
    </row>
    <row r="31" spans="3:10" x14ac:dyDescent="0.25">
      <c r="C31" s="172">
        <v>101020503</v>
      </c>
      <c r="D31" s="153" t="s">
        <v>514</v>
      </c>
      <c r="E31" s="187">
        <v>1930.2</v>
      </c>
      <c r="F31" s="157"/>
      <c r="G31" s="131"/>
      <c r="J31" s="132"/>
    </row>
    <row r="32" spans="3:10" x14ac:dyDescent="0.25">
      <c r="C32" s="168">
        <v>101020503001</v>
      </c>
      <c r="D32" s="154" t="s">
        <v>515</v>
      </c>
      <c r="E32" s="164">
        <v>1930.2</v>
      </c>
      <c r="F32" s="176" t="s">
        <v>510</v>
      </c>
      <c r="G32" s="131"/>
      <c r="J32" s="132"/>
    </row>
    <row r="33" spans="3:10" x14ac:dyDescent="0.25">
      <c r="C33" s="172">
        <v>1010207</v>
      </c>
      <c r="D33" s="153" t="s">
        <v>424</v>
      </c>
      <c r="E33" s="187">
        <v>127602.46</v>
      </c>
      <c r="G33" s="131"/>
      <c r="J33" s="132"/>
    </row>
    <row r="34" spans="3:10" x14ac:dyDescent="0.25">
      <c r="C34" s="172">
        <v>101020703</v>
      </c>
      <c r="D34" s="153" t="s">
        <v>425</v>
      </c>
      <c r="E34" s="187">
        <v>105408.18</v>
      </c>
      <c r="G34" s="131"/>
      <c r="J34" s="132"/>
    </row>
    <row r="35" spans="3:10" x14ac:dyDescent="0.25">
      <c r="C35" s="168">
        <v>101020703001</v>
      </c>
      <c r="D35" s="154" t="s">
        <v>18</v>
      </c>
      <c r="E35" s="164">
        <v>105408.18</v>
      </c>
      <c r="F35" s="157" t="s">
        <v>495</v>
      </c>
      <c r="G35" s="131"/>
      <c r="J35" s="132"/>
    </row>
    <row r="36" spans="3:10" x14ac:dyDescent="0.25">
      <c r="C36" s="172">
        <v>101020704</v>
      </c>
      <c r="D36" s="153" t="s">
        <v>329</v>
      </c>
      <c r="E36" s="151">
        <v>22194.28</v>
      </c>
      <c r="G36" s="131"/>
      <c r="J36" s="132"/>
    </row>
    <row r="37" spans="3:10" x14ac:dyDescent="0.25">
      <c r="C37" s="168">
        <v>101020704002</v>
      </c>
      <c r="D37" s="154" t="s">
        <v>19</v>
      </c>
      <c r="E37" s="155">
        <v>18142.09</v>
      </c>
      <c r="F37" s="157" t="s">
        <v>496</v>
      </c>
      <c r="G37" s="240"/>
      <c r="J37" s="132"/>
    </row>
    <row r="38" spans="3:10" x14ac:dyDescent="0.25">
      <c r="C38" s="168">
        <v>101020704004</v>
      </c>
      <c r="D38" s="154" t="s">
        <v>516</v>
      </c>
      <c r="E38" s="155">
        <v>400</v>
      </c>
      <c r="F38" s="157" t="s">
        <v>496</v>
      </c>
      <c r="G38" s="240"/>
      <c r="J38" s="132"/>
    </row>
    <row r="39" spans="3:10" x14ac:dyDescent="0.25">
      <c r="C39" s="168">
        <v>101020704005</v>
      </c>
      <c r="D39" s="154" t="s">
        <v>20</v>
      </c>
      <c r="E39" s="155">
        <v>1613.64</v>
      </c>
      <c r="F39" s="157" t="s">
        <v>496</v>
      </c>
      <c r="G39" s="240"/>
      <c r="J39" s="132"/>
    </row>
    <row r="40" spans="3:10" x14ac:dyDescent="0.25">
      <c r="C40" s="168">
        <v>101020704007</v>
      </c>
      <c r="D40" s="154" t="s">
        <v>21</v>
      </c>
      <c r="E40" s="155">
        <v>2038.55</v>
      </c>
      <c r="F40" s="157" t="s">
        <v>496</v>
      </c>
      <c r="G40" s="240"/>
      <c r="J40" s="132"/>
    </row>
    <row r="41" spans="3:10" x14ac:dyDescent="0.25">
      <c r="C41" s="172">
        <v>1010208</v>
      </c>
      <c r="D41" s="153" t="s">
        <v>426</v>
      </c>
      <c r="E41" s="151">
        <v>3781886.76</v>
      </c>
      <c r="G41" s="131"/>
      <c r="J41" s="132"/>
    </row>
    <row r="42" spans="3:10" x14ac:dyDescent="0.25">
      <c r="C42" s="172">
        <v>101020801</v>
      </c>
      <c r="D42" s="153" t="s">
        <v>427</v>
      </c>
      <c r="E42" s="151">
        <v>3755488.65</v>
      </c>
      <c r="G42" s="131"/>
      <c r="J42" s="132"/>
    </row>
    <row r="43" spans="3:10" x14ac:dyDescent="0.25">
      <c r="C43" s="168">
        <v>101020801002</v>
      </c>
      <c r="D43" s="154" t="s">
        <v>22</v>
      </c>
      <c r="E43" s="155">
        <v>111426.13</v>
      </c>
      <c r="F43" s="157" t="s">
        <v>497</v>
      </c>
      <c r="G43" s="131"/>
      <c r="J43" s="132"/>
    </row>
    <row r="44" spans="3:10" x14ac:dyDescent="0.25">
      <c r="C44" s="168">
        <v>101020801003</v>
      </c>
      <c r="D44" s="154" t="s">
        <v>23</v>
      </c>
      <c r="E44" s="155">
        <v>3644062.52</v>
      </c>
      <c r="F44" s="157" t="s">
        <v>497</v>
      </c>
      <c r="G44" s="157"/>
      <c r="H44" s="157"/>
      <c r="I44" s="157"/>
      <c r="J44" s="139"/>
    </row>
    <row r="45" spans="3:10" x14ac:dyDescent="0.25">
      <c r="C45" s="172">
        <v>101020803</v>
      </c>
      <c r="D45" s="153" t="s">
        <v>428</v>
      </c>
      <c r="E45" s="151">
        <v>26398.11</v>
      </c>
      <c r="G45" s="131"/>
      <c r="J45" s="132"/>
    </row>
    <row r="46" spans="3:10" x14ac:dyDescent="0.25">
      <c r="C46" s="168">
        <v>101020803004</v>
      </c>
      <c r="D46" s="154" t="s">
        <v>24</v>
      </c>
      <c r="E46" s="155">
        <v>208.3</v>
      </c>
      <c r="F46" s="157" t="s">
        <v>494</v>
      </c>
      <c r="G46" s="131"/>
      <c r="J46" s="132"/>
    </row>
    <row r="47" spans="3:10" x14ac:dyDescent="0.25">
      <c r="C47" s="168">
        <v>101020803005</v>
      </c>
      <c r="D47" s="154" t="s">
        <v>25</v>
      </c>
      <c r="E47" s="208">
        <v>3</v>
      </c>
      <c r="F47" s="157" t="s">
        <v>494</v>
      </c>
      <c r="G47" s="131"/>
      <c r="J47" s="132"/>
    </row>
    <row r="48" spans="3:10" x14ac:dyDescent="0.25">
      <c r="C48" s="168">
        <v>101020803007</v>
      </c>
      <c r="D48" s="154" t="s">
        <v>26</v>
      </c>
      <c r="E48" s="208">
        <v>86.79</v>
      </c>
      <c r="F48" s="157" t="s">
        <v>494</v>
      </c>
      <c r="G48" s="131"/>
      <c r="J48" s="132"/>
    </row>
    <row r="49" spans="3:11" x14ac:dyDescent="0.25">
      <c r="C49" s="168">
        <v>101020803009</v>
      </c>
      <c r="D49" s="154" t="s">
        <v>27</v>
      </c>
      <c r="E49" s="208">
        <v>16405.310000000001</v>
      </c>
      <c r="F49" s="157" t="s">
        <v>494</v>
      </c>
      <c r="G49" s="131"/>
      <c r="J49" s="132"/>
    </row>
    <row r="50" spans="3:11" x14ac:dyDescent="0.25">
      <c r="C50" s="172">
        <v>1010209</v>
      </c>
      <c r="D50" s="153" t="s">
        <v>429</v>
      </c>
      <c r="E50" s="151">
        <v>-198742.49</v>
      </c>
      <c r="G50" s="131"/>
      <c r="J50" s="132"/>
    </row>
    <row r="51" spans="3:11" x14ac:dyDescent="0.25">
      <c r="C51" s="172">
        <v>101020901</v>
      </c>
      <c r="D51" s="153" t="s">
        <v>429</v>
      </c>
      <c r="E51" s="151">
        <v>-198742.49</v>
      </c>
      <c r="G51" s="131"/>
      <c r="J51" s="132"/>
    </row>
    <row r="52" spans="3:11" x14ac:dyDescent="0.25">
      <c r="C52" s="168">
        <v>101020901001</v>
      </c>
      <c r="D52" s="154" t="s">
        <v>28</v>
      </c>
      <c r="E52" s="164">
        <v>-198742.49</v>
      </c>
      <c r="F52" s="157"/>
      <c r="G52" s="131"/>
      <c r="J52" s="132"/>
    </row>
    <row r="53" spans="3:11" x14ac:dyDescent="0.25">
      <c r="C53" s="172">
        <v>10103</v>
      </c>
      <c r="D53" s="153" t="s">
        <v>430</v>
      </c>
      <c r="E53" s="151">
        <v>5817882.6299999999</v>
      </c>
      <c r="G53" s="131"/>
      <c r="J53" s="132"/>
    </row>
    <row r="54" spans="3:11" x14ac:dyDescent="0.25">
      <c r="C54" s="172">
        <v>1010301</v>
      </c>
      <c r="D54" s="153" t="s">
        <v>431</v>
      </c>
      <c r="E54" s="151">
        <v>3140611.98</v>
      </c>
      <c r="G54" s="131"/>
      <c r="J54" s="132"/>
    </row>
    <row r="55" spans="3:11" x14ac:dyDescent="0.25">
      <c r="C55" s="172">
        <v>101030101</v>
      </c>
      <c r="D55" s="153" t="s">
        <v>432</v>
      </c>
      <c r="E55" s="151">
        <v>2308891.8199999998</v>
      </c>
      <c r="F55" s="233"/>
      <c r="G55" s="233"/>
      <c r="H55" s="233"/>
      <c r="I55" s="233"/>
      <c r="J55" s="139"/>
    </row>
    <row r="56" spans="3:11" x14ac:dyDescent="0.25">
      <c r="C56" s="168">
        <v>101030101001</v>
      </c>
      <c r="D56" s="154" t="s">
        <v>29</v>
      </c>
      <c r="E56" s="155">
        <v>2308891.8199999998</v>
      </c>
      <c r="F56" s="157"/>
      <c r="G56" s="223"/>
      <c r="J56" s="132"/>
    </row>
    <row r="57" spans="3:11" x14ac:dyDescent="0.25">
      <c r="C57" s="172">
        <v>101030102</v>
      </c>
      <c r="D57" s="153" t="s">
        <v>433</v>
      </c>
      <c r="E57" s="151">
        <v>831720.16</v>
      </c>
      <c r="G57" s="223"/>
      <c r="J57" s="132"/>
    </row>
    <row r="58" spans="3:11" x14ac:dyDescent="0.25">
      <c r="C58" s="168">
        <v>101030102001</v>
      </c>
      <c r="D58" s="154" t="s">
        <v>30</v>
      </c>
      <c r="E58" s="155">
        <v>831720.16</v>
      </c>
      <c r="F58" s="157"/>
      <c r="G58" s="223"/>
      <c r="J58" s="139"/>
      <c r="K58" s="147"/>
    </row>
    <row r="59" spans="3:11" x14ac:dyDescent="0.25">
      <c r="C59" s="172">
        <v>1010302</v>
      </c>
      <c r="D59" s="153" t="s">
        <v>434</v>
      </c>
      <c r="E59" s="151">
        <v>35863.599999999999</v>
      </c>
      <c r="G59" s="223"/>
      <c r="J59" s="139"/>
    </row>
    <row r="60" spans="3:11" x14ac:dyDescent="0.25">
      <c r="C60" s="172">
        <v>101030201</v>
      </c>
      <c r="D60" s="153" t="s">
        <v>435</v>
      </c>
      <c r="E60" s="151">
        <v>35863.599999999999</v>
      </c>
      <c r="G60" s="223"/>
      <c r="J60" s="132"/>
    </row>
    <row r="61" spans="3:11" x14ac:dyDescent="0.25">
      <c r="C61" s="168">
        <v>101030201001</v>
      </c>
      <c r="D61" s="154" t="s">
        <v>31</v>
      </c>
      <c r="E61" s="155">
        <v>35863.599999999999</v>
      </c>
      <c r="F61" s="157"/>
      <c r="G61" s="223"/>
      <c r="J61" s="132"/>
    </row>
    <row r="62" spans="3:11" x14ac:dyDescent="0.25">
      <c r="C62" s="172">
        <v>1010303</v>
      </c>
      <c r="D62" s="153" t="s">
        <v>436</v>
      </c>
      <c r="E62" s="151">
        <v>972507</v>
      </c>
      <c r="G62" s="223"/>
      <c r="J62" s="132"/>
    </row>
    <row r="63" spans="3:11" x14ac:dyDescent="0.25">
      <c r="C63" s="172">
        <v>101030301</v>
      </c>
      <c r="D63" s="153" t="s">
        <v>436</v>
      </c>
      <c r="E63" s="151">
        <v>972507</v>
      </c>
      <c r="G63" s="223"/>
      <c r="J63" s="132"/>
    </row>
    <row r="64" spans="3:11" x14ac:dyDescent="0.25">
      <c r="C64" s="168">
        <v>101030301001</v>
      </c>
      <c r="D64" s="154" t="s">
        <v>32</v>
      </c>
      <c r="E64" s="155">
        <v>969982.05</v>
      </c>
      <c r="F64" s="157"/>
      <c r="G64" s="223"/>
      <c r="J64" s="132"/>
    </row>
    <row r="65" spans="3:10" x14ac:dyDescent="0.25">
      <c r="C65" s="168">
        <v>101030301003</v>
      </c>
      <c r="D65" s="154" t="s">
        <v>33</v>
      </c>
      <c r="E65" s="155">
        <v>2524.9499999999998</v>
      </c>
      <c r="F65" s="157"/>
      <c r="G65" s="223"/>
      <c r="J65" s="132"/>
    </row>
    <row r="66" spans="3:10" x14ac:dyDescent="0.25">
      <c r="C66" s="172">
        <v>1010304</v>
      </c>
      <c r="D66" s="153" t="s">
        <v>437</v>
      </c>
      <c r="E66" s="151">
        <v>134223.25</v>
      </c>
      <c r="G66" s="223"/>
      <c r="J66" s="132"/>
    </row>
    <row r="67" spans="3:10" x14ac:dyDescent="0.25">
      <c r="C67" s="172">
        <v>101030401</v>
      </c>
      <c r="D67" s="153" t="s">
        <v>437</v>
      </c>
      <c r="E67" s="151">
        <v>134223.25</v>
      </c>
      <c r="G67" s="223"/>
      <c r="J67" s="132"/>
    </row>
    <row r="68" spans="3:10" x14ac:dyDescent="0.25">
      <c r="C68" s="168">
        <v>101030401001</v>
      </c>
      <c r="D68" s="154" t="s">
        <v>34</v>
      </c>
      <c r="E68" s="155">
        <v>134223.25</v>
      </c>
      <c r="F68" s="157"/>
      <c r="G68" s="223"/>
      <c r="J68" s="132"/>
    </row>
    <row r="69" spans="3:10" x14ac:dyDescent="0.25">
      <c r="C69" s="172">
        <v>1010305</v>
      </c>
      <c r="D69" s="153" t="s">
        <v>438</v>
      </c>
      <c r="E69" s="151">
        <v>110941.85</v>
      </c>
      <c r="G69" s="223"/>
      <c r="J69" s="132"/>
    </row>
    <row r="70" spans="3:10" x14ac:dyDescent="0.25">
      <c r="C70" s="172">
        <v>101030501</v>
      </c>
      <c r="D70" s="153" t="s">
        <v>438</v>
      </c>
      <c r="E70" s="151">
        <v>110941.85</v>
      </c>
      <c r="G70" s="223"/>
      <c r="J70" s="132"/>
    </row>
    <row r="71" spans="3:10" x14ac:dyDescent="0.25">
      <c r="C71" s="168">
        <v>101030501001</v>
      </c>
      <c r="D71" s="154" t="s">
        <v>35</v>
      </c>
      <c r="E71" s="155">
        <v>110941.85</v>
      </c>
      <c r="F71" s="157"/>
      <c r="G71" s="223"/>
      <c r="J71" s="132"/>
    </row>
    <row r="72" spans="3:10" x14ac:dyDescent="0.25">
      <c r="C72" s="172">
        <v>1010306</v>
      </c>
      <c r="D72" s="153" t="s">
        <v>439</v>
      </c>
      <c r="E72" s="151">
        <v>416356.55</v>
      </c>
      <c r="G72" s="223"/>
      <c r="J72" s="132"/>
    </row>
    <row r="73" spans="3:10" x14ac:dyDescent="0.25">
      <c r="C73" s="172">
        <v>101030601</v>
      </c>
      <c r="D73" s="153" t="s">
        <v>440</v>
      </c>
      <c r="E73" s="151">
        <v>416356.55</v>
      </c>
      <c r="G73" s="223"/>
      <c r="J73" s="132"/>
    </row>
    <row r="74" spans="3:10" x14ac:dyDescent="0.25">
      <c r="C74" s="168">
        <v>101030601001</v>
      </c>
      <c r="D74" s="154" t="s">
        <v>36</v>
      </c>
      <c r="E74" s="155">
        <v>416356.55</v>
      </c>
      <c r="F74" s="157"/>
      <c r="G74" s="223"/>
      <c r="J74" s="139"/>
    </row>
    <row r="75" spans="3:10" x14ac:dyDescent="0.25">
      <c r="C75" s="172">
        <v>1010307</v>
      </c>
      <c r="D75" s="153" t="s">
        <v>441</v>
      </c>
      <c r="E75" s="151">
        <v>953276.82</v>
      </c>
      <c r="G75" s="175"/>
      <c r="J75" s="132"/>
    </row>
    <row r="76" spans="3:10" x14ac:dyDescent="0.25">
      <c r="C76" s="172">
        <v>101030701</v>
      </c>
      <c r="D76" s="153" t="s">
        <v>441</v>
      </c>
      <c r="E76" s="151">
        <v>953276.82</v>
      </c>
      <c r="G76" s="175"/>
      <c r="J76" s="132"/>
    </row>
    <row r="77" spans="3:10" x14ac:dyDescent="0.25">
      <c r="C77" s="168">
        <v>101030701001</v>
      </c>
      <c r="D77" s="154" t="s">
        <v>37</v>
      </c>
      <c r="E77" s="155">
        <v>953276.82</v>
      </c>
      <c r="F77" s="157"/>
      <c r="G77" s="175"/>
      <c r="J77" s="132"/>
    </row>
    <row r="78" spans="3:10" x14ac:dyDescent="0.25">
      <c r="C78" s="172">
        <v>1010308</v>
      </c>
      <c r="D78" s="153" t="s">
        <v>442</v>
      </c>
      <c r="E78" s="151">
        <v>54101.58</v>
      </c>
    </row>
    <row r="79" spans="3:10" x14ac:dyDescent="0.25">
      <c r="C79" s="172">
        <v>101030801</v>
      </c>
      <c r="D79" s="153" t="s">
        <v>442</v>
      </c>
      <c r="E79" s="151">
        <v>54101.58</v>
      </c>
    </row>
    <row r="80" spans="3:10" x14ac:dyDescent="0.25">
      <c r="C80" s="206">
        <v>101030801001</v>
      </c>
      <c r="D80" s="207" t="s">
        <v>38</v>
      </c>
      <c r="E80" s="208">
        <v>7023.42</v>
      </c>
      <c r="F80" s="157"/>
    </row>
    <row r="81" spans="3:7" x14ac:dyDescent="0.25">
      <c r="C81" s="172">
        <v>10104</v>
      </c>
      <c r="D81" s="153" t="s">
        <v>443</v>
      </c>
      <c r="E81" s="151">
        <v>1185.55</v>
      </c>
    </row>
    <row r="82" spans="3:7" x14ac:dyDescent="0.25">
      <c r="C82" s="172">
        <v>1010401</v>
      </c>
      <c r="D82" s="153" t="s">
        <v>443</v>
      </c>
      <c r="E82" s="151">
        <v>1185.55</v>
      </c>
    </row>
    <row r="83" spans="3:7" x14ac:dyDescent="0.25">
      <c r="C83" s="172">
        <v>101040101</v>
      </c>
      <c r="D83" s="153" t="s">
        <v>444</v>
      </c>
      <c r="E83" s="151">
        <v>1185.55</v>
      </c>
    </row>
    <row r="84" spans="3:7" x14ac:dyDescent="0.25">
      <c r="C84" s="168">
        <v>101040101001</v>
      </c>
      <c r="D84" s="154" t="s">
        <v>39</v>
      </c>
      <c r="E84" s="155">
        <v>376.48</v>
      </c>
      <c r="F84" s="157" t="s">
        <v>499</v>
      </c>
    </row>
    <row r="85" spans="3:7" x14ac:dyDescent="0.25">
      <c r="C85" s="168">
        <v>101040101002</v>
      </c>
      <c r="D85" s="154" t="s">
        <v>40</v>
      </c>
      <c r="E85" s="208">
        <v>809.07</v>
      </c>
      <c r="F85" s="157" t="s">
        <v>500</v>
      </c>
    </row>
    <row r="86" spans="3:7" x14ac:dyDescent="0.25">
      <c r="C86" s="172">
        <v>10105</v>
      </c>
      <c r="D86" s="153" t="s">
        <v>445</v>
      </c>
      <c r="E86" s="151">
        <v>561793.21</v>
      </c>
    </row>
    <row r="87" spans="3:7" x14ac:dyDescent="0.25">
      <c r="C87" s="172">
        <v>1010502</v>
      </c>
      <c r="D87" s="153" t="s">
        <v>352</v>
      </c>
      <c r="E87" s="151">
        <v>246552.19</v>
      </c>
    </row>
    <row r="88" spans="3:7" x14ac:dyDescent="0.25">
      <c r="C88" s="172">
        <v>101050201</v>
      </c>
      <c r="D88" s="153" t="s">
        <v>352</v>
      </c>
      <c r="E88" s="151">
        <v>246552.19</v>
      </c>
    </row>
    <row r="89" spans="3:7" x14ac:dyDescent="0.25">
      <c r="C89" s="168">
        <v>101050201001</v>
      </c>
      <c r="D89" s="154" t="s">
        <v>41</v>
      </c>
      <c r="E89" s="155">
        <v>0</v>
      </c>
      <c r="F89" s="157"/>
      <c r="G89" s="241"/>
    </row>
    <row r="90" spans="3:7" x14ac:dyDescent="0.25">
      <c r="C90" s="168">
        <v>101050201003</v>
      </c>
      <c r="D90" s="154" t="s">
        <v>43</v>
      </c>
      <c r="E90" s="155">
        <v>0</v>
      </c>
      <c r="F90" s="157"/>
      <c r="G90" s="241"/>
    </row>
    <row r="91" spans="3:7" x14ac:dyDescent="0.25">
      <c r="C91" s="168">
        <v>101050201004</v>
      </c>
      <c r="D91" s="154" t="s">
        <v>44</v>
      </c>
      <c r="E91" s="155">
        <v>24500.880000000001</v>
      </c>
      <c r="F91" s="157"/>
      <c r="G91" s="241"/>
    </row>
    <row r="92" spans="3:7" x14ac:dyDescent="0.25">
      <c r="C92" s="168">
        <v>101050201005</v>
      </c>
      <c r="D92" s="154" t="s">
        <v>45</v>
      </c>
      <c r="E92" s="155"/>
      <c r="F92" s="157"/>
      <c r="G92" s="241"/>
    </row>
    <row r="93" spans="3:7" x14ac:dyDescent="0.25">
      <c r="C93" s="168">
        <v>101050201006</v>
      </c>
      <c r="D93" s="154" t="s">
        <v>46</v>
      </c>
      <c r="E93" s="155">
        <v>222051.31</v>
      </c>
      <c r="F93" s="157"/>
      <c r="G93" s="241"/>
    </row>
    <row r="94" spans="3:7" x14ac:dyDescent="0.25">
      <c r="C94" s="172">
        <v>1010503</v>
      </c>
      <c r="D94" s="153" t="s">
        <v>446</v>
      </c>
      <c r="E94" s="151">
        <v>315241.02</v>
      </c>
    </row>
    <row r="95" spans="3:7" x14ac:dyDescent="0.25">
      <c r="C95" s="172">
        <v>101050301</v>
      </c>
      <c r="D95" s="153" t="s">
        <v>446</v>
      </c>
      <c r="E95" s="151">
        <v>315241.02</v>
      </c>
    </row>
    <row r="96" spans="3:7" x14ac:dyDescent="0.25">
      <c r="C96" s="168">
        <v>101050301001</v>
      </c>
      <c r="D96" s="154" t="s">
        <v>47</v>
      </c>
      <c r="E96" s="208"/>
      <c r="F96" s="157"/>
      <c r="G96" s="239"/>
    </row>
    <row r="97" spans="3:7" x14ac:dyDescent="0.25">
      <c r="C97" s="168">
        <v>101050301003</v>
      </c>
      <c r="D97" s="154" t="s">
        <v>718</v>
      </c>
      <c r="E97" s="164">
        <v>176516.5</v>
      </c>
      <c r="F97" s="157"/>
      <c r="G97" s="239"/>
    </row>
    <row r="98" spans="3:7" x14ac:dyDescent="0.25">
      <c r="C98" s="168"/>
      <c r="D98" s="154" t="s">
        <v>517</v>
      </c>
      <c r="E98" s="164">
        <v>138724.51999999999</v>
      </c>
      <c r="F98" s="157"/>
      <c r="G98" s="220"/>
    </row>
    <row r="99" spans="3:7" x14ac:dyDescent="0.25">
      <c r="C99" s="153">
        <v>10106</v>
      </c>
      <c r="D99" s="153" t="s">
        <v>518</v>
      </c>
      <c r="E99" s="151">
        <v>14.15</v>
      </c>
      <c r="F99" s="157"/>
    </row>
    <row r="100" spans="3:7" x14ac:dyDescent="0.25">
      <c r="C100" s="153">
        <v>1010601</v>
      </c>
      <c r="D100" s="153" t="s">
        <v>518</v>
      </c>
      <c r="E100" s="151">
        <v>14.15</v>
      </c>
      <c r="F100" s="157"/>
    </row>
    <row r="101" spans="3:7" x14ac:dyDescent="0.25">
      <c r="C101" s="168">
        <v>101060101003</v>
      </c>
      <c r="D101" s="154" t="s">
        <v>519</v>
      </c>
      <c r="E101" s="155">
        <v>14.15</v>
      </c>
      <c r="F101" s="157" t="s">
        <v>544</v>
      </c>
    </row>
    <row r="102" spans="3:7" x14ac:dyDescent="0.25">
      <c r="C102" s="172">
        <v>102</v>
      </c>
      <c r="D102" s="153" t="s">
        <v>447</v>
      </c>
      <c r="E102" s="151">
        <v>8565284.8599999994</v>
      </c>
    </row>
    <row r="103" spans="3:7" x14ac:dyDescent="0.25">
      <c r="C103" s="172">
        <v>10201</v>
      </c>
      <c r="D103" s="153" t="s">
        <v>448</v>
      </c>
      <c r="E103" s="151">
        <v>8385284.8600000003</v>
      </c>
    </row>
    <row r="104" spans="3:7" x14ac:dyDescent="0.25">
      <c r="C104" s="172">
        <v>1020101</v>
      </c>
      <c r="D104" s="153" t="s">
        <v>449</v>
      </c>
      <c r="E104" s="151">
        <v>4557310.07</v>
      </c>
    </row>
    <row r="105" spans="3:7" x14ac:dyDescent="0.25">
      <c r="C105" s="172">
        <v>102010101</v>
      </c>
      <c r="D105" s="153" t="s">
        <v>450</v>
      </c>
      <c r="E105" s="151">
        <v>4557310.07</v>
      </c>
    </row>
    <row r="106" spans="3:7" x14ac:dyDescent="0.25">
      <c r="C106" s="168">
        <v>102010101001</v>
      </c>
      <c r="D106" s="154" t="s">
        <v>48</v>
      </c>
      <c r="E106" s="155">
        <v>1898139.64</v>
      </c>
      <c r="F106" s="157" t="s">
        <v>502</v>
      </c>
    </row>
    <row r="107" spans="3:7" x14ac:dyDescent="0.25">
      <c r="C107" s="168">
        <v>102010101002</v>
      </c>
      <c r="D107" s="154" t="s">
        <v>49</v>
      </c>
      <c r="E107" s="155">
        <v>2659170.4300000002</v>
      </c>
      <c r="F107" s="157" t="s">
        <v>502</v>
      </c>
    </row>
    <row r="108" spans="3:7" x14ac:dyDescent="0.25">
      <c r="C108" s="172">
        <v>1020102</v>
      </c>
      <c r="D108" s="153" t="s">
        <v>451</v>
      </c>
      <c r="E108" s="151">
        <v>8375222.2400000002</v>
      </c>
    </row>
    <row r="109" spans="3:7" x14ac:dyDescent="0.25">
      <c r="C109" s="172">
        <v>102010201</v>
      </c>
      <c r="D109" s="153" t="s">
        <v>452</v>
      </c>
      <c r="E109" s="151">
        <v>8375222.2400000002</v>
      </c>
    </row>
    <row r="110" spans="3:7" x14ac:dyDescent="0.25">
      <c r="C110" s="168">
        <v>102010201001</v>
      </c>
      <c r="D110" s="154" t="s">
        <v>50</v>
      </c>
      <c r="E110" s="155">
        <v>461156.96</v>
      </c>
      <c r="F110" s="157" t="s">
        <v>503</v>
      </c>
    </row>
    <row r="111" spans="3:7" x14ac:dyDescent="0.25">
      <c r="C111" s="168">
        <v>102010201004</v>
      </c>
      <c r="D111" s="154" t="s">
        <v>51</v>
      </c>
      <c r="E111" s="155">
        <v>203440.58</v>
      </c>
      <c r="F111" s="157" t="s">
        <v>503</v>
      </c>
    </row>
    <row r="112" spans="3:7" x14ac:dyDescent="0.25">
      <c r="C112" s="168">
        <v>102010201005</v>
      </c>
      <c r="D112" s="154" t="s">
        <v>52</v>
      </c>
      <c r="E112" s="155">
        <v>6960593.8200000003</v>
      </c>
      <c r="F112" s="157" t="s">
        <v>503</v>
      </c>
    </row>
    <row r="113" spans="3:6" x14ac:dyDescent="0.25">
      <c r="C113" s="168">
        <v>102010201006</v>
      </c>
      <c r="D113" s="154" t="s">
        <v>53</v>
      </c>
      <c r="E113" s="155">
        <v>15974.66</v>
      </c>
      <c r="F113" s="157" t="s">
        <v>503</v>
      </c>
    </row>
    <row r="114" spans="3:6" x14ac:dyDescent="0.25">
      <c r="C114" s="168">
        <v>102010201007</v>
      </c>
      <c r="D114" s="154" t="s">
        <v>54</v>
      </c>
      <c r="E114" s="155">
        <v>144593.10999999999</v>
      </c>
      <c r="F114" s="157" t="s">
        <v>503</v>
      </c>
    </row>
    <row r="115" spans="3:6" x14ac:dyDescent="0.25">
      <c r="C115" s="168">
        <v>102010201009</v>
      </c>
      <c r="D115" s="154" t="s">
        <v>55</v>
      </c>
      <c r="E115" s="155">
        <v>589463.11</v>
      </c>
      <c r="F115" s="157" t="s">
        <v>503</v>
      </c>
    </row>
    <row r="116" spans="3:6" x14ac:dyDescent="0.25">
      <c r="C116" s="172">
        <v>1020103</v>
      </c>
      <c r="D116" s="153" t="s">
        <v>453</v>
      </c>
      <c r="E116" s="151">
        <v>-4565247.45</v>
      </c>
    </row>
    <row r="117" spans="3:6" x14ac:dyDescent="0.25">
      <c r="C117" s="172">
        <v>102010301</v>
      </c>
      <c r="D117" s="153" t="s">
        <v>454</v>
      </c>
      <c r="E117" s="151">
        <v>-4565247.45</v>
      </c>
    </row>
    <row r="118" spans="3:6" x14ac:dyDescent="0.25">
      <c r="C118" s="168">
        <v>102010301001</v>
      </c>
      <c r="D118" s="154" t="s">
        <v>56</v>
      </c>
      <c r="E118" s="155">
        <v>-16384.32</v>
      </c>
      <c r="F118" s="157" t="s">
        <v>501</v>
      </c>
    </row>
    <row r="119" spans="3:6" x14ac:dyDescent="0.25">
      <c r="C119" s="168">
        <v>102010301004</v>
      </c>
      <c r="D119" s="154" t="s">
        <v>57</v>
      </c>
      <c r="E119" s="155">
        <v>-163577.70000000001</v>
      </c>
      <c r="F119" s="157" t="s">
        <v>501</v>
      </c>
    </row>
    <row r="120" spans="3:6" x14ac:dyDescent="0.25">
      <c r="C120" s="168">
        <v>102010301005</v>
      </c>
      <c r="D120" s="154" t="s">
        <v>58</v>
      </c>
      <c r="E120" s="155">
        <v>-3876256.37</v>
      </c>
      <c r="F120" s="157" t="s">
        <v>501</v>
      </c>
    </row>
    <row r="121" spans="3:6" x14ac:dyDescent="0.25">
      <c r="C121" s="168">
        <v>102010301006</v>
      </c>
      <c r="D121" s="154" t="s">
        <v>59</v>
      </c>
      <c r="E121" s="155">
        <v>-15763.5</v>
      </c>
      <c r="F121" s="157" t="s">
        <v>501</v>
      </c>
    </row>
    <row r="122" spans="3:6" x14ac:dyDescent="0.25">
      <c r="C122" s="168">
        <v>102010301007</v>
      </c>
      <c r="D122" s="154" t="s">
        <v>60</v>
      </c>
      <c r="E122" s="155">
        <v>-122214.89</v>
      </c>
      <c r="F122" s="157" t="s">
        <v>501</v>
      </c>
    </row>
    <row r="123" spans="3:6" x14ac:dyDescent="0.25">
      <c r="C123" s="168">
        <v>102010301009</v>
      </c>
      <c r="D123" s="154" t="s">
        <v>61</v>
      </c>
      <c r="E123" s="155">
        <v>-371050.67</v>
      </c>
      <c r="F123" s="157" t="s">
        <v>501</v>
      </c>
    </row>
    <row r="124" spans="3:6" x14ac:dyDescent="0.25">
      <c r="C124" s="153">
        <v>1020105</v>
      </c>
      <c r="D124" s="153" t="s">
        <v>520</v>
      </c>
      <c r="E124" s="151">
        <v>18000</v>
      </c>
      <c r="F124" s="157"/>
    </row>
    <row r="125" spans="3:6" x14ac:dyDescent="0.25">
      <c r="C125" s="153">
        <v>102010501</v>
      </c>
      <c r="D125" s="153" t="s">
        <v>520</v>
      </c>
      <c r="E125" s="151">
        <v>18000</v>
      </c>
      <c r="F125" s="157"/>
    </row>
    <row r="126" spans="3:6" x14ac:dyDescent="0.25">
      <c r="C126" s="168">
        <v>102010501001</v>
      </c>
      <c r="D126" s="153" t="s">
        <v>521</v>
      </c>
      <c r="E126" s="151">
        <v>18000</v>
      </c>
      <c r="F126" s="157"/>
    </row>
    <row r="127" spans="3:6" x14ac:dyDescent="0.25">
      <c r="C127" s="172">
        <v>1020201</v>
      </c>
      <c r="D127" s="153" t="s">
        <v>455</v>
      </c>
      <c r="E127" s="151">
        <v>82108</v>
      </c>
    </row>
    <row r="128" spans="3:6" x14ac:dyDescent="0.25">
      <c r="C128" s="172">
        <v>102020101</v>
      </c>
      <c r="D128" s="153" t="s">
        <v>456</v>
      </c>
      <c r="E128" s="151">
        <v>82108</v>
      </c>
    </row>
    <row r="129" spans="3:6" x14ac:dyDescent="0.25">
      <c r="C129" s="168">
        <v>102020101004</v>
      </c>
      <c r="D129" s="154" t="s">
        <v>62</v>
      </c>
      <c r="E129" s="208">
        <v>82108</v>
      </c>
      <c r="F129" s="157" t="s">
        <v>504</v>
      </c>
    </row>
    <row r="130" spans="3:6" x14ac:dyDescent="0.25">
      <c r="C130" s="172">
        <v>1020202</v>
      </c>
      <c r="D130" s="153" t="s">
        <v>457</v>
      </c>
      <c r="E130" s="151">
        <v>-82108</v>
      </c>
    </row>
    <row r="131" spans="3:6" x14ac:dyDescent="0.25">
      <c r="C131" s="172">
        <v>102020201</v>
      </c>
      <c r="D131" s="153" t="s">
        <v>457</v>
      </c>
      <c r="E131" s="151">
        <v>-82108</v>
      </c>
    </row>
    <row r="132" spans="3:6" x14ac:dyDescent="0.25">
      <c r="C132" s="168">
        <v>102020201001</v>
      </c>
      <c r="D132" s="154" t="s">
        <v>63</v>
      </c>
      <c r="E132" s="155">
        <v>-82108</v>
      </c>
    </row>
    <row r="133" spans="3:6" x14ac:dyDescent="0.25">
      <c r="C133" s="168"/>
      <c r="D133" s="153" t="s">
        <v>719</v>
      </c>
      <c r="E133" s="151">
        <v>180000</v>
      </c>
    </row>
    <row r="134" spans="3:6" x14ac:dyDescent="0.25">
      <c r="C134" s="168"/>
      <c r="D134" s="153" t="s">
        <v>720</v>
      </c>
      <c r="E134" s="151">
        <v>180000</v>
      </c>
    </row>
    <row r="135" spans="3:6" x14ac:dyDescent="0.25">
      <c r="C135" s="168"/>
      <c r="D135" s="153" t="s">
        <v>720</v>
      </c>
      <c r="E135" s="151">
        <v>180000</v>
      </c>
    </row>
    <row r="136" spans="3:6" x14ac:dyDescent="0.25">
      <c r="C136" s="168"/>
      <c r="D136" s="154" t="s">
        <v>512</v>
      </c>
      <c r="E136" s="155">
        <v>180000</v>
      </c>
    </row>
    <row r="137" spans="3:6" x14ac:dyDescent="0.25">
      <c r="C137" s="172">
        <v>104</v>
      </c>
      <c r="D137" s="153" t="s">
        <v>458</v>
      </c>
      <c r="E137" s="151">
        <v>38937.56</v>
      </c>
    </row>
    <row r="138" spans="3:6" x14ac:dyDescent="0.25">
      <c r="C138" s="172">
        <v>10401</v>
      </c>
      <c r="D138" s="153" t="s">
        <v>458</v>
      </c>
      <c r="E138" s="151">
        <v>38937.56</v>
      </c>
    </row>
    <row r="139" spans="3:6" x14ac:dyDescent="0.25">
      <c r="C139" s="172">
        <v>1040101</v>
      </c>
      <c r="D139" s="153" t="s">
        <v>458</v>
      </c>
      <c r="E139" s="151">
        <v>38937.56</v>
      </c>
    </row>
    <row r="140" spans="3:6" x14ac:dyDescent="0.25">
      <c r="C140" s="172">
        <v>104010101</v>
      </c>
      <c r="D140" s="153" t="s">
        <v>458</v>
      </c>
      <c r="E140" s="151">
        <v>38937.56</v>
      </c>
    </row>
    <row r="141" spans="3:6" x14ac:dyDescent="0.25">
      <c r="C141" s="168">
        <v>104010101001</v>
      </c>
      <c r="D141" s="154" t="s">
        <v>64</v>
      </c>
      <c r="E141" s="164">
        <v>38937.56</v>
      </c>
      <c r="F141" s="157"/>
    </row>
    <row r="142" spans="3:6" x14ac:dyDescent="0.25">
      <c r="C142" s="172">
        <v>2</v>
      </c>
      <c r="D142" s="153" t="s">
        <v>459</v>
      </c>
      <c r="E142" s="151">
        <v>14411218.98</v>
      </c>
    </row>
    <row r="143" spans="3:6" x14ac:dyDescent="0.25">
      <c r="C143" s="172">
        <v>201</v>
      </c>
      <c r="D143" s="153" t="s">
        <v>460</v>
      </c>
      <c r="E143" s="151">
        <v>13632878.51</v>
      </c>
    </row>
    <row r="144" spans="3:6" x14ac:dyDescent="0.25">
      <c r="C144" s="172"/>
      <c r="D144" s="153" t="s">
        <v>721</v>
      </c>
      <c r="E144" s="151">
        <v>180000</v>
      </c>
    </row>
    <row r="145" spans="3:6" x14ac:dyDescent="0.25">
      <c r="C145" s="172"/>
      <c r="D145" s="153" t="s">
        <v>721</v>
      </c>
      <c r="E145" s="151">
        <v>180000</v>
      </c>
    </row>
    <row r="146" spans="3:6" x14ac:dyDescent="0.25">
      <c r="C146" s="172"/>
      <c r="D146" s="153" t="s">
        <v>721</v>
      </c>
      <c r="E146" s="151">
        <v>180000</v>
      </c>
    </row>
    <row r="147" spans="3:6" x14ac:dyDescent="0.25">
      <c r="C147" s="172"/>
      <c r="D147" s="154" t="s">
        <v>722</v>
      </c>
      <c r="E147" s="151">
        <v>180000</v>
      </c>
    </row>
    <row r="148" spans="3:6" x14ac:dyDescent="0.25">
      <c r="C148" s="172">
        <v>20103</v>
      </c>
      <c r="D148" s="153" t="s">
        <v>461</v>
      </c>
      <c r="E148" s="151">
        <v>12605194.34</v>
      </c>
    </row>
    <row r="149" spans="3:6" x14ac:dyDescent="0.25">
      <c r="C149" s="172">
        <v>2010301</v>
      </c>
      <c r="D149" s="153" t="s">
        <v>462</v>
      </c>
      <c r="E149" s="151">
        <v>3483923.79</v>
      </c>
    </row>
    <row r="150" spans="3:6" x14ac:dyDescent="0.25">
      <c r="C150" s="172">
        <v>201030101</v>
      </c>
      <c r="D150" s="153" t="s">
        <v>462</v>
      </c>
      <c r="E150" s="151">
        <v>3483923.79</v>
      </c>
    </row>
    <row r="151" spans="3:6" x14ac:dyDescent="0.25">
      <c r="C151" s="168">
        <v>201030101001</v>
      </c>
      <c r="D151" s="154" t="s">
        <v>65</v>
      </c>
      <c r="E151" s="155">
        <v>2011725.62</v>
      </c>
      <c r="F151" s="157"/>
    </row>
    <row r="152" spans="3:6" x14ac:dyDescent="0.25">
      <c r="C152" s="168">
        <v>201030101002</v>
      </c>
      <c r="D152" s="154" t="s">
        <v>66</v>
      </c>
      <c r="E152" s="155">
        <v>1472198.17</v>
      </c>
      <c r="F152" s="157"/>
    </row>
    <row r="153" spans="3:6" x14ac:dyDescent="0.25">
      <c r="C153" s="172">
        <v>2010302</v>
      </c>
      <c r="D153" s="153" t="s">
        <v>463</v>
      </c>
      <c r="E153" s="151">
        <v>6240842.5700000003</v>
      </c>
    </row>
    <row r="154" spans="3:6" x14ac:dyDescent="0.25">
      <c r="C154" s="172">
        <v>201030201</v>
      </c>
      <c r="D154" s="153" t="s">
        <v>463</v>
      </c>
      <c r="E154" s="151">
        <v>6240842.5700000003</v>
      </c>
    </row>
    <row r="155" spans="3:6" x14ac:dyDescent="0.25">
      <c r="C155" s="168">
        <v>201030201001</v>
      </c>
      <c r="D155" s="154" t="s">
        <v>67</v>
      </c>
      <c r="E155" s="155">
        <v>6232842.5700000003</v>
      </c>
      <c r="F155" s="157"/>
    </row>
    <row r="156" spans="3:6" x14ac:dyDescent="0.25">
      <c r="C156" s="168">
        <v>201030201002</v>
      </c>
      <c r="D156" s="154" t="s">
        <v>68</v>
      </c>
      <c r="E156" s="155">
        <v>8000</v>
      </c>
      <c r="F156" s="157"/>
    </row>
    <row r="157" spans="3:6" x14ac:dyDescent="0.25">
      <c r="C157" s="172">
        <v>2010304</v>
      </c>
      <c r="D157" s="153" t="s">
        <v>464</v>
      </c>
      <c r="E157" s="151">
        <v>2880427.98</v>
      </c>
    </row>
    <row r="158" spans="3:6" x14ac:dyDescent="0.25">
      <c r="C158" s="172">
        <v>201030401</v>
      </c>
      <c r="D158" s="153" t="s">
        <v>464</v>
      </c>
      <c r="E158" s="151">
        <v>2880427.98</v>
      </c>
    </row>
    <row r="159" spans="3:6" x14ac:dyDescent="0.25">
      <c r="C159" s="168">
        <v>201030401001</v>
      </c>
      <c r="D159" s="154" t="s">
        <v>69</v>
      </c>
      <c r="E159" s="155">
        <v>21497.21</v>
      </c>
      <c r="F159" s="157"/>
    </row>
    <row r="160" spans="3:6" x14ac:dyDescent="0.25">
      <c r="C160" s="168">
        <v>201030401002</v>
      </c>
      <c r="D160" s="154" t="s">
        <v>70</v>
      </c>
      <c r="E160" s="155">
        <v>870.81</v>
      </c>
      <c r="F160" s="157"/>
    </row>
    <row r="161" spans="3:7" x14ac:dyDescent="0.25">
      <c r="C161" s="168">
        <v>201030401003</v>
      </c>
      <c r="D161" s="154" t="s">
        <v>71</v>
      </c>
      <c r="E161" s="155">
        <v>2857214.82</v>
      </c>
      <c r="F161" s="157"/>
    </row>
    <row r="162" spans="3:7" x14ac:dyDescent="0.25">
      <c r="C162" s="168">
        <v>201030401005</v>
      </c>
      <c r="D162" s="154" t="s">
        <v>72</v>
      </c>
      <c r="E162" s="155">
        <v>845.14</v>
      </c>
      <c r="F162" s="157"/>
    </row>
    <row r="163" spans="3:7" x14ac:dyDescent="0.25">
      <c r="C163" s="172">
        <v>20105</v>
      </c>
      <c r="D163" s="153" t="s">
        <v>465</v>
      </c>
      <c r="E163" s="151">
        <v>686181.78</v>
      </c>
    </row>
    <row r="164" spans="3:7" x14ac:dyDescent="0.25">
      <c r="C164" s="172">
        <v>2010501</v>
      </c>
      <c r="D164" s="153" t="s">
        <v>466</v>
      </c>
      <c r="E164" s="151">
        <v>219087.02</v>
      </c>
    </row>
    <row r="165" spans="3:7" x14ac:dyDescent="0.25">
      <c r="C165" s="172">
        <v>201050102</v>
      </c>
      <c r="D165" s="153" t="s">
        <v>467</v>
      </c>
      <c r="E165" s="151">
        <v>219087.02</v>
      </c>
    </row>
    <row r="166" spans="3:7" x14ac:dyDescent="0.25">
      <c r="C166" s="168">
        <v>201050102006</v>
      </c>
      <c r="D166" s="154" t="s">
        <v>73</v>
      </c>
      <c r="E166" s="155">
        <v>219087.02</v>
      </c>
      <c r="F166" s="157"/>
    </row>
    <row r="167" spans="3:7" x14ac:dyDescent="0.25">
      <c r="C167" s="172">
        <v>2010503</v>
      </c>
      <c r="D167" s="153" t="s">
        <v>468</v>
      </c>
      <c r="E167" s="151">
        <v>43335.01</v>
      </c>
    </row>
    <row r="168" spans="3:7" x14ac:dyDescent="0.25">
      <c r="C168" s="172">
        <v>201050301</v>
      </c>
      <c r="D168" s="153" t="s">
        <v>469</v>
      </c>
      <c r="E168" s="151">
        <v>43335.01</v>
      </c>
    </row>
    <row r="169" spans="3:7" x14ac:dyDescent="0.25">
      <c r="C169" s="168">
        <v>201050301001</v>
      </c>
      <c r="D169" s="154" t="s">
        <v>74</v>
      </c>
      <c r="E169" s="155">
        <v>11671.83</v>
      </c>
      <c r="F169" s="157"/>
      <c r="G169" s="238"/>
    </row>
    <row r="170" spans="3:7" x14ac:dyDescent="0.25">
      <c r="C170" s="168">
        <v>201050301002</v>
      </c>
      <c r="D170" s="154" t="s">
        <v>75</v>
      </c>
      <c r="E170" s="155">
        <v>15263.59</v>
      </c>
      <c r="F170" s="157"/>
      <c r="G170" s="238"/>
    </row>
    <row r="171" spans="3:7" x14ac:dyDescent="0.25">
      <c r="C171" s="168">
        <v>201050301003</v>
      </c>
      <c r="D171" s="154" t="s">
        <v>76</v>
      </c>
      <c r="E171" s="155">
        <v>3392.57</v>
      </c>
      <c r="F171" s="157"/>
      <c r="G171" s="238"/>
    </row>
    <row r="172" spans="3:7" x14ac:dyDescent="0.25">
      <c r="C172" s="168">
        <v>201050301004</v>
      </c>
      <c r="D172" s="154" t="s">
        <v>77</v>
      </c>
      <c r="E172" s="155">
        <v>8457.4599999999991</v>
      </c>
      <c r="F172" s="157"/>
      <c r="G172" s="238"/>
    </row>
    <row r="173" spans="3:7" x14ac:dyDescent="0.25">
      <c r="C173" s="168">
        <v>201050301005</v>
      </c>
      <c r="D173" s="154" t="s">
        <v>78</v>
      </c>
      <c r="E173" s="155">
        <v>3272.44</v>
      </c>
      <c r="F173" s="157"/>
      <c r="G173" s="238"/>
    </row>
    <row r="174" spans="3:7" x14ac:dyDescent="0.25">
      <c r="C174" s="168">
        <v>201050301009</v>
      </c>
      <c r="D174" s="154" t="s">
        <v>79</v>
      </c>
      <c r="E174" s="155">
        <v>886.18</v>
      </c>
      <c r="F174" s="157"/>
      <c r="G174" s="238"/>
    </row>
    <row r="175" spans="3:7" x14ac:dyDescent="0.25">
      <c r="C175" s="168">
        <v>201050301010</v>
      </c>
      <c r="D175" s="154" t="s">
        <v>80</v>
      </c>
      <c r="E175" s="155">
        <v>390.94</v>
      </c>
      <c r="F175" s="157"/>
      <c r="G175" s="238"/>
    </row>
    <row r="176" spans="3:7" x14ac:dyDescent="0.25">
      <c r="C176" s="172">
        <v>2010504</v>
      </c>
      <c r="D176" s="153" t="s">
        <v>470</v>
      </c>
      <c r="E176" s="151">
        <v>108390.46</v>
      </c>
    </row>
    <row r="177" spans="3:7" x14ac:dyDescent="0.25">
      <c r="C177" s="172">
        <v>201050401</v>
      </c>
      <c r="D177" s="153" t="s">
        <v>470</v>
      </c>
      <c r="E177" s="151">
        <v>108390.46</v>
      </c>
    </row>
    <row r="178" spans="3:7" x14ac:dyDescent="0.25">
      <c r="C178" s="168">
        <v>201050401001</v>
      </c>
      <c r="D178" s="154" t="s">
        <v>81</v>
      </c>
      <c r="E178" s="155">
        <v>10320.6</v>
      </c>
      <c r="F178" s="157"/>
      <c r="G178" s="238"/>
    </row>
    <row r="179" spans="3:7" x14ac:dyDescent="0.25">
      <c r="C179" s="168">
        <v>201050401002</v>
      </c>
      <c r="D179" s="154" t="s">
        <v>82</v>
      </c>
      <c r="E179" s="155">
        <v>44034.09</v>
      </c>
      <c r="F179" s="157"/>
      <c r="G179" s="238"/>
    </row>
    <row r="180" spans="3:7" x14ac:dyDescent="0.25">
      <c r="C180" s="168">
        <v>201050401003</v>
      </c>
      <c r="D180" s="154" t="s">
        <v>83</v>
      </c>
      <c r="E180" s="155">
        <v>45169.16</v>
      </c>
      <c r="F180" s="157"/>
      <c r="G180" s="238"/>
    </row>
    <row r="181" spans="3:7" x14ac:dyDescent="0.25">
      <c r="C181" s="168">
        <v>201050401006</v>
      </c>
      <c r="D181" s="154" t="s">
        <v>84</v>
      </c>
      <c r="E181" s="155">
        <v>843.78</v>
      </c>
      <c r="F181" s="157"/>
      <c r="G181" s="238"/>
    </row>
    <row r="182" spans="3:7" x14ac:dyDescent="0.25">
      <c r="C182" s="168">
        <v>201050401007</v>
      </c>
      <c r="D182" s="154" t="s">
        <v>85</v>
      </c>
      <c r="E182" s="155">
        <v>8022.83</v>
      </c>
      <c r="F182" s="157"/>
      <c r="G182" s="175"/>
    </row>
    <row r="183" spans="3:7" x14ac:dyDescent="0.25">
      <c r="C183" s="168"/>
      <c r="D183" s="153" t="s">
        <v>723</v>
      </c>
      <c r="E183" s="151">
        <v>315369.28999999998</v>
      </c>
      <c r="F183" s="157"/>
      <c r="G183" s="175"/>
    </row>
    <row r="184" spans="3:7" x14ac:dyDescent="0.25">
      <c r="C184" s="168"/>
      <c r="D184" s="153" t="s">
        <v>723</v>
      </c>
      <c r="E184" s="151">
        <v>315369.28999999998</v>
      </c>
      <c r="F184" s="157"/>
      <c r="G184" s="175"/>
    </row>
    <row r="185" spans="3:7" x14ac:dyDescent="0.25">
      <c r="C185" s="168"/>
      <c r="D185" s="154" t="s">
        <v>724</v>
      </c>
      <c r="E185" s="155">
        <v>315369.28999999998</v>
      </c>
      <c r="F185" s="157"/>
      <c r="G185" s="175"/>
    </row>
    <row r="186" spans="3:7" x14ac:dyDescent="0.25">
      <c r="C186" s="172">
        <v>20107</v>
      </c>
      <c r="D186" s="153" t="s">
        <v>471</v>
      </c>
      <c r="E186" s="151">
        <v>161502.39000000001</v>
      </c>
    </row>
    <row r="187" spans="3:7" x14ac:dyDescent="0.25">
      <c r="C187" s="172">
        <v>2010701</v>
      </c>
      <c r="D187" s="153" t="s">
        <v>472</v>
      </c>
      <c r="E187" s="151">
        <v>161502.39000000001</v>
      </c>
    </row>
    <row r="188" spans="3:7" x14ac:dyDescent="0.25">
      <c r="C188" s="172">
        <v>201070101</v>
      </c>
      <c r="D188" s="153" t="s">
        <v>472</v>
      </c>
      <c r="E188" s="151">
        <v>161502.39000000001</v>
      </c>
    </row>
    <row r="189" spans="3:7" x14ac:dyDescent="0.25">
      <c r="C189" s="168">
        <v>201070101001</v>
      </c>
      <c r="D189" s="154" t="s">
        <v>86</v>
      </c>
      <c r="E189" s="155">
        <v>108079.47</v>
      </c>
      <c r="F189" s="157"/>
    </row>
    <row r="190" spans="3:7" x14ac:dyDescent="0.25">
      <c r="C190" s="168">
        <v>201070101003</v>
      </c>
      <c r="D190" s="154" t="s">
        <v>87</v>
      </c>
      <c r="E190" s="155">
        <v>53422.92</v>
      </c>
      <c r="F190" s="157"/>
    </row>
    <row r="191" spans="3:7" x14ac:dyDescent="0.25">
      <c r="C191" s="172">
        <v>202</v>
      </c>
      <c r="D191" s="153" t="s">
        <v>473</v>
      </c>
      <c r="E191" s="151">
        <v>778340.47</v>
      </c>
    </row>
    <row r="192" spans="3:7" x14ac:dyDescent="0.25">
      <c r="C192" s="172">
        <v>20204</v>
      </c>
      <c r="D192" s="153" t="s">
        <v>474</v>
      </c>
      <c r="E192" s="151">
        <v>292510.12</v>
      </c>
    </row>
    <row r="193" spans="3:7" x14ac:dyDescent="0.25">
      <c r="C193" s="172">
        <v>2020401</v>
      </c>
      <c r="D193" s="153" t="s">
        <v>475</v>
      </c>
      <c r="E193" s="151">
        <v>292510.12</v>
      </c>
    </row>
    <row r="194" spans="3:7" x14ac:dyDescent="0.25">
      <c r="C194" s="172">
        <v>202040101</v>
      </c>
      <c r="D194" s="153" t="s">
        <v>475</v>
      </c>
      <c r="E194" s="151">
        <v>292510.12</v>
      </c>
    </row>
    <row r="195" spans="3:7" x14ac:dyDescent="0.25">
      <c r="C195" s="168">
        <v>202040101001</v>
      </c>
      <c r="D195" s="154" t="s">
        <v>88</v>
      </c>
      <c r="E195" s="155">
        <v>292510.12</v>
      </c>
      <c r="F195" s="157"/>
    </row>
    <row r="196" spans="3:7" x14ac:dyDescent="0.25">
      <c r="C196" s="172">
        <v>20205</v>
      </c>
      <c r="D196" s="153" t="s">
        <v>476</v>
      </c>
      <c r="E196" s="151">
        <v>485830.35</v>
      </c>
    </row>
    <row r="197" spans="3:7" x14ac:dyDescent="0.25">
      <c r="C197" s="172">
        <v>2020501</v>
      </c>
      <c r="D197" s="153" t="s">
        <v>477</v>
      </c>
      <c r="E197" s="151">
        <v>485830.35</v>
      </c>
    </row>
    <row r="198" spans="3:7" x14ac:dyDescent="0.25">
      <c r="C198" s="172">
        <v>202050101</v>
      </c>
      <c r="D198" s="153" t="s">
        <v>477</v>
      </c>
      <c r="E198" s="151">
        <v>485830.35</v>
      </c>
    </row>
    <row r="199" spans="3:7" x14ac:dyDescent="0.25">
      <c r="C199" s="168">
        <v>202050101001</v>
      </c>
      <c r="D199" s="154" t="s">
        <v>89</v>
      </c>
      <c r="E199" s="155">
        <v>353641.31</v>
      </c>
      <c r="F199" s="157"/>
      <c r="G199" s="239"/>
    </row>
    <row r="200" spans="3:7" x14ac:dyDescent="0.25">
      <c r="C200" s="168">
        <v>202050101002</v>
      </c>
      <c r="D200" s="154" t="s">
        <v>90</v>
      </c>
      <c r="E200" s="155">
        <v>132189.04</v>
      </c>
      <c r="F200" s="157"/>
      <c r="G200" s="239"/>
    </row>
    <row r="201" spans="3:7" x14ac:dyDescent="0.25">
      <c r="C201" s="172">
        <v>3</v>
      </c>
      <c r="D201" s="153" t="s">
        <v>478</v>
      </c>
      <c r="E201" s="151">
        <v>13629719.369999999</v>
      </c>
    </row>
    <row r="202" spans="3:7" x14ac:dyDescent="0.25">
      <c r="C202" s="172">
        <v>301</v>
      </c>
      <c r="D202" s="153" t="s">
        <v>479</v>
      </c>
      <c r="E202" s="151">
        <v>1608300</v>
      </c>
    </row>
    <row r="203" spans="3:7" x14ac:dyDescent="0.25">
      <c r="C203" s="172">
        <v>30101</v>
      </c>
      <c r="D203" s="153" t="s">
        <v>480</v>
      </c>
      <c r="E203" s="151">
        <v>1608300</v>
      </c>
    </row>
    <row r="204" spans="3:7" x14ac:dyDescent="0.25">
      <c r="C204" s="172">
        <v>3010101</v>
      </c>
      <c r="D204" s="153" t="s">
        <v>480</v>
      </c>
      <c r="E204" s="151">
        <v>1608300</v>
      </c>
    </row>
    <row r="205" spans="3:7" x14ac:dyDescent="0.25">
      <c r="C205" s="172">
        <v>301010101</v>
      </c>
      <c r="D205" s="153" t="s">
        <v>480</v>
      </c>
      <c r="E205" s="151">
        <v>1608300</v>
      </c>
    </row>
    <row r="206" spans="3:7" x14ac:dyDescent="0.25">
      <c r="C206" s="168">
        <v>301010101001</v>
      </c>
      <c r="D206" s="154" t="s">
        <v>91</v>
      </c>
      <c r="E206" s="155">
        <v>1608300</v>
      </c>
    </row>
    <row r="207" spans="3:7" x14ac:dyDescent="0.25">
      <c r="C207" s="172">
        <v>304</v>
      </c>
      <c r="D207" s="153" t="s">
        <v>481</v>
      </c>
      <c r="E207" s="151">
        <v>720798.66</v>
      </c>
    </row>
    <row r="208" spans="3:7" x14ac:dyDescent="0.25">
      <c r="C208" s="172">
        <v>30401</v>
      </c>
      <c r="D208" s="153" t="s">
        <v>482</v>
      </c>
      <c r="E208" s="151">
        <v>713799.1</v>
      </c>
    </row>
    <row r="209" spans="3:5" x14ac:dyDescent="0.25">
      <c r="C209" s="172">
        <v>3040101</v>
      </c>
      <c r="D209" s="153" t="s">
        <v>482</v>
      </c>
      <c r="E209" s="151">
        <v>713799.1</v>
      </c>
    </row>
    <row r="210" spans="3:5" x14ac:dyDescent="0.25">
      <c r="C210" s="172">
        <v>304010101</v>
      </c>
      <c r="D210" s="153" t="s">
        <v>482</v>
      </c>
      <c r="E210" s="151">
        <v>713799.1</v>
      </c>
    </row>
    <row r="211" spans="3:5" x14ac:dyDescent="0.25">
      <c r="C211" s="168">
        <v>304010101001</v>
      </c>
      <c r="D211" s="154" t="s">
        <v>92</v>
      </c>
      <c r="E211" s="155">
        <v>713799.1</v>
      </c>
    </row>
    <row r="212" spans="3:5" x14ac:dyDescent="0.25">
      <c r="C212" s="172">
        <v>30402</v>
      </c>
      <c r="D212" s="153" t="s">
        <v>483</v>
      </c>
      <c r="E212" s="151">
        <v>6999.56</v>
      </c>
    </row>
    <row r="213" spans="3:5" x14ac:dyDescent="0.25">
      <c r="C213" s="172">
        <v>3040201</v>
      </c>
      <c r="D213" s="153" t="s">
        <v>484</v>
      </c>
      <c r="E213" s="151">
        <v>6999.56</v>
      </c>
    </row>
    <row r="214" spans="3:5" x14ac:dyDescent="0.25">
      <c r="C214" s="172">
        <v>304020101</v>
      </c>
      <c r="D214" s="153" t="s">
        <v>485</v>
      </c>
      <c r="E214" s="151">
        <v>6999.56</v>
      </c>
    </row>
    <row r="215" spans="3:5" x14ac:dyDescent="0.25">
      <c r="C215" s="168">
        <v>304020101001</v>
      </c>
      <c r="D215" s="154" t="s">
        <v>93</v>
      </c>
      <c r="E215" s="155">
        <v>6999.56</v>
      </c>
    </row>
    <row r="216" spans="3:5" x14ac:dyDescent="0.25">
      <c r="C216" s="172">
        <v>305</v>
      </c>
      <c r="D216" s="153" t="s">
        <v>486</v>
      </c>
      <c r="E216" s="151">
        <v>147122.57999999999</v>
      </c>
    </row>
    <row r="217" spans="3:5" x14ac:dyDescent="0.25">
      <c r="C217" s="172">
        <v>30502</v>
      </c>
      <c r="D217" s="153" t="s">
        <v>487</v>
      </c>
      <c r="E217" s="151">
        <v>27785.96</v>
      </c>
    </row>
    <row r="218" spans="3:5" x14ac:dyDescent="0.25">
      <c r="C218" s="172">
        <v>3050201</v>
      </c>
      <c r="D218" s="153" t="s">
        <v>487</v>
      </c>
      <c r="E218" s="151">
        <v>27785.96</v>
      </c>
    </row>
    <row r="219" spans="3:5" x14ac:dyDescent="0.25">
      <c r="C219" s="172">
        <v>305020101</v>
      </c>
      <c r="D219" s="153" t="s">
        <v>487</v>
      </c>
      <c r="E219" s="151">
        <v>27785.96</v>
      </c>
    </row>
    <row r="220" spans="3:5" x14ac:dyDescent="0.25">
      <c r="C220" s="168">
        <v>305020101001</v>
      </c>
      <c r="D220" s="154" t="s">
        <v>94</v>
      </c>
      <c r="E220" s="155">
        <v>27785.96</v>
      </c>
    </row>
    <row r="221" spans="3:5" x14ac:dyDescent="0.25">
      <c r="C221" s="172">
        <v>30504</v>
      </c>
      <c r="D221" s="153" t="s">
        <v>488</v>
      </c>
      <c r="E221" s="151">
        <v>119336.62</v>
      </c>
    </row>
    <row r="222" spans="3:5" x14ac:dyDescent="0.25">
      <c r="C222" s="172">
        <v>3050401</v>
      </c>
      <c r="D222" s="153" t="s">
        <v>488</v>
      </c>
      <c r="E222" s="151">
        <v>119336.62</v>
      </c>
    </row>
    <row r="223" spans="3:5" x14ac:dyDescent="0.25">
      <c r="C223" s="172">
        <v>305040101</v>
      </c>
      <c r="D223" s="153" t="s">
        <v>488</v>
      </c>
      <c r="E223" s="151">
        <v>119336.62</v>
      </c>
    </row>
    <row r="224" spans="3:5" x14ac:dyDescent="0.25">
      <c r="C224" s="168">
        <v>305040101001</v>
      </c>
      <c r="D224" s="154" t="s">
        <v>95</v>
      </c>
      <c r="E224" s="155">
        <v>101038.73</v>
      </c>
    </row>
    <row r="225" spans="3:5" x14ac:dyDescent="0.25">
      <c r="C225" s="168">
        <v>305040101002</v>
      </c>
      <c r="D225" s="154" t="s">
        <v>96</v>
      </c>
      <c r="E225" s="155">
        <v>18297.89</v>
      </c>
    </row>
    <row r="226" spans="3:5" x14ac:dyDescent="0.25">
      <c r="C226" s="172">
        <v>306</v>
      </c>
      <c r="D226" s="153" t="s">
        <v>489</v>
      </c>
      <c r="E226" s="151">
        <v>9818839.4800000004</v>
      </c>
    </row>
    <row r="227" spans="3:5" x14ac:dyDescent="0.25">
      <c r="C227" s="172">
        <v>30601</v>
      </c>
      <c r="D227" s="153" t="s">
        <v>489</v>
      </c>
      <c r="E227" s="151">
        <v>8847500.6099999994</v>
      </c>
    </row>
    <row r="228" spans="3:5" x14ac:dyDescent="0.25">
      <c r="C228" s="172">
        <v>3060101</v>
      </c>
      <c r="D228" s="153" t="s">
        <v>489</v>
      </c>
      <c r="E228" s="151">
        <v>8847500.6099999994</v>
      </c>
    </row>
    <row r="229" spans="3:5" x14ac:dyDescent="0.25">
      <c r="C229" s="172">
        <v>306010101</v>
      </c>
      <c r="D229" s="153" t="s">
        <v>490</v>
      </c>
      <c r="E229" s="151">
        <v>8847500.6099999994</v>
      </c>
    </row>
    <row r="230" spans="3:5" x14ac:dyDescent="0.25">
      <c r="C230" s="168">
        <v>306010101001</v>
      </c>
      <c r="D230" s="154" t="s">
        <v>97</v>
      </c>
      <c r="E230" s="155">
        <v>6960151.6900000004</v>
      </c>
    </row>
    <row r="231" spans="3:5" x14ac:dyDescent="0.25">
      <c r="C231" s="168">
        <v>306010101003</v>
      </c>
      <c r="D231" s="154" t="s">
        <v>98</v>
      </c>
      <c r="E231" s="155">
        <v>1887348.92</v>
      </c>
    </row>
    <row r="232" spans="3:5" x14ac:dyDescent="0.25">
      <c r="C232" s="172">
        <v>30602</v>
      </c>
      <c r="D232" s="153" t="s">
        <v>491</v>
      </c>
      <c r="E232" s="151">
        <v>971338.87</v>
      </c>
    </row>
    <row r="233" spans="3:5" x14ac:dyDescent="0.25">
      <c r="C233" s="172">
        <v>3060201</v>
      </c>
      <c r="D233" s="153" t="s">
        <v>491</v>
      </c>
      <c r="E233" s="151">
        <v>971338.87</v>
      </c>
    </row>
    <row r="234" spans="3:5" x14ac:dyDescent="0.25">
      <c r="C234" s="172">
        <v>306020101</v>
      </c>
      <c r="D234" s="153" t="s">
        <v>491</v>
      </c>
      <c r="E234" s="151">
        <v>971338.87</v>
      </c>
    </row>
    <row r="235" spans="3:5" x14ac:dyDescent="0.25">
      <c r="C235" s="168">
        <v>306020101001</v>
      </c>
      <c r="D235" s="167" t="s">
        <v>99</v>
      </c>
      <c r="E235" s="155">
        <v>971338.87</v>
      </c>
    </row>
    <row r="236" spans="3:5" x14ac:dyDescent="0.25">
      <c r="C236" s="168"/>
      <c r="D236" s="153" t="s">
        <v>725</v>
      </c>
      <c r="E236" s="151">
        <v>1334658.6499999999</v>
      </c>
    </row>
    <row r="237" spans="3:5" x14ac:dyDescent="0.25">
      <c r="C237" s="168"/>
      <c r="D237" s="153" t="s">
        <v>725</v>
      </c>
      <c r="E237" s="151">
        <v>1334658.6499999999</v>
      </c>
    </row>
    <row r="238" spans="3:5" x14ac:dyDescent="0.25">
      <c r="C238" s="168"/>
      <c r="D238" s="153" t="s">
        <v>725</v>
      </c>
      <c r="E238" s="151">
        <v>1334658.6499999999</v>
      </c>
    </row>
    <row r="239" spans="3:5" x14ac:dyDescent="0.25">
      <c r="C239" s="168"/>
      <c r="D239" s="222" t="s">
        <v>490</v>
      </c>
      <c r="E239" s="151">
        <v>1334658.6499999999</v>
      </c>
    </row>
    <row r="240" spans="3:5" x14ac:dyDescent="0.25">
      <c r="C240" s="168"/>
      <c r="D240" s="167" t="s">
        <v>726</v>
      </c>
      <c r="E240" s="155">
        <v>1334658.6499999999</v>
      </c>
    </row>
    <row r="241" spans="3:5" x14ac:dyDescent="0.25">
      <c r="C241" s="153">
        <v>91</v>
      </c>
      <c r="D241" s="153" t="s">
        <v>522</v>
      </c>
      <c r="E241" s="151">
        <v>48000</v>
      </c>
    </row>
    <row r="242" spans="3:5" x14ac:dyDescent="0.25">
      <c r="C242" s="153">
        <v>9101</v>
      </c>
      <c r="D242" s="153" t="s">
        <v>522</v>
      </c>
      <c r="E242" s="151">
        <v>48000</v>
      </c>
    </row>
    <row r="243" spans="3:5" x14ac:dyDescent="0.25">
      <c r="C243" s="153">
        <v>910101</v>
      </c>
      <c r="D243" s="153" t="s">
        <v>522</v>
      </c>
      <c r="E243" s="151">
        <v>48000</v>
      </c>
    </row>
    <row r="244" spans="3:5" x14ac:dyDescent="0.25">
      <c r="C244" s="168">
        <v>9101010001</v>
      </c>
      <c r="D244" s="154" t="s">
        <v>523</v>
      </c>
      <c r="E244" s="155">
        <v>48000</v>
      </c>
    </row>
    <row r="245" spans="3:5" x14ac:dyDescent="0.25">
      <c r="C245" s="153">
        <v>92</v>
      </c>
      <c r="D245" s="153" t="s">
        <v>524</v>
      </c>
      <c r="E245" s="151">
        <v>-48000</v>
      </c>
    </row>
    <row r="246" spans="3:5" x14ac:dyDescent="0.25">
      <c r="C246" s="153">
        <v>9201</v>
      </c>
      <c r="D246" s="153" t="s">
        <v>524</v>
      </c>
      <c r="E246" s="151">
        <v>-48000</v>
      </c>
    </row>
    <row r="247" spans="3:5" x14ac:dyDescent="0.25">
      <c r="C247" s="153">
        <v>920101</v>
      </c>
      <c r="D247" s="153" t="s">
        <v>524</v>
      </c>
      <c r="E247" s="151">
        <v>-48000</v>
      </c>
    </row>
    <row r="248" spans="3:5" x14ac:dyDescent="0.25">
      <c r="C248" s="169">
        <v>9201010001</v>
      </c>
      <c r="D248" s="156" t="s">
        <v>525</v>
      </c>
      <c r="E248" s="170">
        <v>-48000</v>
      </c>
    </row>
  </sheetData>
  <mergeCells count="20">
    <mergeCell ref="G178:G181"/>
    <mergeCell ref="G199:G200"/>
    <mergeCell ref="G37:G40"/>
    <mergeCell ref="G89:G93"/>
    <mergeCell ref="G96:G97"/>
    <mergeCell ref="G169:G175"/>
    <mergeCell ref="F24:I24"/>
    <mergeCell ref="F17:I17"/>
    <mergeCell ref="F55:I55"/>
    <mergeCell ref="C6:E6"/>
    <mergeCell ref="F6:H6"/>
    <mergeCell ref="C7:E7"/>
    <mergeCell ref="F7:H7"/>
    <mergeCell ref="C8:E8"/>
    <mergeCell ref="F8:H8"/>
    <mergeCell ref="C3:E3"/>
    <mergeCell ref="C4:E4"/>
    <mergeCell ref="F4:H4"/>
    <mergeCell ref="C5:E5"/>
    <mergeCell ref="F5:H5"/>
  </mergeCells>
  <hyperlinks>
    <hyperlink ref="F84" location="'Seguros Prep.'!A1" display="Anexo 10" xr:uid="{00000000-0004-0000-0100-000016000000}"/>
    <hyperlink ref="F85" location="'Serv Pagado x ANt'!A1" display="Anexo 11" xr:uid="{00000000-0004-0000-0100-000017000000}"/>
    <hyperlink ref="F106" location="'No Depreciables'!A1" display="Anexo 14" xr:uid="{00000000-0004-0000-0100-00001B000000}"/>
    <hyperlink ref="F107" location="'No Depreciables'!A1" display="Anexo 14" xr:uid="{00000000-0004-0000-0100-00001C000000}"/>
    <hyperlink ref="F110" location="Depreciable!A1" display="Anexo 15" xr:uid="{00000000-0004-0000-0100-00001D000000}"/>
    <hyperlink ref="F111:F115" location="Depreciable!A1" display="Anexo 15" xr:uid="{00000000-0004-0000-0100-00001E000000}"/>
    <hyperlink ref="F118" location="'Depr Acumulada'!A1" display="Anexo 16" xr:uid="{00000000-0004-0000-0100-00001F000000}"/>
    <hyperlink ref="F119:F123" location="'Depr Acumulada'!A1" display="Anexo 16" xr:uid="{00000000-0004-0000-0100-000020000000}"/>
    <hyperlink ref="F129" location="Intangible!A1" display="Anexo 17" xr:uid="{00000000-0004-0000-0100-000021000000}"/>
    <hyperlink ref="F101" location="Hoja1!A1" display="anexo nc sri" xr:uid="{95436132-845D-4236-92D4-612B766DADB8}"/>
    <hyperlink ref="F38" location="'CxC Empleados'!A1" display="Anexo 5" xr:uid="{75AA29A6-1295-46C5-8961-40CA9132A773}"/>
    <hyperlink ref="F32" location="'Otras cuentas por cobrar'!A1" display="Anexo " xr:uid="{BDC35893-264E-4ECE-9C79-E649CBB94F9C}"/>
    <hyperlink ref="F30" location="'Cheques posfechados'!A1" display="Anexo 3" xr:uid="{00000000-0004-0000-0100-000031000000}"/>
    <hyperlink ref="F47:F49" location="'Otras CXC VAR'!A1" display="Anexo 7" xr:uid="{00000000-0004-0000-0100-00000A000000}"/>
    <hyperlink ref="F46" location="'Otras CXC VAR'!A1" display="Anexo 7" xr:uid="{00000000-0004-0000-0100-000009000000}"/>
    <hyperlink ref="F44" location="'Anticipo Proveedores'!A1" display="Anexo 6" xr:uid="{00000000-0004-0000-0100-000008000000}"/>
    <hyperlink ref="F43" location="'Anticipo Proveedores'!A1" display="Anexo 6" xr:uid="{00000000-0004-0000-0100-000007000000}"/>
    <hyperlink ref="F39:F40" location="'CxC Empleados'!A1" display="Anexo 5" xr:uid="{00000000-0004-0000-0100-000006000000}"/>
    <hyperlink ref="F37" location="'CxC Empleados'!A1" display="Anexo 5" xr:uid="{00000000-0004-0000-0100-000005000000}"/>
    <hyperlink ref="F35" location="'CXC Sabella'!A1" display="Anexo 4" xr:uid="{00000000-0004-0000-0100-000004000000}"/>
    <hyperlink ref="F29" location="CXC!A1" display="Anexo 2" xr:uid="{00000000-0004-0000-0100-000003000000}"/>
    <hyperlink ref="F19:F23" location="Efec.Equival.!A1" display="Anexo 1" xr:uid="{00000000-0004-0000-0100-000002000000}"/>
    <hyperlink ref="F15:F16" location="Efec.Equival.!A1" display="Anexo 1" xr:uid="{00000000-0004-0000-0100-000001000000}"/>
    <hyperlink ref="F12" location="Efec.Equival.!A1" display="Anexo 1" xr:uid="{00000000-0004-0000-0100-000000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517F-2B5D-4AF4-BFF3-4F9C0BAB485E}">
  <dimension ref="A1:C5"/>
  <sheetViews>
    <sheetView workbookViewId="0"/>
  </sheetViews>
  <sheetFormatPr baseColWidth="10" defaultRowHeight="15" x14ac:dyDescent="0.25"/>
  <cols>
    <col min="1" max="1" width="31.42578125" customWidth="1"/>
    <col min="2" max="2" width="101.140625" bestFit="1" customWidth="1"/>
    <col min="3" max="3" width="14.85546875" bestFit="1" customWidth="1"/>
  </cols>
  <sheetData>
    <row r="1" spans="1:3" x14ac:dyDescent="0.25">
      <c r="A1" s="158" t="s">
        <v>545</v>
      </c>
    </row>
    <row r="3" spans="1:3" x14ac:dyDescent="0.25">
      <c r="A3" s="47" t="s">
        <v>413</v>
      </c>
      <c r="B3" s="47" t="s">
        <v>365</v>
      </c>
      <c r="C3" t="s">
        <v>540</v>
      </c>
    </row>
    <row r="4" spans="1:3" x14ac:dyDescent="0.25">
      <c r="A4" s="2" t="s">
        <v>546</v>
      </c>
      <c r="B4" s="2" t="s">
        <v>547</v>
      </c>
      <c r="C4" s="182">
        <v>14.15</v>
      </c>
    </row>
    <row r="5" spans="1:3" x14ac:dyDescent="0.25">
      <c r="A5" s="2" t="s">
        <v>160</v>
      </c>
      <c r="C5" s="182">
        <v>14.15</v>
      </c>
    </row>
  </sheetData>
  <hyperlinks>
    <hyperlink ref="A1" location="BG!E100" display="volver" xr:uid="{E15ECF62-E5E2-4860-B3DF-65AF359CBD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D060-6D2B-49DB-B00E-81DC24CC2474}">
  <dimension ref="B3:F7"/>
  <sheetViews>
    <sheetView workbookViewId="0">
      <selection activeCell="F7" sqref="F7"/>
    </sheetView>
  </sheetViews>
  <sheetFormatPr baseColWidth="10" defaultRowHeight="15" x14ac:dyDescent="0.25"/>
  <cols>
    <col min="2" max="2" width="6" customWidth="1"/>
    <col min="3" max="3" width="10.42578125" customWidth="1"/>
    <col min="4" max="4" width="11.5703125" customWidth="1"/>
    <col min="5" max="5" width="102.42578125" customWidth="1"/>
    <col min="6" max="6" width="14.85546875" bestFit="1" customWidth="1"/>
  </cols>
  <sheetData>
    <row r="3" spans="2:6" x14ac:dyDescent="0.25">
      <c r="B3" s="47" t="s">
        <v>414</v>
      </c>
      <c r="C3" s="47" t="s">
        <v>416</v>
      </c>
      <c r="D3" s="47" t="s">
        <v>415</v>
      </c>
      <c r="E3" s="47" t="s">
        <v>365</v>
      </c>
      <c r="F3" t="s">
        <v>540</v>
      </c>
    </row>
    <row r="4" spans="2:6" x14ac:dyDescent="0.25">
      <c r="B4" s="2" t="s">
        <v>539</v>
      </c>
      <c r="C4" s="178">
        <v>44323</v>
      </c>
      <c r="D4" s="2">
        <v>49387</v>
      </c>
      <c r="E4" s="2" t="s">
        <v>541</v>
      </c>
      <c r="F4" s="177">
        <v>1930.2</v>
      </c>
    </row>
    <row r="5" spans="2:6" x14ac:dyDescent="0.25">
      <c r="B5" s="2" t="s">
        <v>160</v>
      </c>
      <c r="F5" s="177">
        <v>1930.2</v>
      </c>
    </row>
    <row r="7" spans="2:6" x14ac:dyDescent="0.25">
      <c r="F7" s="179" t="s">
        <v>538</v>
      </c>
    </row>
  </sheetData>
  <hyperlinks>
    <hyperlink ref="F7" location="BG!E32" display="INICIO" xr:uid="{FE11810B-1027-4310-9130-F2730678FC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opLeftCell="A13" workbookViewId="0">
      <selection activeCell="H18" sqref="H18"/>
    </sheetView>
  </sheetViews>
  <sheetFormatPr baseColWidth="10" defaultRowHeight="15" x14ac:dyDescent="0.25"/>
  <cols>
    <col min="1" max="1" width="11.42578125" style="13"/>
    <col min="2" max="2" width="13" style="13" bestFit="1" customWidth="1"/>
    <col min="3" max="3" width="56" style="13" bestFit="1" customWidth="1"/>
    <col min="4" max="4" width="11.42578125" style="13"/>
    <col min="5" max="6" width="13.85546875" style="13" bestFit="1" customWidth="1"/>
    <col min="7" max="7" width="12.28515625" style="13" bestFit="1" customWidth="1"/>
    <col min="8" max="16384" width="11.42578125" style="13"/>
  </cols>
  <sheetData>
    <row r="1" spans="1:7" x14ac:dyDescent="0.25">
      <c r="A1" s="157"/>
    </row>
    <row r="2" spans="1:7" x14ac:dyDescent="0.25">
      <c r="A2" s="14"/>
    </row>
    <row r="5" spans="1:7" x14ac:dyDescent="0.25">
      <c r="B5" s="242" t="s">
        <v>156</v>
      </c>
      <c r="C5" s="242"/>
      <c r="D5" s="242"/>
      <c r="E5" s="242"/>
      <c r="F5" s="2"/>
      <c r="G5" s="2"/>
    </row>
    <row r="6" spans="1:7" x14ac:dyDescent="0.25">
      <c r="B6" s="2"/>
      <c r="C6" s="2"/>
      <c r="D6" s="2"/>
      <c r="E6" s="12"/>
      <c r="F6" s="2"/>
      <c r="G6" s="2"/>
    </row>
    <row r="7" spans="1:7" ht="38.25" x14ac:dyDescent="0.25">
      <c r="B7" s="3" t="s">
        <v>6</v>
      </c>
      <c r="C7" s="3" t="s">
        <v>7</v>
      </c>
      <c r="D7" s="3" t="s">
        <v>147</v>
      </c>
      <c r="E7" s="4" t="s">
        <v>8</v>
      </c>
      <c r="F7" s="3" t="s">
        <v>148</v>
      </c>
      <c r="G7" s="3" t="s">
        <v>149</v>
      </c>
    </row>
    <row r="8" spans="1:7" x14ac:dyDescent="0.25">
      <c r="B8" s="5">
        <v>101010101</v>
      </c>
      <c r="C8" s="6" t="s">
        <v>150</v>
      </c>
      <c r="D8" s="6" t="s">
        <v>151</v>
      </c>
      <c r="E8" s="7">
        <f>SUM(E9:E10)</f>
        <v>21710</v>
      </c>
      <c r="F8" s="7"/>
      <c r="G8" s="7"/>
    </row>
    <row r="9" spans="1:7" x14ac:dyDescent="0.25">
      <c r="B9" s="8">
        <v>101010101001</v>
      </c>
      <c r="C9" s="9" t="s">
        <v>152</v>
      </c>
      <c r="D9" s="9" t="s">
        <v>151</v>
      </c>
      <c r="E9" s="10">
        <v>1710</v>
      </c>
      <c r="F9" s="10"/>
      <c r="G9" s="10"/>
    </row>
    <row r="10" spans="1:7" x14ac:dyDescent="0.25">
      <c r="B10" s="8">
        <v>101010101006</v>
      </c>
      <c r="C10" s="9" t="s">
        <v>511</v>
      </c>
      <c r="D10" s="9" t="s">
        <v>151</v>
      </c>
      <c r="E10" s="10">
        <v>20000</v>
      </c>
      <c r="F10" s="10"/>
      <c r="G10" s="10"/>
    </row>
    <row r="11" spans="1:7" x14ac:dyDescent="0.25">
      <c r="B11" s="5">
        <v>1010102</v>
      </c>
      <c r="C11" s="6" t="s">
        <v>153</v>
      </c>
      <c r="D11" s="6" t="s">
        <v>151</v>
      </c>
      <c r="E11" s="7">
        <f>+E12</f>
        <v>5417584.54</v>
      </c>
      <c r="F11" s="7"/>
      <c r="G11" s="7"/>
    </row>
    <row r="12" spans="1:7" x14ac:dyDescent="0.25">
      <c r="B12" s="5">
        <v>101010201</v>
      </c>
      <c r="C12" s="6" t="s">
        <v>154</v>
      </c>
      <c r="D12" s="9" t="s">
        <v>151</v>
      </c>
      <c r="E12" s="7">
        <f>SUM(E13:E17)</f>
        <v>5417584.54</v>
      </c>
      <c r="F12" s="7"/>
      <c r="G12" s="7"/>
    </row>
    <row r="13" spans="1:7" x14ac:dyDescent="0.25">
      <c r="B13" s="8">
        <v>101010201001</v>
      </c>
      <c r="C13" s="9" t="s">
        <v>10</v>
      </c>
      <c r="D13" s="9" t="s">
        <v>151</v>
      </c>
      <c r="E13" s="10">
        <v>521461.08</v>
      </c>
      <c r="F13" s="10">
        <v>747275.35</v>
      </c>
      <c r="G13" s="10">
        <v>225814.27</v>
      </c>
    </row>
    <row r="14" spans="1:7" x14ac:dyDescent="0.25">
      <c r="B14" s="8">
        <v>101010201002</v>
      </c>
      <c r="C14" s="9" t="s">
        <v>11</v>
      </c>
      <c r="D14" s="9" t="s">
        <v>151</v>
      </c>
      <c r="E14" s="10">
        <v>183513.37</v>
      </c>
      <c r="F14" s="10">
        <v>183513.37</v>
      </c>
      <c r="G14" s="10">
        <v>0</v>
      </c>
    </row>
    <row r="15" spans="1:7" x14ac:dyDescent="0.25">
      <c r="B15" s="8">
        <v>101010201004</v>
      </c>
      <c r="C15" s="9" t="s">
        <v>12</v>
      </c>
      <c r="D15" s="9" t="s">
        <v>151</v>
      </c>
      <c r="E15" s="10">
        <v>5664.86</v>
      </c>
      <c r="F15" s="10"/>
      <c r="G15" s="10"/>
    </row>
    <row r="16" spans="1:7" x14ac:dyDescent="0.25">
      <c r="B16" s="8">
        <v>101010201005</v>
      </c>
      <c r="C16" s="9" t="s">
        <v>13</v>
      </c>
      <c r="D16" s="9" t="s">
        <v>151</v>
      </c>
      <c r="E16" s="10">
        <v>110945.23</v>
      </c>
      <c r="F16" s="10">
        <v>110945.23</v>
      </c>
      <c r="G16" s="10">
        <v>0</v>
      </c>
    </row>
    <row r="17" spans="2:8" x14ac:dyDescent="0.25">
      <c r="B17" s="8">
        <v>101010201006</v>
      </c>
      <c r="C17" s="9" t="s">
        <v>14</v>
      </c>
      <c r="D17" s="9"/>
      <c r="E17" s="10">
        <v>4596000</v>
      </c>
      <c r="F17" s="10">
        <v>4596000</v>
      </c>
      <c r="G17" s="10">
        <v>0</v>
      </c>
    </row>
    <row r="18" spans="2:8" x14ac:dyDescent="0.25">
      <c r="B18" s="2"/>
      <c r="C18" s="6" t="s">
        <v>155</v>
      </c>
      <c r="D18" s="11"/>
      <c r="E18" s="7">
        <f>+E8+E11</f>
        <v>5439294.54</v>
      </c>
      <c r="F18" s="7">
        <f>SUBTOTAL(109,F8:F17)</f>
        <v>5637733.9500000002</v>
      </c>
      <c r="G18" s="7">
        <f>SUBTOTAL(109,G8:G17)</f>
        <v>225814.27</v>
      </c>
      <c r="H18" s="157" t="s">
        <v>159</v>
      </c>
    </row>
    <row r="22" spans="2:8" x14ac:dyDescent="0.25">
      <c r="F22" s="173"/>
    </row>
  </sheetData>
  <mergeCells count="1">
    <mergeCell ref="B5:E5"/>
  </mergeCells>
  <hyperlinks>
    <hyperlink ref="H18" location="BG!A1" display="Inicio" xr:uid="{00000000-0004-0000-0200-000000000000}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F913"/>
  <sheetViews>
    <sheetView workbookViewId="0"/>
  </sheetViews>
  <sheetFormatPr baseColWidth="10" defaultRowHeight="15" x14ac:dyDescent="0.25"/>
  <cols>
    <col min="1" max="1" width="11.42578125" style="15"/>
    <col min="2" max="2" width="12.5703125" style="15" customWidth="1"/>
    <col min="3" max="3" width="70.140625" style="15" bestFit="1" customWidth="1"/>
    <col min="4" max="4" width="6" style="17" customWidth="1"/>
    <col min="5" max="5" width="12.7109375" style="15" customWidth="1"/>
    <col min="6" max="905" width="9" style="15" customWidth="1"/>
    <col min="906" max="906" width="12.5703125" style="15" bestFit="1" customWidth="1"/>
    <col min="907" max="16384" width="11.42578125" style="15"/>
  </cols>
  <sheetData>
    <row r="5" spans="2:5" x14ac:dyDescent="0.25">
      <c r="B5" s="243" t="s">
        <v>526</v>
      </c>
      <c r="C5" s="244"/>
      <c r="D5" s="244"/>
      <c r="E5" s="244"/>
    </row>
    <row r="7" spans="2:5" x14ac:dyDescent="0.25">
      <c r="B7" s="15" t="s">
        <v>321</v>
      </c>
      <c r="D7" s="15"/>
    </row>
    <row r="8" spans="2:5" x14ac:dyDescent="0.25">
      <c r="D8" s="15"/>
      <c r="E8" s="18" t="s">
        <v>366</v>
      </c>
    </row>
    <row r="9" spans="2:5" x14ac:dyDescent="0.25">
      <c r="B9" s="15" t="s">
        <v>320</v>
      </c>
      <c r="C9" s="15" t="s">
        <v>319</v>
      </c>
      <c r="D9" s="15"/>
      <c r="E9" s="16">
        <v>3235.13</v>
      </c>
    </row>
    <row r="10" spans="2:5" x14ac:dyDescent="0.25">
      <c r="B10" s="15" t="s">
        <v>318</v>
      </c>
      <c r="C10" s="15" t="s">
        <v>317</v>
      </c>
      <c r="D10" s="15"/>
      <c r="E10" s="16">
        <v>367834.04000000004</v>
      </c>
    </row>
    <row r="11" spans="2:5" x14ac:dyDescent="0.25">
      <c r="B11" s="15" t="s">
        <v>316</v>
      </c>
      <c r="C11" s="15" t="s">
        <v>315</v>
      </c>
      <c r="D11" s="15"/>
      <c r="E11" s="16">
        <v>14751.570000000002</v>
      </c>
    </row>
    <row r="12" spans="2:5" x14ac:dyDescent="0.25">
      <c r="B12" s="15" t="s">
        <v>314</v>
      </c>
      <c r="C12" s="15" t="s">
        <v>313</v>
      </c>
      <c r="D12" s="15"/>
      <c r="E12" s="16">
        <v>599924.26999999979</v>
      </c>
    </row>
    <row r="13" spans="2:5" x14ac:dyDescent="0.25">
      <c r="B13" s="15" t="s">
        <v>312</v>
      </c>
      <c r="C13" s="15" t="s">
        <v>311</v>
      </c>
      <c r="D13" s="15"/>
      <c r="E13" s="16">
        <v>3826.95</v>
      </c>
    </row>
    <row r="14" spans="2:5" x14ac:dyDescent="0.25">
      <c r="B14" s="15" t="s">
        <v>310</v>
      </c>
      <c r="C14" s="15" t="s">
        <v>309</v>
      </c>
      <c r="D14" s="15"/>
      <c r="E14" s="16">
        <v>3914.55</v>
      </c>
    </row>
    <row r="15" spans="2:5" x14ac:dyDescent="0.25">
      <c r="B15" s="15" t="s">
        <v>308</v>
      </c>
      <c r="C15" s="15" t="s">
        <v>307</v>
      </c>
      <c r="D15" s="15"/>
      <c r="E15" s="16">
        <v>2633.56</v>
      </c>
    </row>
    <row r="16" spans="2:5" x14ac:dyDescent="0.25">
      <c r="B16" s="15" t="s">
        <v>306</v>
      </c>
      <c r="C16" s="15" t="s">
        <v>305</v>
      </c>
      <c r="D16" s="15"/>
      <c r="E16" s="16">
        <v>7128.1799999999994</v>
      </c>
    </row>
    <row r="17" spans="2:5" x14ac:dyDescent="0.25">
      <c r="B17" s="15" t="s">
        <v>304</v>
      </c>
      <c r="C17" s="15" t="s">
        <v>303</v>
      </c>
      <c r="D17" s="15"/>
      <c r="E17" s="16">
        <v>7398.4699999999993</v>
      </c>
    </row>
    <row r="18" spans="2:5" x14ac:dyDescent="0.25">
      <c r="B18" s="15" t="s">
        <v>302</v>
      </c>
      <c r="C18" s="15" t="s">
        <v>301</v>
      </c>
      <c r="D18" s="15"/>
      <c r="E18" s="16">
        <v>4437.01</v>
      </c>
    </row>
    <row r="19" spans="2:5" x14ac:dyDescent="0.25">
      <c r="B19" s="15" t="s">
        <v>300</v>
      </c>
      <c r="C19" s="15" t="s">
        <v>299</v>
      </c>
      <c r="D19" s="15"/>
      <c r="E19" s="16">
        <v>1251.52</v>
      </c>
    </row>
    <row r="20" spans="2:5" x14ac:dyDescent="0.25">
      <c r="B20" s="15" t="s">
        <v>298</v>
      </c>
      <c r="C20" s="15" t="s">
        <v>297</v>
      </c>
      <c r="D20" s="15"/>
      <c r="E20" s="16">
        <v>12331.480000000001</v>
      </c>
    </row>
    <row r="21" spans="2:5" x14ac:dyDescent="0.25">
      <c r="B21" s="15" t="s">
        <v>296</v>
      </c>
      <c r="C21" s="15" t="s">
        <v>295</v>
      </c>
      <c r="D21" s="15"/>
      <c r="E21" s="16">
        <v>4549.59</v>
      </c>
    </row>
    <row r="22" spans="2:5" x14ac:dyDescent="0.25">
      <c r="B22" s="15" t="s">
        <v>294</v>
      </c>
      <c r="C22" s="15" t="s">
        <v>293</v>
      </c>
      <c r="D22" s="15"/>
      <c r="E22" s="16">
        <v>7139.79</v>
      </c>
    </row>
    <row r="23" spans="2:5" x14ac:dyDescent="0.25">
      <c r="B23" s="15" t="s">
        <v>292</v>
      </c>
      <c r="C23" s="15" t="s">
        <v>291</v>
      </c>
      <c r="D23" s="15"/>
      <c r="E23" s="16">
        <v>77599.409999999989</v>
      </c>
    </row>
    <row r="24" spans="2:5" x14ac:dyDescent="0.25">
      <c r="B24" s="15" t="s">
        <v>290</v>
      </c>
      <c r="C24" s="15" t="s">
        <v>289</v>
      </c>
      <c r="D24" s="15"/>
      <c r="E24" s="16">
        <v>687.75</v>
      </c>
    </row>
    <row r="25" spans="2:5" x14ac:dyDescent="0.25">
      <c r="B25" s="15" t="s">
        <v>288</v>
      </c>
      <c r="C25" s="15" t="s">
        <v>287</v>
      </c>
      <c r="D25" s="15"/>
      <c r="E25" s="16">
        <v>251651.26999999993</v>
      </c>
    </row>
    <row r="26" spans="2:5" x14ac:dyDescent="0.25">
      <c r="B26" s="15" t="s">
        <v>286</v>
      </c>
      <c r="C26" s="15" t="s">
        <v>285</v>
      </c>
      <c r="D26" s="15"/>
      <c r="E26" s="16">
        <v>517.44000000000005</v>
      </c>
    </row>
    <row r="27" spans="2:5" x14ac:dyDescent="0.25">
      <c r="B27" s="15" t="s">
        <v>284</v>
      </c>
      <c r="C27" s="15" t="s">
        <v>283</v>
      </c>
      <c r="D27" s="15"/>
      <c r="E27" s="16">
        <v>18890.810000000001</v>
      </c>
    </row>
    <row r="28" spans="2:5" x14ac:dyDescent="0.25">
      <c r="B28" s="15" t="s">
        <v>282</v>
      </c>
      <c r="C28" s="15" t="s">
        <v>281</v>
      </c>
      <c r="D28" s="15"/>
      <c r="E28" s="16">
        <v>21867.35</v>
      </c>
    </row>
    <row r="29" spans="2:5" x14ac:dyDescent="0.25">
      <c r="B29" s="15" t="s">
        <v>280</v>
      </c>
      <c r="C29" s="15" t="s">
        <v>279</v>
      </c>
      <c r="D29" s="15"/>
      <c r="E29" s="16">
        <v>5732.72</v>
      </c>
    </row>
    <row r="30" spans="2:5" x14ac:dyDescent="0.25">
      <c r="B30" s="15" t="s">
        <v>278</v>
      </c>
      <c r="C30" s="15" t="s">
        <v>277</v>
      </c>
      <c r="D30" s="15"/>
      <c r="E30" s="16">
        <v>3310.7799999999997</v>
      </c>
    </row>
    <row r="31" spans="2:5" x14ac:dyDescent="0.25">
      <c r="B31" s="15" t="s">
        <v>276</v>
      </c>
      <c r="C31" s="15" t="s">
        <v>275</v>
      </c>
      <c r="D31" s="15"/>
      <c r="E31" s="16">
        <v>13740.26</v>
      </c>
    </row>
    <row r="32" spans="2:5" x14ac:dyDescent="0.25">
      <c r="B32" s="15" t="s">
        <v>274</v>
      </c>
      <c r="C32" s="15" t="s">
        <v>273</v>
      </c>
      <c r="D32" s="15"/>
      <c r="E32" s="16">
        <v>28680.94</v>
      </c>
    </row>
    <row r="33" spans="2:5" x14ac:dyDescent="0.25">
      <c r="B33" s="15" t="s">
        <v>272</v>
      </c>
      <c r="C33" s="15" t="s">
        <v>271</v>
      </c>
      <c r="D33" s="15"/>
      <c r="E33" s="16">
        <v>3022.6</v>
      </c>
    </row>
    <row r="34" spans="2:5" x14ac:dyDescent="0.25">
      <c r="B34" s="15" t="s">
        <v>270</v>
      </c>
      <c r="C34" s="15" t="s">
        <v>269</v>
      </c>
      <c r="D34" s="15"/>
      <c r="E34" s="16">
        <v>22423.4</v>
      </c>
    </row>
    <row r="35" spans="2:5" x14ac:dyDescent="0.25">
      <c r="B35" s="15" t="s">
        <v>268</v>
      </c>
      <c r="C35" s="15" t="s">
        <v>267</v>
      </c>
      <c r="D35" s="15"/>
      <c r="E35" s="16">
        <v>4915.1800000000012</v>
      </c>
    </row>
    <row r="36" spans="2:5" x14ac:dyDescent="0.25">
      <c r="B36" s="15" t="s">
        <v>266</v>
      </c>
      <c r="C36" s="15" t="s">
        <v>265</v>
      </c>
      <c r="D36" s="15"/>
      <c r="E36" s="16">
        <v>3274.41</v>
      </c>
    </row>
    <row r="37" spans="2:5" x14ac:dyDescent="0.25">
      <c r="B37" s="15" t="s">
        <v>264</v>
      </c>
      <c r="C37" s="15" t="s">
        <v>263</v>
      </c>
      <c r="D37" s="15"/>
      <c r="E37" s="16">
        <v>30814.77</v>
      </c>
    </row>
    <row r="38" spans="2:5" x14ac:dyDescent="0.25">
      <c r="B38" s="15" t="s">
        <v>262</v>
      </c>
      <c r="C38" s="15" t="s">
        <v>261</v>
      </c>
      <c r="D38" s="15"/>
      <c r="E38" s="16">
        <v>6975.2300000000005</v>
      </c>
    </row>
    <row r="39" spans="2:5" x14ac:dyDescent="0.25">
      <c r="B39" s="15" t="s">
        <v>260</v>
      </c>
      <c r="C39" s="15" t="s">
        <v>259</v>
      </c>
      <c r="D39" s="15"/>
      <c r="E39" s="16">
        <v>7021.9800000000005</v>
      </c>
    </row>
    <row r="40" spans="2:5" x14ac:dyDescent="0.25">
      <c r="B40" s="15" t="s">
        <v>258</v>
      </c>
      <c r="C40" s="15" t="s">
        <v>257</v>
      </c>
      <c r="D40" s="15"/>
      <c r="E40" s="16">
        <v>2933.34</v>
      </c>
    </row>
    <row r="41" spans="2:5" x14ac:dyDescent="0.25">
      <c r="B41" s="15" t="s">
        <v>256</v>
      </c>
      <c r="C41" s="15" t="s">
        <v>255</v>
      </c>
      <c r="D41" s="15"/>
      <c r="E41" s="16">
        <v>12909.970000000001</v>
      </c>
    </row>
    <row r="42" spans="2:5" x14ac:dyDescent="0.25">
      <c r="B42" s="15" t="s">
        <v>254</v>
      </c>
      <c r="C42" s="15" t="s">
        <v>253</v>
      </c>
      <c r="D42" s="15"/>
      <c r="E42" s="16">
        <v>3604.7200000000003</v>
      </c>
    </row>
    <row r="43" spans="2:5" x14ac:dyDescent="0.25">
      <c r="B43" s="15" t="s">
        <v>252</v>
      </c>
      <c r="C43" s="15" t="s">
        <v>251</v>
      </c>
      <c r="D43" s="15"/>
      <c r="E43" s="16">
        <v>10560.45</v>
      </c>
    </row>
    <row r="44" spans="2:5" x14ac:dyDescent="0.25">
      <c r="B44" s="15" t="s">
        <v>250</v>
      </c>
      <c r="C44" s="15" t="s">
        <v>249</v>
      </c>
      <c r="D44" s="15"/>
      <c r="E44" s="16">
        <v>12465.09</v>
      </c>
    </row>
    <row r="45" spans="2:5" x14ac:dyDescent="0.25">
      <c r="B45" s="15" t="s">
        <v>248</v>
      </c>
      <c r="C45" s="15" t="s">
        <v>247</v>
      </c>
      <c r="D45" s="15"/>
      <c r="E45" s="16">
        <v>1331.11</v>
      </c>
    </row>
    <row r="46" spans="2:5" x14ac:dyDescent="0.25">
      <c r="B46" s="15" t="s">
        <v>246</v>
      </c>
      <c r="C46" s="15" t="s">
        <v>245</v>
      </c>
      <c r="D46" s="15"/>
      <c r="E46" s="16">
        <v>27638.23</v>
      </c>
    </row>
    <row r="47" spans="2:5" x14ac:dyDescent="0.25">
      <c r="B47" s="15" t="s">
        <v>244</v>
      </c>
      <c r="C47" s="15" t="s">
        <v>243</v>
      </c>
      <c r="D47" s="15"/>
      <c r="E47" s="16">
        <v>43771.939999999988</v>
      </c>
    </row>
    <row r="48" spans="2:5" x14ac:dyDescent="0.25">
      <c r="B48" s="15" t="s">
        <v>242</v>
      </c>
      <c r="C48" s="15" t="s">
        <v>241</v>
      </c>
      <c r="D48" s="15"/>
      <c r="E48" s="16">
        <v>15754.34</v>
      </c>
    </row>
    <row r="49" spans="2:5" x14ac:dyDescent="0.25">
      <c r="B49" s="15" t="s">
        <v>240</v>
      </c>
      <c r="C49" s="15" t="s">
        <v>239</v>
      </c>
      <c r="D49" s="15"/>
      <c r="E49" s="16">
        <v>1112.73</v>
      </c>
    </row>
    <row r="50" spans="2:5" x14ac:dyDescent="0.25">
      <c r="B50" s="15" t="s">
        <v>238</v>
      </c>
      <c r="C50" s="15" t="s">
        <v>237</v>
      </c>
      <c r="D50" s="15"/>
      <c r="E50" s="16">
        <v>22520.910000000003</v>
      </c>
    </row>
    <row r="51" spans="2:5" x14ac:dyDescent="0.25">
      <c r="B51" s="15" t="s">
        <v>236</v>
      </c>
      <c r="C51" s="15" t="s">
        <v>235</v>
      </c>
      <c r="D51" s="15"/>
      <c r="E51" s="16">
        <v>17122.25</v>
      </c>
    </row>
    <row r="52" spans="2:5" x14ac:dyDescent="0.25">
      <c r="B52" s="15" t="s">
        <v>234</v>
      </c>
      <c r="C52" s="15" t="s">
        <v>233</v>
      </c>
      <c r="D52" s="15"/>
      <c r="E52" s="16">
        <v>1184</v>
      </c>
    </row>
    <row r="53" spans="2:5" x14ac:dyDescent="0.25">
      <c r="B53" s="15" t="s">
        <v>232</v>
      </c>
      <c r="C53" s="15" t="s">
        <v>231</v>
      </c>
      <c r="D53" s="15"/>
      <c r="E53" s="16">
        <v>14535.310000000001</v>
      </c>
    </row>
    <row r="54" spans="2:5" x14ac:dyDescent="0.25">
      <c r="B54" s="15" t="s">
        <v>230</v>
      </c>
      <c r="C54" s="15" t="s">
        <v>229</v>
      </c>
      <c r="D54" s="15"/>
      <c r="E54" s="16">
        <v>2091.31</v>
      </c>
    </row>
    <row r="55" spans="2:5" x14ac:dyDescent="0.25">
      <c r="B55" s="15" t="s">
        <v>228</v>
      </c>
      <c r="C55" s="15" t="s">
        <v>227</v>
      </c>
      <c r="D55" s="15"/>
      <c r="E55" s="16">
        <v>33352.68</v>
      </c>
    </row>
    <row r="56" spans="2:5" x14ac:dyDescent="0.25">
      <c r="B56" s="15" t="s">
        <v>226</v>
      </c>
      <c r="C56" s="15" t="s">
        <v>225</v>
      </c>
      <c r="D56" s="15"/>
      <c r="E56" s="16">
        <v>1232</v>
      </c>
    </row>
    <row r="57" spans="2:5" x14ac:dyDescent="0.25">
      <c r="B57" s="15" t="s">
        <v>224</v>
      </c>
      <c r="C57" s="15" t="s">
        <v>223</v>
      </c>
      <c r="D57" s="15"/>
      <c r="E57" s="16">
        <v>15800.31</v>
      </c>
    </row>
    <row r="58" spans="2:5" x14ac:dyDescent="0.25">
      <c r="B58" s="15" t="s">
        <v>222</v>
      </c>
      <c r="C58" s="15" t="s">
        <v>221</v>
      </c>
      <c r="D58" s="15"/>
      <c r="E58" s="16">
        <v>9844.74</v>
      </c>
    </row>
    <row r="59" spans="2:5" x14ac:dyDescent="0.25">
      <c r="B59" s="15" t="s">
        <v>220</v>
      </c>
      <c r="C59" s="15" t="s">
        <v>219</v>
      </c>
      <c r="D59" s="15"/>
      <c r="E59" s="16">
        <v>7589.88</v>
      </c>
    </row>
    <row r="60" spans="2:5" x14ac:dyDescent="0.25">
      <c r="B60" s="15" t="s">
        <v>218</v>
      </c>
      <c r="C60" s="15" t="s">
        <v>217</v>
      </c>
      <c r="D60" s="15"/>
      <c r="E60" s="16">
        <v>3955.76</v>
      </c>
    </row>
    <row r="61" spans="2:5" x14ac:dyDescent="0.25">
      <c r="B61" s="15" t="s">
        <v>216</v>
      </c>
      <c r="C61" s="15" t="s">
        <v>215</v>
      </c>
      <c r="D61" s="15"/>
      <c r="E61" s="16">
        <v>2091.62</v>
      </c>
    </row>
    <row r="62" spans="2:5" x14ac:dyDescent="0.25">
      <c r="B62" s="15" t="s">
        <v>214</v>
      </c>
      <c r="C62" s="15" t="s">
        <v>213</v>
      </c>
      <c r="D62" s="15"/>
      <c r="E62" s="16">
        <v>38520.58</v>
      </c>
    </row>
    <row r="63" spans="2:5" x14ac:dyDescent="0.25">
      <c r="B63" s="15" t="s">
        <v>212</v>
      </c>
      <c r="C63" s="15" t="s">
        <v>211</v>
      </c>
      <c r="D63" s="15"/>
      <c r="E63" s="16">
        <v>184324.08000000002</v>
      </c>
    </row>
    <row r="64" spans="2:5" x14ac:dyDescent="0.25">
      <c r="B64" s="15" t="s">
        <v>210</v>
      </c>
      <c r="C64" s="15" t="s">
        <v>209</v>
      </c>
      <c r="D64" s="15"/>
      <c r="E64" s="16">
        <v>73601.140000000014</v>
      </c>
    </row>
    <row r="65" spans="2:5" x14ac:dyDescent="0.25">
      <c r="B65" s="15" t="s">
        <v>208</v>
      </c>
      <c r="C65" s="15" t="s">
        <v>207</v>
      </c>
      <c r="D65" s="15"/>
      <c r="E65" s="16">
        <v>381931.18000000005</v>
      </c>
    </row>
    <row r="66" spans="2:5" x14ac:dyDescent="0.25">
      <c r="B66" s="15" t="s">
        <v>206</v>
      </c>
      <c r="C66" s="15" t="s">
        <v>205</v>
      </c>
      <c r="D66" s="15"/>
      <c r="E66" s="16">
        <v>94770.97</v>
      </c>
    </row>
    <row r="67" spans="2:5" x14ac:dyDescent="0.25">
      <c r="B67" s="15" t="s">
        <v>204</v>
      </c>
      <c r="C67" s="15" t="s">
        <v>203</v>
      </c>
      <c r="D67" s="15"/>
      <c r="E67" s="16">
        <v>66562.81</v>
      </c>
    </row>
    <row r="68" spans="2:5" x14ac:dyDescent="0.25">
      <c r="B68" s="15" t="s">
        <v>202</v>
      </c>
      <c r="C68" s="15" t="s">
        <v>201</v>
      </c>
      <c r="D68" s="15"/>
      <c r="E68" s="16">
        <v>26527.5</v>
      </c>
    </row>
    <row r="69" spans="2:5" x14ac:dyDescent="0.25">
      <c r="B69" s="15" t="s">
        <v>200</v>
      </c>
      <c r="C69" s="15" t="s">
        <v>199</v>
      </c>
      <c r="D69" s="15"/>
      <c r="E69" s="16">
        <v>18783.240000000002</v>
      </c>
    </row>
    <row r="70" spans="2:5" x14ac:dyDescent="0.25">
      <c r="B70" s="15" t="s">
        <v>198</v>
      </c>
      <c r="C70" s="15" t="s">
        <v>197</v>
      </c>
      <c r="D70" s="15"/>
      <c r="E70" s="16">
        <v>24637.56</v>
      </c>
    </row>
    <row r="71" spans="2:5" x14ac:dyDescent="0.25">
      <c r="B71" s="15" t="s">
        <v>196</v>
      </c>
      <c r="C71" s="15" t="s">
        <v>195</v>
      </c>
      <c r="D71" s="15"/>
      <c r="E71" s="16">
        <v>43811.619999999995</v>
      </c>
    </row>
    <row r="72" spans="2:5" x14ac:dyDescent="0.25">
      <c r="B72" s="15" t="s">
        <v>194</v>
      </c>
      <c r="C72" s="15" t="s">
        <v>193</v>
      </c>
      <c r="D72" s="15"/>
      <c r="E72" s="16">
        <v>21938.93</v>
      </c>
    </row>
    <row r="73" spans="2:5" x14ac:dyDescent="0.25">
      <c r="B73" s="15" t="s">
        <v>192</v>
      </c>
      <c r="C73" s="15" t="s">
        <v>191</v>
      </c>
      <c r="D73" s="15"/>
      <c r="E73" s="16">
        <v>7254.91</v>
      </c>
    </row>
    <row r="74" spans="2:5" x14ac:dyDescent="0.25">
      <c r="B74" s="15" t="s">
        <v>190</v>
      </c>
      <c r="C74" s="15" t="s">
        <v>189</v>
      </c>
      <c r="D74" s="15"/>
      <c r="E74" s="16">
        <v>18162.32</v>
      </c>
    </row>
    <row r="75" spans="2:5" x14ac:dyDescent="0.25">
      <c r="B75" s="15" t="s">
        <v>188</v>
      </c>
      <c r="C75" s="15" t="s">
        <v>187</v>
      </c>
      <c r="D75" s="15"/>
      <c r="E75" s="16">
        <v>42172.43</v>
      </c>
    </row>
    <row r="76" spans="2:5" x14ac:dyDescent="0.25">
      <c r="B76" s="15" t="s">
        <v>186</v>
      </c>
      <c r="C76" s="15" t="s">
        <v>185</v>
      </c>
      <c r="D76" s="15"/>
      <c r="E76" s="16">
        <v>29757.17</v>
      </c>
    </row>
    <row r="77" spans="2:5" x14ac:dyDescent="0.25">
      <c r="B77" s="15" t="s">
        <v>184</v>
      </c>
      <c r="C77" s="15" t="s">
        <v>183</v>
      </c>
      <c r="D77" s="15"/>
      <c r="E77" s="16">
        <v>43723.6</v>
      </c>
    </row>
    <row r="78" spans="2:5" x14ac:dyDescent="0.25">
      <c r="B78" s="15" t="s">
        <v>182</v>
      </c>
      <c r="C78" s="15" t="s">
        <v>181</v>
      </c>
      <c r="D78" s="15"/>
      <c r="E78" s="16">
        <v>101966.35</v>
      </c>
    </row>
    <row r="79" spans="2:5" x14ac:dyDescent="0.25">
      <c r="B79" s="15" t="s">
        <v>180</v>
      </c>
      <c r="C79" s="15" t="s">
        <v>179</v>
      </c>
      <c r="D79" s="15"/>
      <c r="E79" s="16">
        <v>2409.2600000000002</v>
      </c>
    </row>
    <row r="80" spans="2:5" x14ac:dyDescent="0.25">
      <c r="B80" s="15" t="s">
        <v>178</v>
      </c>
      <c r="C80" s="15" t="s">
        <v>177</v>
      </c>
      <c r="D80" s="15"/>
      <c r="E80" s="16">
        <v>61817.87</v>
      </c>
    </row>
    <row r="81" spans="2:5" x14ac:dyDescent="0.25">
      <c r="B81" s="15" t="s">
        <v>176</v>
      </c>
      <c r="C81" s="15" t="s">
        <v>175</v>
      </c>
      <c r="D81" s="15"/>
      <c r="E81" s="16">
        <v>109129.85999999999</v>
      </c>
    </row>
    <row r="82" spans="2:5" x14ac:dyDescent="0.25">
      <c r="B82" s="15" t="s">
        <v>174</v>
      </c>
      <c r="C82" s="15" t="s">
        <v>173</v>
      </c>
      <c r="D82" s="15"/>
      <c r="E82" s="16">
        <v>21715.41</v>
      </c>
    </row>
    <row r="83" spans="2:5" x14ac:dyDescent="0.25">
      <c r="B83" s="15" t="s">
        <v>172</v>
      </c>
      <c r="C83" s="15" t="s">
        <v>171</v>
      </c>
      <c r="D83" s="15"/>
      <c r="E83" s="16">
        <v>4115.5</v>
      </c>
    </row>
    <row r="84" spans="2:5" x14ac:dyDescent="0.25">
      <c r="B84" s="15" t="s">
        <v>170</v>
      </c>
      <c r="C84" s="15" t="s">
        <v>169</v>
      </c>
      <c r="D84" s="15"/>
      <c r="E84" s="16">
        <v>99669.24</v>
      </c>
    </row>
    <row r="85" spans="2:5" x14ac:dyDescent="0.25">
      <c r="B85" s="15" t="s">
        <v>168</v>
      </c>
      <c r="C85" s="15" t="s">
        <v>167</v>
      </c>
      <c r="D85" s="15"/>
      <c r="E85" s="16">
        <v>2113.2600000000002</v>
      </c>
    </row>
    <row r="86" spans="2:5" x14ac:dyDescent="0.25">
      <c r="B86" s="15" t="s">
        <v>166</v>
      </c>
      <c r="C86" s="15" t="s">
        <v>165</v>
      </c>
      <c r="D86" s="15"/>
      <c r="E86" s="16">
        <v>27936.57</v>
      </c>
    </row>
    <row r="87" spans="2:5" x14ac:dyDescent="0.25">
      <c r="B87" s="15" t="s">
        <v>164</v>
      </c>
      <c r="C87" s="15" t="s">
        <v>163</v>
      </c>
      <c r="D87" s="15"/>
      <c r="E87" s="16">
        <v>19300.52</v>
      </c>
    </row>
    <row r="88" spans="2:5" x14ac:dyDescent="0.25">
      <c r="B88" s="15" t="s">
        <v>162</v>
      </c>
      <c r="C88" s="15" t="s">
        <v>161</v>
      </c>
      <c r="D88" s="15"/>
      <c r="E88" s="16">
        <v>49248.979999999996</v>
      </c>
    </row>
    <row r="89" spans="2:5" x14ac:dyDescent="0.25">
      <c r="B89" s="15" t="s">
        <v>611</v>
      </c>
      <c r="C89" s="15" t="s">
        <v>612</v>
      </c>
      <c r="D89" s="15"/>
      <c r="E89" s="16">
        <v>16537.5</v>
      </c>
    </row>
    <row r="90" spans="2:5" x14ac:dyDescent="0.25">
      <c r="B90" s="15" t="s">
        <v>613</v>
      </c>
      <c r="C90" s="15" t="s">
        <v>614</v>
      </c>
      <c r="D90" s="15"/>
      <c r="E90" s="16">
        <v>1238.4000000000001</v>
      </c>
    </row>
    <row r="91" spans="2:5" x14ac:dyDescent="0.25">
      <c r="B91" s="15" t="s">
        <v>615</v>
      </c>
      <c r="C91" s="15" t="s">
        <v>616</v>
      </c>
      <c r="D91" s="15"/>
      <c r="E91" s="16">
        <v>152.67000000000002</v>
      </c>
    </row>
    <row r="92" spans="2:5" x14ac:dyDescent="0.25">
      <c r="B92" s="15" t="s">
        <v>617</v>
      </c>
      <c r="C92" s="15" t="s">
        <v>618</v>
      </c>
      <c r="D92" s="15"/>
      <c r="E92" s="16">
        <v>1532.15</v>
      </c>
    </row>
    <row r="93" spans="2:5" x14ac:dyDescent="0.25">
      <c r="B93" s="15" t="s">
        <v>619</v>
      </c>
      <c r="C93" s="15" t="s">
        <v>620</v>
      </c>
      <c r="D93" s="15"/>
      <c r="E93" s="16">
        <v>389.85</v>
      </c>
    </row>
    <row r="94" spans="2:5" x14ac:dyDescent="0.25">
      <c r="B94" s="15" t="s">
        <v>621</v>
      </c>
      <c r="C94" s="15" t="s">
        <v>622</v>
      </c>
      <c r="D94" s="15"/>
      <c r="E94" s="16">
        <v>309.68</v>
      </c>
    </row>
    <row r="95" spans="2:5" x14ac:dyDescent="0.25">
      <c r="B95" s="15" t="s">
        <v>623</v>
      </c>
      <c r="C95" s="15" t="s">
        <v>624</v>
      </c>
      <c r="D95" s="15"/>
      <c r="E95" s="16">
        <v>175.84</v>
      </c>
    </row>
    <row r="96" spans="2:5" x14ac:dyDescent="0.25">
      <c r="B96" s="15" t="s">
        <v>625</v>
      </c>
      <c r="C96" s="15" t="s">
        <v>626</v>
      </c>
      <c r="D96" s="15"/>
      <c r="E96" s="16">
        <v>826.87</v>
      </c>
    </row>
    <row r="97" spans="2:5" x14ac:dyDescent="0.25">
      <c r="B97" s="15" t="s">
        <v>627</v>
      </c>
      <c r="C97" s="15" t="s">
        <v>628</v>
      </c>
      <c r="D97" s="15"/>
      <c r="E97" s="16">
        <v>330.4</v>
      </c>
    </row>
    <row r="98" spans="2:5" x14ac:dyDescent="0.25">
      <c r="B98" s="15" t="s">
        <v>629</v>
      </c>
      <c r="C98" s="15" t="s">
        <v>630</v>
      </c>
      <c r="D98" s="15"/>
      <c r="E98" s="16">
        <v>171.9</v>
      </c>
    </row>
    <row r="99" spans="2:5" x14ac:dyDescent="0.25">
      <c r="B99" s="15" t="s">
        <v>631</v>
      </c>
      <c r="C99" s="15" t="s">
        <v>632</v>
      </c>
      <c r="D99" s="15"/>
      <c r="E99" s="16">
        <v>20491.89</v>
      </c>
    </row>
    <row r="100" spans="2:5" x14ac:dyDescent="0.25">
      <c r="B100" s="15" t="s">
        <v>633</v>
      </c>
      <c r="C100" s="15" t="s">
        <v>634</v>
      </c>
      <c r="D100" s="15"/>
      <c r="E100" s="16">
        <v>11380.3</v>
      </c>
    </row>
    <row r="101" spans="2:5" x14ac:dyDescent="0.25">
      <c r="B101" s="15" t="s">
        <v>635</v>
      </c>
      <c r="C101" s="15" t="s">
        <v>636</v>
      </c>
      <c r="D101" s="15"/>
      <c r="E101" s="16">
        <v>29446.35</v>
      </c>
    </row>
    <row r="102" spans="2:5" x14ac:dyDescent="0.25">
      <c r="B102" s="15" t="s">
        <v>637</v>
      </c>
      <c r="C102" s="15" t="s">
        <v>638</v>
      </c>
      <c r="D102" s="15"/>
      <c r="E102" s="16">
        <v>1708.87</v>
      </c>
    </row>
    <row r="103" spans="2:5" x14ac:dyDescent="0.25">
      <c r="B103" s="15" t="s">
        <v>639</v>
      </c>
      <c r="C103" s="15" t="s">
        <v>640</v>
      </c>
      <c r="D103" s="15"/>
      <c r="E103" s="16">
        <v>2178.56</v>
      </c>
    </row>
    <row r="104" spans="2:5" x14ac:dyDescent="0.25">
      <c r="B104" s="15" t="s">
        <v>641</v>
      </c>
      <c r="C104" s="15" t="s">
        <v>642</v>
      </c>
      <c r="D104" s="15"/>
      <c r="E104" s="16">
        <v>916.02</v>
      </c>
    </row>
    <row r="105" spans="2:5" x14ac:dyDescent="0.25">
      <c r="B105" s="15" t="s">
        <v>643</v>
      </c>
      <c r="C105" s="15" t="s">
        <v>644</v>
      </c>
      <c r="D105" s="15"/>
      <c r="E105" s="16">
        <v>12790.66</v>
      </c>
    </row>
    <row r="106" spans="2:5" x14ac:dyDescent="0.25">
      <c r="B106" s="15" t="s">
        <v>645</v>
      </c>
      <c r="C106" s="15" t="s">
        <v>646</v>
      </c>
      <c r="D106" s="15"/>
      <c r="E106" s="16">
        <v>12581.07</v>
      </c>
    </row>
    <row r="107" spans="2:5" x14ac:dyDescent="0.25">
      <c r="B107" s="15" t="s">
        <v>647</v>
      </c>
      <c r="C107" s="15" t="s">
        <v>648</v>
      </c>
      <c r="D107" s="15"/>
      <c r="E107" s="16">
        <v>2902.62</v>
      </c>
    </row>
    <row r="108" spans="2:5" x14ac:dyDescent="0.25">
      <c r="B108" s="15" t="s">
        <v>649</v>
      </c>
      <c r="C108" s="15" t="s">
        <v>650</v>
      </c>
      <c r="D108" s="15"/>
      <c r="E108" s="16">
        <v>1725.27</v>
      </c>
    </row>
    <row r="109" spans="2:5" x14ac:dyDescent="0.25">
      <c r="B109" s="15" t="s">
        <v>651</v>
      </c>
      <c r="C109" s="15" t="s">
        <v>652</v>
      </c>
      <c r="D109" s="15"/>
      <c r="E109" s="16">
        <v>1102.5</v>
      </c>
    </row>
    <row r="110" spans="2:5" x14ac:dyDescent="0.25">
      <c r="B110" s="15" t="s">
        <v>653</v>
      </c>
      <c r="C110" s="15" t="s">
        <v>654</v>
      </c>
      <c r="D110" s="15"/>
      <c r="E110" s="16">
        <v>1581.22</v>
      </c>
    </row>
    <row r="111" spans="2:5" x14ac:dyDescent="0.25">
      <c r="B111" s="15" t="s">
        <v>655</v>
      </c>
      <c r="C111" s="15" t="s">
        <v>656</v>
      </c>
      <c r="D111" s="15"/>
      <c r="E111" s="16">
        <v>1692.12</v>
      </c>
    </row>
    <row r="112" spans="2:5" x14ac:dyDescent="0.25">
      <c r="B112" s="15" t="s">
        <v>657</v>
      </c>
      <c r="C112" s="15" t="s">
        <v>658</v>
      </c>
      <c r="D112" s="15"/>
      <c r="E112" s="16">
        <v>87076.51</v>
      </c>
    </row>
    <row r="113" spans="2:6" x14ac:dyDescent="0.25">
      <c r="B113" s="15" t="s">
        <v>659</v>
      </c>
      <c r="C113" s="15" t="s">
        <v>660</v>
      </c>
      <c r="D113" s="15"/>
      <c r="E113" s="16">
        <v>165.9</v>
      </c>
    </row>
    <row r="114" spans="2:6" x14ac:dyDescent="0.25">
      <c r="B114" s="15" t="s">
        <v>661</v>
      </c>
      <c r="C114" s="15" t="s">
        <v>662</v>
      </c>
      <c r="D114" s="15"/>
      <c r="E114" s="16">
        <v>2778.3</v>
      </c>
    </row>
    <row r="115" spans="2:6" x14ac:dyDescent="0.25">
      <c r="B115" s="15" t="s">
        <v>663</v>
      </c>
      <c r="C115" s="15" t="s">
        <v>664</v>
      </c>
      <c r="D115" s="15"/>
      <c r="E115" s="16">
        <v>44.3</v>
      </c>
    </row>
    <row r="116" spans="2:6" x14ac:dyDescent="0.25">
      <c r="B116" s="15" t="s">
        <v>665</v>
      </c>
      <c r="C116" s="15" t="s">
        <v>666</v>
      </c>
      <c r="D116" s="15"/>
      <c r="E116" s="16">
        <v>7852.52</v>
      </c>
    </row>
    <row r="117" spans="2:6" x14ac:dyDescent="0.25">
      <c r="B117" s="15" t="s">
        <v>667</v>
      </c>
      <c r="C117" s="15" t="s">
        <v>668</v>
      </c>
      <c r="D117" s="15"/>
      <c r="E117" s="16">
        <v>2142</v>
      </c>
    </row>
    <row r="118" spans="2:6" x14ac:dyDescent="0.25">
      <c r="B118" s="15" t="s">
        <v>669</v>
      </c>
      <c r="C118" s="15" t="s">
        <v>670</v>
      </c>
      <c r="D118" s="15"/>
      <c r="E118" s="16">
        <v>2251.1999999999998</v>
      </c>
    </row>
    <row r="119" spans="2:6" x14ac:dyDescent="0.25">
      <c r="B119" s="15" t="s">
        <v>671</v>
      </c>
      <c r="C119" s="15" t="s">
        <v>672</v>
      </c>
      <c r="D119" s="15"/>
      <c r="E119" s="16">
        <v>1474.87</v>
      </c>
    </row>
    <row r="120" spans="2:6" x14ac:dyDescent="0.25">
      <c r="B120" s="15" t="s">
        <v>160</v>
      </c>
      <c r="D120" s="15"/>
      <c r="E120" s="16">
        <v>3646736.2700000009</v>
      </c>
      <c r="F120" s="157" t="s">
        <v>498</v>
      </c>
    </row>
    <row r="121" spans="2:6" x14ac:dyDescent="0.25">
      <c r="D121" s="15"/>
    </row>
    <row r="122" spans="2:6" x14ac:dyDescent="0.25">
      <c r="D122" s="15"/>
    </row>
    <row r="123" spans="2:6" x14ac:dyDescent="0.25">
      <c r="D123" s="15"/>
    </row>
    <row r="124" spans="2:6" x14ac:dyDescent="0.25">
      <c r="D124" s="15"/>
    </row>
    <row r="125" spans="2:6" x14ac:dyDescent="0.25">
      <c r="D125" s="15"/>
    </row>
    <row r="126" spans="2:6" x14ac:dyDescent="0.25">
      <c r="D126" s="15"/>
    </row>
    <row r="127" spans="2:6" x14ac:dyDescent="0.25">
      <c r="D127" s="15"/>
    </row>
    <row r="128" spans="2:6" x14ac:dyDescent="0.25">
      <c r="D128" s="15"/>
    </row>
    <row r="129" spans="4:4" x14ac:dyDescent="0.25">
      <c r="D129" s="15"/>
    </row>
    <row r="130" spans="4:4" x14ac:dyDescent="0.25">
      <c r="D130" s="15"/>
    </row>
    <row r="131" spans="4:4" x14ac:dyDescent="0.25">
      <c r="D131" s="15"/>
    </row>
    <row r="132" spans="4:4" x14ac:dyDescent="0.25">
      <c r="D132" s="15"/>
    </row>
    <row r="133" spans="4:4" x14ac:dyDescent="0.25">
      <c r="D133" s="15"/>
    </row>
    <row r="134" spans="4:4" x14ac:dyDescent="0.25">
      <c r="D134" s="15"/>
    </row>
    <row r="135" spans="4:4" x14ac:dyDescent="0.25">
      <c r="D135" s="15"/>
    </row>
    <row r="136" spans="4:4" x14ac:dyDescent="0.25">
      <c r="D136" s="15"/>
    </row>
    <row r="137" spans="4:4" x14ac:dyDescent="0.25">
      <c r="D137" s="15"/>
    </row>
    <row r="138" spans="4:4" x14ac:dyDescent="0.25">
      <c r="D138" s="15"/>
    </row>
    <row r="139" spans="4:4" x14ac:dyDescent="0.25">
      <c r="D139" s="15"/>
    </row>
    <row r="140" spans="4:4" x14ac:dyDescent="0.25">
      <c r="D140" s="15"/>
    </row>
    <row r="141" spans="4:4" x14ac:dyDescent="0.25">
      <c r="D141" s="15"/>
    </row>
    <row r="142" spans="4:4" x14ac:dyDescent="0.25">
      <c r="D142" s="15"/>
    </row>
    <row r="143" spans="4:4" x14ac:dyDescent="0.25">
      <c r="D143" s="15"/>
    </row>
    <row r="144" spans="4:4" x14ac:dyDescent="0.25">
      <c r="D144" s="15"/>
    </row>
    <row r="145" spans="4:4" x14ac:dyDescent="0.25">
      <c r="D145" s="15"/>
    </row>
    <row r="146" spans="4:4" x14ac:dyDescent="0.25">
      <c r="D146" s="15"/>
    </row>
    <row r="147" spans="4:4" x14ac:dyDescent="0.25">
      <c r="D147" s="15"/>
    </row>
    <row r="148" spans="4:4" x14ac:dyDescent="0.25">
      <c r="D148" s="15"/>
    </row>
    <row r="149" spans="4:4" x14ac:dyDescent="0.25">
      <c r="D149" s="15"/>
    </row>
    <row r="150" spans="4:4" x14ac:dyDescent="0.25">
      <c r="D150" s="15"/>
    </row>
    <row r="151" spans="4:4" x14ac:dyDescent="0.25">
      <c r="D151" s="15"/>
    </row>
    <row r="152" spans="4:4" x14ac:dyDescent="0.25">
      <c r="D152" s="15"/>
    </row>
    <row r="153" spans="4:4" x14ac:dyDescent="0.25">
      <c r="D153" s="15"/>
    </row>
    <row r="154" spans="4:4" x14ac:dyDescent="0.25">
      <c r="D154" s="15"/>
    </row>
    <row r="155" spans="4:4" x14ac:dyDescent="0.25">
      <c r="D155" s="15"/>
    </row>
    <row r="156" spans="4:4" x14ac:dyDescent="0.25">
      <c r="D156" s="15"/>
    </row>
    <row r="157" spans="4:4" x14ac:dyDescent="0.25">
      <c r="D157" s="15"/>
    </row>
    <row r="158" spans="4:4" x14ac:dyDescent="0.25">
      <c r="D158" s="15"/>
    </row>
    <row r="159" spans="4:4" x14ac:dyDescent="0.25">
      <c r="D159" s="15"/>
    </row>
    <row r="160" spans="4:4" x14ac:dyDescent="0.25">
      <c r="D160" s="15"/>
    </row>
    <row r="161" spans="4:4" x14ac:dyDescent="0.25">
      <c r="D161" s="15"/>
    </row>
    <row r="162" spans="4:4" x14ac:dyDescent="0.25">
      <c r="D162" s="15"/>
    </row>
    <row r="163" spans="4:4" x14ac:dyDescent="0.25">
      <c r="D163" s="15"/>
    </row>
    <row r="164" spans="4:4" x14ac:dyDescent="0.25">
      <c r="D164" s="15"/>
    </row>
    <row r="165" spans="4:4" x14ac:dyDescent="0.25">
      <c r="D165" s="15"/>
    </row>
    <row r="166" spans="4:4" x14ac:dyDescent="0.25">
      <c r="D166" s="15"/>
    </row>
    <row r="167" spans="4:4" x14ac:dyDescent="0.25">
      <c r="D167" s="15"/>
    </row>
    <row r="168" spans="4:4" x14ac:dyDescent="0.25">
      <c r="D168" s="15"/>
    </row>
    <row r="169" spans="4:4" x14ac:dyDescent="0.25">
      <c r="D169" s="15"/>
    </row>
    <row r="170" spans="4:4" x14ac:dyDescent="0.25">
      <c r="D170" s="15"/>
    </row>
    <row r="171" spans="4:4" x14ac:dyDescent="0.25">
      <c r="D171" s="15"/>
    </row>
    <row r="172" spans="4:4" x14ac:dyDescent="0.25">
      <c r="D172" s="15"/>
    </row>
    <row r="173" spans="4:4" x14ac:dyDescent="0.25">
      <c r="D173" s="15"/>
    </row>
    <row r="174" spans="4:4" x14ac:dyDescent="0.25">
      <c r="D174" s="15"/>
    </row>
    <row r="175" spans="4:4" x14ac:dyDescent="0.25">
      <c r="D175" s="15"/>
    </row>
    <row r="176" spans="4:4" x14ac:dyDescent="0.25">
      <c r="D176" s="15"/>
    </row>
    <row r="177" spans="4:4" x14ac:dyDescent="0.25">
      <c r="D177" s="15"/>
    </row>
    <row r="178" spans="4:4" x14ac:dyDescent="0.25">
      <c r="D178" s="15"/>
    </row>
    <row r="179" spans="4:4" x14ac:dyDescent="0.25">
      <c r="D179" s="15"/>
    </row>
    <row r="180" spans="4:4" x14ac:dyDescent="0.25">
      <c r="D180" s="15"/>
    </row>
    <row r="181" spans="4:4" x14ac:dyDescent="0.25">
      <c r="D181" s="15"/>
    </row>
    <row r="182" spans="4:4" x14ac:dyDescent="0.25">
      <c r="D182" s="15"/>
    </row>
    <row r="183" spans="4:4" x14ac:dyDescent="0.25">
      <c r="D183" s="15"/>
    </row>
    <row r="184" spans="4:4" x14ac:dyDescent="0.25">
      <c r="D184" s="15"/>
    </row>
    <row r="185" spans="4:4" x14ac:dyDescent="0.25">
      <c r="D185" s="15"/>
    </row>
    <row r="186" spans="4:4" x14ac:dyDescent="0.25">
      <c r="D186" s="15"/>
    </row>
    <row r="187" spans="4:4" x14ac:dyDescent="0.25">
      <c r="D187" s="15"/>
    </row>
    <row r="188" spans="4:4" x14ac:dyDescent="0.25">
      <c r="D188" s="15"/>
    </row>
    <row r="189" spans="4:4" x14ac:dyDescent="0.25">
      <c r="D189" s="15"/>
    </row>
    <row r="190" spans="4:4" x14ac:dyDescent="0.25">
      <c r="D190" s="15"/>
    </row>
    <row r="191" spans="4:4" x14ac:dyDescent="0.25">
      <c r="D191" s="15"/>
    </row>
    <row r="192" spans="4:4" x14ac:dyDescent="0.25">
      <c r="D192" s="15"/>
    </row>
    <row r="193" spans="4:4" x14ac:dyDescent="0.25">
      <c r="D193" s="15"/>
    </row>
    <row r="194" spans="4:4" x14ac:dyDescent="0.25">
      <c r="D194" s="15"/>
    </row>
    <row r="195" spans="4:4" x14ac:dyDescent="0.25">
      <c r="D195" s="15"/>
    </row>
    <row r="196" spans="4:4" x14ac:dyDescent="0.25">
      <c r="D196" s="15"/>
    </row>
    <row r="197" spans="4:4" x14ac:dyDescent="0.25">
      <c r="D197" s="15"/>
    </row>
    <row r="198" spans="4:4" x14ac:dyDescent="0.25">
      <c r="D198" s="15"/>
    </row>
    <row r="199" spans="4:4" x14ac:dyDescent="0.25">
      <c r="D199" s="15"/>
    </row>
    <row r="200" spans="4:4" x14ac:dyDescent="0.25">
      <c r="D200" s="15"/>
    </row>
    <row r="201" spans="4:4" x14ac:dyDescent="0.25">
      <c r="D201" s="15"/>
    </row>
    <row r="202" spans="4:4" x14ac:dyDescent="0.25">
      <c r="D202" s="15"/>
    </row>
    <row r="203" spans="4:4" x14ac:dyDescent="0.25">
      <c r="D203" s="15"/>
    </row>
    <row r="204" spans="4:4" x14ac:dyDescent="0.25">
      <c r="D204" s="15"/>
    </row>
    <row r="205" spans="4:4" x14ac:dyDescent="0.25">
      <c r="D205" s="15"/>
    </row>
    <row r="206" spans="4:4" x14ac:dyDescent="0.25">
      <c r="D206" s="15"/>
    </row>
    <row r="207" spans="4:4" x14ac:dyDescent="0.25">
      <c r="D207" s="15"/>
    </row>
    <row r="208" spans="4:4" x14ac:dyDescent="0.25">
      <c r="D208" s="15"/>
    </row>
    <row r="209" spans="4:4" x14ac:dyDescent="0.25">
      <c r="D209" s="15"/>
    </row>
    <row r="210" spans="4:4" x14ac:dyDescent="0.25">
      <c r="D210" s="15"/>
    </row>
    <row r="211" spans="4:4" x14ac:dyDescent="0.25">
      <c r="D211" s="15"/>
    </row>
    <row r="212" spans="4:4" x14ac:dyDescent="0.25">
      <c r="D212" s="15"/>
    </row>
    <row r="213" spans="4:4" x14ac:dyDescent="0.25">
      <c r="D213" s="15"/>
    </row>
    <row r="214" spans="4:4" x14ac:dyDescent="0.25">
      <c r="D214" s="15"/>
    </row>
    <row r="215" spans="4:4" x14ac:dyDescent="0.25">
      <c r="D215" s="15"/>
    </row>
    <row r="216" spans="4:4" x14ac:dyDescent="0.25">
      <c r="D216" s="15"/>
    </row>
    <row r="217" spans="4:4" x14ac:dyDescent="0.25">
      <c r="D217" s="15"/>
    </row>
    <row r="218" spans="4:4" x14ac:dyDescent="0.25">
      <c r="D218" s="15"/>
    </row>
    <row r="219" spans="4:4" x14ac:dyDescent="0.25">
      <c r="D219" s="15"/>
    </row>
    <row r="220" spans="4:4" x14ac:dyDescent="0.25">
      <c r="D220" s="15"/>
    </row>
    <row r="221" spans="4:4" x14ac:dyDescent="0.25">
      <c r="D221" s="15"/>
    </row>
    <row r="222" spans="4:4" x14ac:dyDescent="0.25">
      <c r="D222" s="15"/>
    </row>
    <row r="223" spans="4:4" x14ac:dyDescent="0.25">
      <c r="D223" s="15"/>
    </row>
    <row r="224" spans="4:4" x14ac:dyDescent="0.25">
      <c r="D224" s="15"/>
    </row>
    <row r="225" spans="4:4" x14ac:dyDescent="0.25">
      <c r="D225" s="15"/>
    </row>
    <row r="226" spans="4:4" x14ac:dyDescent="0.25">
      <c r="D226" s="15"/>
    </row>
    <row r="227" spans="4:4" x14ac:dyDescent="0.25">
      <c r="D227" s="15"/>
    </row>
    <row r="228" spans="4:4" x14ac:dyDescent="0.25">
      <c r="D228" s="15"/>
    </row>
    <row r="229" spans="4:4" x14ac:dyDescent="0.25">
      <c r="D229" s="15"/>
    </row>
    <row r="230" spans="4:4" x14ac:dyDescent="0.25">
      <c r="D230" s="15"/>
    </row>
    <row r="231" spans="4:4" x14ac:dyDescent="0.25">
      <c r="D231" s="15"/>
    </row>
    <row r="232" spans="4:4" x14ac:dyDescent="0.25">
      <c r="D232" s="15"/>
    </row>
    <row r="233" spans="4:4" x14ac:dyDescent="0.25">
      <c r="D233" s="15"/>
    </row>
    <row r="234" spans="4:4" x14ac:dyDescent="0.25">
      <c r="D234" s="15"/>
    </row>
    <row r="235" spans="4:4" x14ac:dyDescent="0.25">
      <c r="D235" s="15"/>
    </row>
    <row r="236" spans="4:4" x14ac:dyDescent="0.25">
      <c r="D236" s="15"/>
    </row>
    <row r="237" spans="4:4" x14ac:dyDescent="0.25">
      <c r="D237" s="15"/>
    </row>
    <row r="238" spans="4:4" x14ac:dyDescent="0.25">
      <c r="D238" s="15"/>
    </row>
    <row r="239" spans="4:4" x14ac:dyDescent="0.25">
      <c r="D239" s="15"/>
    </row>
    <row r="240" spans="4:4" x14ac:dyDescent="0.25">
      <c r="D240" s="15"/>
    </row>
    <row r="241" spans="4:4" x14ac:dyDescent="0.25">
      <c r="D241" s="15"/>
    </row>
    <row r="242" spans="4:4" x14ac:dyDescent="0.25">
      <c r="D242" s="15"/>
    </row>
    <row r="243" spans="4:4" x14ac:dyDescent="0.25">
      <c r="D243" s="15"/>
    </row>
    <row r="244" spans="4:4" x14ac:dyDescent="0.25">
      <c r="D244" s="15"/>
    </row>
    <row r="245" spans="4:4" x14ac:dyDescent="0.25">
      <c r="D245" s="15"/>
    </row>
    <row r="246" spans="4:4" x14ac:dyDescent="0.25">
      <c r="D246" s="15"/>
    </row>
    <row r="247" spans="4:4" x14ac:dyDescent="0.25">
      <c r="D247" s="15"/>
    </row>
    <row r="248" spans="4:4" x14ac:dyDescent="0.25">
      <c r="D248" s="15"/>
    </row>
    <row r="249" spans="4:4" x14ac:dyDescent="0.25">
      <c r="D249" s="15"/>
    </row>
    <row r="250" spans="4:4" x14ac:dyDescent="0.25">
      <c r="D250" s="15"/>
    </row>
    <row r="251" spans="4:4" x14ac:dyDescent="0.25">
      <c r="D251" s="15"/>
    </row>
    <row r="252" spans="4:4" x14ac:dyDescent="0.25">
      <c r="D252" s="15"/>
    </row>
    <row r="253" spans="4:4" x14ac:dyDescent="0.25">
      <c r="D253" s="15"/>
    </row>
    <row r="254" spans="4:4" x14ac:dyDescent="0.25">
      <c r="D254" s="15"/>
    </row>
    <row r="255" spans="4:4" x14ac:dyDescent="0.25">
      <c r="D255" s="15"/>
    </row>
    <row r="256" spans="4:4" x14ac:dyDescent="0.25">
      <c r="D256" s="15"/>
    </row>
    <row r="257" spans="4:4" x14ac:dyDescent="0.25">
      <c r="D257" s="15"/>
    </row>
    <row r="258" spans="4:4" x14ac:dyDescent="0.25">
      <c r="D258" s="15"/>
    </row>
    <row r="259" spans="4:4" x14ac:dyDescent="0.25">
      <c r="D259" s="15"/>
    </row>
    <row r="260" spans="4:4" x14ac:dyDescent="0.25">
      <c r="D260" s="15"/>
    </row>
    <row r="261" spans="4:4" x14ac:dyDescent="0.25">
      <c r="D261" s="15"/>
    </row>
    <row r="262" spans="4:4" x14ac:dyDescent="0.25">
      <c r="D262" s="15"/>
    </row>
    <row r="263" spans="4:4" x14ac:dyDescent="0.25">
      <c r="D263" s="15"/>
    </row>
    <row r="264" spans="4:4" x14ac:dyDescent="0.25">
      <c r="D264" s="15"/>
    </row>
    <row r="265" spans="4:4" x14ac:dyDescent="0.25">
      <c r="D265" s="15"/>
    </row>
    <row r="266" spans="4:4" x14ac:dyDescent="0.25">
      <c r="D266" s="15"/>
    </row>
    <row r="267" spans="4:4" x14ac:dyDescent="0.25">
      <c r="D267" s="15"/>
    </row>
    <row r="268" spans="4:4" x14ac:dyDescent="0.25">
      <c r="D268" s="15"/>
    </row>
    <row r="269" spans="4:4" x14ac:dyDescent="0.25">
      <c r="D269" s="15"/>
    </row>
    <row r="270" spans="4:4" x14ac:dyDescent="0.25">
      <c r="D270" s="15"/>
    </row>
    <row r="271" spans="4:4" x14ac:dyDescent="0.25">
      <c r="D271" s="15"/>
    </row>
    <row r="272" spans="4:4" x14ac:dyDescent="0.25">
      <c r="D272" s="15"/>
    </row>
    <row r="273" spans="4:4" x14ac:dyDescent="0.25">
      <c r="D273" s="15"/>
    </row>
    <row r="274" spans="4:4" x14ac:dyDescent="0.25">
      <c r="D274" s="15"/>
    </row>
    <row r="275" spans="4:4" x14ac:dyDescent="0.25">
      <c r="D275" s="15"/>
    </row>
    <row r="276" spans="4:4" x14ac:dyDescent="0.25">
      <c r="D276" s="15"/>
    </row>
    <row r="277" spans="4:4" x14ac:dyDescent="0.25">
      <c r="D277" s="15"/>
    </row>
    <row r="278" spans="4:4" x14ac:dyDescent="0.25">
      <c r="D278" s="15"/>
    </row>
    <row r="279" spans="4:4" x14ac:dyDescent="0.25">
      <c r="D279" s="15"/>
    </row>
    <row r="280" spans="4:4" x14ac:dyDescent="0.25">
      <c r="D280" s="15"/>
    </row>
    <row r="281" spans="4:4" x14ac:dyDescent="0.25">
      <c r="D281" s="15"/>
    </row>
    <row r="282" spans="4:4" x14ac:dyDescent="0.25">
      <c r="D282" s="15"/>
    </row>
    <row r="283" spans="4:4" x14ac:dyDescent="0.25">
      <c r="D283" s="15"/>
    </row>
    <row r="284" spans="4:4" x14ac:dyDescent="0.25">
      <c r="D284" s="15"/>
    </row>
    <row r="285" spans="4:4" x14ac:dyDescent="0.25">
      <c r="D285" s="15"/>
    </row>
    <row r="286" spans="4:4" x14ac:dyDescent="0.25">
      <c r="D286" s="15"/>
    </row>
    <row r="287" spans="4:4" x14ac:dyDescent="0.25">
      <c r="D287" s="15"/>
    </row>
    <row r="288" spans="4:4" x14ac:dyDescent="0.25">
      <c r="D288" s="15"/>
    </row>
    <row r="289" spans="4:4" x14ac:dyDescent="0.25">
      <c r="D289" s="15"/>
    </row>
    <row r="290" spans="4:4" x14ac:dyDescent="0.25">
      <c r="D290" s="15"/>
    </row>
    <row r="291" spans="4:4" x14ac:dyDescent="0.25">
      <c r="D291" s="15"/>
    </row>
    <row r="292" spans="4:4" x14ac:dyDescent="0.25">
      <c r="D292" s="15"/>
    </row>
    <row r="293" spans="4:4" x14ac:dyDescent="0.25">
      <c r="D293" s="15"/>
    </row>
    <row r="294" spans="4:4" x14ac:dyDescent="0.25">
      <c r="D294" s="15"/>
    </row>
    <row r="295" spans="4:4" x14ac:dyDescent="0.25">
      <c r="D295" s="15"/>
    </row>
    <row r="296" spans="4:4" x14ac:dyDescent="0.25">
      <c r="D296" s="15"/>
    </row>
    <row r="297" spans="4:4" x14ac:dyDescent="0.25">
      <c r="D297" s="15"/>
    </row>
    <row r="298" spans="4:4" x14ac:dyDescent="0.25">
      <c r="D298" s="15"/>
    </row>
    <row r="299" spans="4:4" x14ac:dyDescent="0.25">
      <c r="D299" s="15"/>
    </row>
    <row r="300" spans="4:4" x14ac:dyDescent="0.25">
      <c r="D300" s="15"/>
    </row>
    <row r="301" spans="4:4" x14ac:dyDescent="0.25">
      <c r="D301" s="15"/>
    </row>
    <row r="302" spans="4:4" x14ac:dyDescent="0.25">
      <c r="D302" s="15"/>
    </row>
    <row r="303" spans="4:4" x14ac:dyDescent="0.25">
      <c r="D303" s="15"/>
    </row>
    <row r="304" spans="4:4" x14ac:dyDescent="0.25">
      <c r="D304" s="15"/>
    </row>
    <row r="305" spans="4:4" x14ac:dyDescent="0.25">
      <c r="D305" s="15"/>
    </row>
    <row r="306" spans="4:4" x14ac:dyDescent="0.25">
      <c r="D306" s="15"/>
    </row>
    <row r="307" spans="4:4" x14ac:dyDescent="0.25">
      <c r="D307" s="15"/>
    </row>
    <row r="308" spans="4:4" x14ac:dyDescent="0.25">
      <c r="D308" s="15"/>
    </row>
    <row r="309" spans="4:4" x14ac:dyDescent="0.25">
      <c r="D309" s="15"/>
    </row>
    <row r="310" spans="4:4" x14ac:dyDescent="0.25">
      <c r="D310" s="15"/>
    </row>
    <row r="311" spans="4:4" x14ac:dyDescent="0.25">
      <c r="D311" s="15"/>
    </row>
    <row r="312" spans="4:4" x14ac:dyDescent="0.25">
      <c r="D312" s="15"/>
    </row>
    <row r="313" spans="4:4" x14ac:dyDescent="0.25">
      <c r="D313" s="15"/>
    </row>
    <row r="314" spans="4:4" x14ac:dyDescent="0.25">
      <c r="D314" s="15"/>
    </row>
    <row r="315" spans="4:4" x14ac:dyDescent="0.25">
      <c r="D315" s="15"/>
    </row>
    <row r="316" spans="4:4" x14ac:dyDescent="0.25">
      <c r="D316" s="15"/>
    </row>
    <row r="317" spans="4:4" x14ac:dyDescent="0.25">
      <c r="D317" s="15"/>
    </row>
    <row r="318" spans="4:4" x14ac:dyDescent="0.25">
      <c r="D318" s="15"/>
    </row>
    <row r="319" spans="4:4" x14ac:dyDescent="0.25">
      <c r="D319" s="15"/>
    </row>
    <row r="320" spans="4:4" x14ac:dyDescent="0.25">
      <c r="D320" s="15"/>
    </row>
    <row r="321" spans="4:4" x14ac:dyDescent="0.25">
      <c r="D321" s="15"/>
    </row>
    <row r="322" spans="4:4" x14ac:dyDescent="0.25">
      <c r="D322" s="15"/>
    </row>
    <row r="323" spans="4:4" x14ac:dyDescent="0.25">
      <c r="D323" s="15"/>
    </row>
    <row r="324" spans="4:4" x14ac:dyDescent="0.25">
      <c r="D324" s="15"/>
    </row>
    <row r="325" spans="4:4" x14ac:dyDescent="0.25">
      <c r="D325" s="15"/>
    </row>
    <row r="326" spans="4:4" x14ac:dyDescent="0.25">
      <c r="D326" s="15"/>
    </row>
    <row r="327" spans="4:4" x14ac:dyDescent="0.25">
      <c r="D327" s="15"/>
    </row>
    <row r="328" spans="4:4" x14ac:dyDescent="0.25">
      <c r="D328" s="15"/>
    </row>
    <row r="329" spans="4:4" x14ac:dyDescent="0.25">
      <c r="D329" s="15"/>
    </row>
    <row r="330" spans="4:4" x14ac:dyDescent="0.25">
      <c r="D330" s="15"/>
    </row>
    <row r="331" spans="4:4" x14ac:dyDescent="0.25">
      <c r="D331" s="15"/>
    </row>
    <row r="332" spans="4:4" x14ac:dyDescent="0.25">
      <c r="D332" s="15"/>
    </row>
    <row r="333" spans="4:4" x14ac:dyDescent="0.25">
      <c r="D333" s="15"/>
    </row>
    <row r="334" spans="4:4" x14ac:dyDescent="0.25">
      <c r="D334" s="15"/>
    </row>
    <row r="335" spans="4:4" x14ac:dyDescent="0.25">
      <c r="D335" s="15"/>
    </row>
    <row r="336" spans="4:4" x14ac:dyDescent="0.25">
      <c r="D336" s="15"/>
    </row>
    <row r="337" spans="4:4" x14ac:dyDescent="0.25">
      <c r="D337" s="15"/>
    </row>
    <row r="338" spans="4:4" x14ac:dyDescent="0.25">
      <c r="D338" s="15"/>
    </row>
    <row r="339" spans="4:4" x14ac:dyDescent="0.25">
      <c r="D339" s="15"/>
    </row>
    <row r="340" spans="4:4" x14ac:dyDescent="0.25">
      <c r="D340" s="15"/>
    </row>
    <row r="341" spans="4:4" x14ac:dyDescent="0.25">
      <c r="D341" s="15"/>
    </row>
    <row r="342" spans="4:4" x14ac:dyDescent="0.25">
      <c r="D342" s="15"/>
    </row>
    <row r="343" spans="4:4" x14ac:dyDescent="0.25">
      <c r="D343" s="15"/>
    </row>
    <row r="344" spans="4:4" x14ac:dyDescent="0.25">
      <c r="D344" s="15"/>
    </row>
    <row r="345" spans="4:4" x14ac:dyDescent="0.25">
      <c r="D345" s="15"/>
    </row>
    <row r="346" spans="4:4" x14ac:dyDescent="0.25">
      <c r="D346" s="15"/>
    </row>
    <row r="347" spans="4:4" x14ac:dyDescent="0.25">
      <c r="D347" s="15"/>
    </row>
    <row r="348" spans="4:4" x14ac:dyDescent="0.25">
      <c r="D348" s="15"/>
    </row>
    <row r="349" spans="4:4" x14ac:dyDescent="0.25">
      <c r="D349" s="15"/>
    </row>
    <row r="350" spans="4:4" x14ac:dyDescent="0.25">
      <c r="D350" s="15"/>
    </row>
    <row r="351" spans="4:4" x14ac:dyDescent="0.25">
      <c r="D351" s="15"/>
    </row>
    <row r="352" spans="4:4" x14ac:dyDescent="0.25">
      <c r="D352" s="15"/>
    </row>
    <row r="353" spans="4:4" x14ac:dyDescent="0.25">
      <c r="D353" s="15"/>
    </row>
    <row r="354" spans="4:4" x14ac:dyDescent="0.25">
      <c r="D354" s="15"/>
    </row>
    <row r="355" spans="4:4" x14ac:dyDescent="0.25">
      <c r="D355" s="15"/>
    </row>
    <row r="356" spans="4:4" x14ac:dyDescent="0.25">
      <c r="D356" s="15"/>
    </row>
    <row r="357" spans="4:4" x14ac:dyDescent="0.25">
      <c r="D357" s="15"/>
    </row>
    <row r="358" spans="4:4" x14ac:dyDescent="0.25">
      <c r="D358" s="15"/>
    </row>
    <row r="359" spans="4:4" x14ac:dyDescent="0.25">
      <c r="D359" s="15"/>
    </row>
    <row r="360" spans="4:4" x14ac:dyDescent="0.25">
      <c r="D360" s="15"/>
    </row>
    <row r="361" spans="4:4" x14ac:dyDescent="0.25">
      <c r="D361" s="15"/>
    </row>
    <row r="362" spans="4:4" x14ac:dyDescent="0.25">
      <c r="D362" s="15"/>
    </row>
    <row r="363" spans="4:4" x14ac:dyDescent="0.25">
      <c r="D363" s="15"/>
    </row>
    <row r="364" spans="4:4" x14ac:dyDescent="0.25">
      <c r="D364" s="15"/>
    </row>
    <row r="365" spans="4:4" x14ac:dyDescent="0.25">
      <c r="D365" s="15"/>
    </row>
    <row r="366" spans="4:4" x14ac:dyDescent="0.25">
      <c r="D366" s="15"/>
    </row>
    <row r="367" spans="4:4" x14ac:dyDescent="0.25">
      <c r="D367" s="15"/>
    </row>
    <row r="368" spans="4:4" x14ac:dyDescent="0.25">
      <c r="D368" s="15"/>
    </row>
    <row r="369" spans="4:4" x14ac:dyDescent="0.25">
      <c r="D369" s="15"/>
    </row>
    <row r="370" spans="4:4" x14ac:dyDescent="0.25">
      <c r="D370" s="15"/>
    </row>
    <row r="371" spans="4:4" x14ac:dyDescent="0.25">
      <c r="D371" s="15"/>
    </row>
    <row r="372" spans="4:4" x14ac:dyDescent="0.25">
      <c r="D372" s="15"/>
    </row>
    <row r="373" spans="4:4" x14ac:dyDescent="0.25">
      <c r="D373" s="15"/>
    </row>
    <row r="374" spans="4:4" x14ac:dyDescent="0.25">
      <c r="D374" s="15"/>
    </row>
    <row r="375" spans="4:4" x14ac:dyDescent="0.25">
      <c r="D375" s="15"/>
    </row>
    <row r="376" spans="4:4" x14ac:dyDescent="0.25">
      <c r="D376" s="15"/>
    </row>
    <row r="377" spans="4:4" x14ac:dyDescent="0.25">
      <c r="D377" s="15"/>
    </row>
    <row r="378" spans="4:4" x14ac:dyDescent="0.25">
      <c r="D378" s="15"/>
    </row>
    <row r="379" spans="4:4" x14ac:dyDescent="0.25">
      <c r="D379" s="15"/>
    </row>
    <row r="380" spans="4:4" x14ac:dyDescent="0.25">
      <c r="D380" s="15"/>
    </row>
    <row r="381" spans="4:4" x14ac:dyDescent="0.25">
      <c r="D381" s="15"/>
    </row>
    <row r="382" spans="4:4" x14ac:dyDescent="0.25">
      <c r="D382" s="15"/>
    </row>
    <row r="383" spans="4:4" x14ac:dyDescent="0.25">
      <c r="D383" s="15"/>
    </row>
    <row r="384" spans="4:4" x14ac:dyDescent="0.25">
      <c r="D384" s="15"/>
    </row>
    <row r="385" spans="4:4" x14ac:dyDescent="0.25">
      <c r="D385" s="15"/>
    </row>
    <row r="386" spans="4:4" x14ac:dyDescent="0.25">
      <c r="D386" s="15"/>
    </row>
    <row r="387" spans="4:4" x14ac:dyDescent="0.25">
      <c r="D387" s="15"/>
    </row>
    <row r="388" spans="4:4" x14ac:dyDescent="0.25">
      <c r="D388" s="15"/>
    </row>
    <row r="389" spans="4:4" x14ac:dyDescent="0.25">
      <c r="D389" s="15"/>
    </row>
    <row r="390" spans="4:4" x14ac:dyDescent="0.25">
      <c r="D390" s="15"/>
    </row>
    <row r="391" spans="4:4" x14ac:dyDescent="0.25">
      <c r="D391" s="15"/>
    </row>
    <row r="392" spans="4:4" x14ac:dyDescent="0.25">
      <c r="D392" s="15"/>
    </row>
    <row r="393" spans="4:4" x14ac:dyDescent="0.25">
      <c r="D393" s="15"/>
    </row>
    <row r="394" spans="4:4" x14ac:dyDescent="0.25">
      <c r="D394" s="15"/>
    </row>
    <row r="395" spans="4:4" x14ac:dyDescent="0.25">
      <c r="D395" s="15"/>
    </row>
    <row r="396" spans="4:4" x14ac:dyDescent="0.25">
      <c r="D396" s="15"/>
    </row>
    <row r="397" spans="4:4" x14ac:dyDescent="0.25">
      <c r="D397" s="15"/>
    </row>
    <row r="398" spans="4:4" x14ac:dyDescent="0.25">
      <c r="D398" s="15"/>
    </row>
    <row r="399" spans="4:4" x14ac:dyDescent="0.25">
      <c r="D399" s="15"/>
    </row>
    <row r="400" spans="4:4" x14ac:dyDescent="0.25">
      <c r="D400" s="15"/>
    </row>
    <row r="401" spans="4:4" x14ac:dyDescent="0.25">
      <c r="D401" s="15"/>
    </row>
    <row r="402" spans="4:4" x14ac:dyDescent="0.25">
      <c r="D402" s="15"/>
    </row>
    <row r="403" spans="4:4" x14ac:dyDescent="0.25">
      <c r="D403" s="15"/>
    </row>
    <row r="404" spans="4:4" x14ac:dyDescent="0.25">
      <c r="D404" s="15"/>
    </row>
    <row r="405" spans="4:4" x14ac:dyDescent="0.25">
      <c r="D405" s="15"/>
    </row>
    <row r="406" spans="4:4" x14ac:dyDescent="0.25">
      <c r="D406" s="15"/>
    </row>
    <row r="407" spans="4:4" x14ac:dyDescent="0.25">
      <c r="D407" s="15"/>
    </row>
    <row r="408" spans="4:4" x14ac:dyDescent="0.25">
      <c r="D408" s="15"/>
    </row>
    <row r="409" spans="4:4" x14ac:dyDescent="0.25">
      <c r="D409" s="15"/>
    </row>
    <row r="410" spans="4:4" x14ac:dyDescent="0.25">
      <c r="D410" s="15"/>
    </row>
    <row r="411" spans="4:4" x14ac:dyDescent="0.25">
      <c r="D411" s="15"/>
    </row>
    <row r="412" spans="4:4" x14ac:dyDescent="0.25">
      <c r="D412" s="15"/>
    </row>
    <row r="413" spans="4:4" x14ac:dyDescent="0.25">
      <c r="D413" s="15"/>
    </row>
    <row r="414" spans="4:4" x14ac:dyDescent="0.25">
      <c r="D414" s="15"/>
    </row>
    <row r="415" spans="4:4" x14ac:dyDescent="0.25">
      <c r="D415" s="15"/>
    </row>
    <row r="416" spans="4:4" x14ac:dyDescent="0.25">
      <c r="D416" s="15"/>
    </row>
    <row r="417" spans="4:4" x14ac:dyDescent="0.25">
      <c r="D417" s="15"/>
    </row>
    <row r="418" spans="4:4" x14ac:dyDescent="0.25">
      <c r="D418" s="15"/>
    </row>
    <row r="419" spans="4:4" x14ac:dyDescent="0.25">
      <c r="D419" s="15"/>
    </row>
    <row r="420" spans="4:4" x14ac:dyDescent="0.25">
      <c r="D420" s="15"/>
    </row>
    <row r="421" spans="4:4" x14ac:dyDescent="0.25">
      <c r="D421" s="15"/>
    </row>
    <row r="422" spans="4:4" x14ac:dyDescent="0.25">
      <c r="D422" s="15"/>
    </row>
    <row r="423" spans="4:4" x14ac:dyDescent="0.25">
      <c r="D423" s="15"/>
    </row>
    <row r="424" spans="4:4" x14ac:dyDescent="0.25">
      <c r="D424" s="15"/>
    </row>
    <row r="425" spans="4:4" x14ac:dyDescent="0.25">
      <c r="D425" s="15"/>
    </row>
    <row r="426" spans="4:4" x14ac:dyDescent="0.25">
      <c r="D426" s="15"/>
    </row>
    <row r="427" spans="4:4" x14ac:dyDescent="0.25">
      <c r="D427" s="15"/>
    </row>
    <row r="428" spans="4:4" x14ac:dyDescent="0.25">
      <c r="D428" s="15"/>
    </row>
    <row r="429" spans="4:4" x14ac:dyDescent="0.25">
      <c r="D429" s="15"/>
    </row>
    <row r="430" spans="4:4" x14ac:dyDescent="0.25">
      <c r="D430" s="15"/>
    </row>
    <row r="431" spans="4:4" x14ac:dyDescent="0.25">
      <c r="D431" s="15"/>
    </row>
    <row r="432" spans="4:4" x14ac:dyDescent="0.25">
      <c r="D432" s="15"/>
    </row>
    <row r="433" spans="4:4" x14ac:dyDescent="0.25">
      <c r="D433" s="15"/>
    </row>
    <row r="434" spans="4:4" x14ac:dyDescent="0.25">
      <c r="D434" s="15"/>
    </row>
    <row r="435" spans="4:4" x14ac:dyDescent="0.25">
      <c r="D435" s="15"/>
    </row>
    <row r="436" spans="4:4" x14ac:dyDescent="0.25">
      <c r="D436" s="15"/>
    </row>
    <row r="437" spans="4:4" x14ac:dyDescent="0.25">
      <c r="D437" s="15"/>
    </row>
    <row r="438" spans="4:4" x14ac:dyDescent="0.25">
      <c r="D438" s="15"/>
    </row>
    <row r="439" spans="4:4" x14ac:dyDescent="0.25">
      <c r="D439" s="15"/>
    </row>
    <row r="440" spans="4:4" x14ac:dyDescent="0.25">
      <c r="D440" s="15"/>
    </row>
    <row r="441" spans="4:4" x14ac:dyDescent="0.25">
      <c r="D441" s="15"/>
    </row>
    <row r="442" spans="4:4" x14ac:dyDescent="0.25">
      <c r="D442" s="15"/>
    </row>
    <row r="443" spans="4:4" x14ac:dyDescent="0.25">
      <c r="D443" s="15"/>
    </row>
    <row r="444" spans="4:4" x14ac:dyDescent="0.25">
      <c r="D444" s="15"/>
    </row>
    <row r="445" spans="4:4" x14ac:dyDescent="0.25">
      <c r="D445" s="15"/>
    </row>
    <row r="446" spans="4:4" x14ac:dyDescent="0.25">
      <c r="D446" s="15"/>
    </row>
    <row r="447" spans="4:4" x14ac:dyDescent="0.25">
      <c r="D447" s="15"/>
    </row>
    <row r="448" spans="4:4" x14ac:dyDescent="0.25">
      <c r="D448" s="15"/>
    </row>
    <row r="449" spans="4:4" x14ac:dyDescent="0.25">
      <c r="D449" s="15"/>
    </row>
    <row r="450" spans="4:4" x14ac:dyDescent="0.25">
      <c r="D450" s="15"/>
    </row>
    <row r="451" spans="4:4" x14ac:dyDescent="0.25">
      <c r="D451" s="15"/>
    </row>
    <row r="452" spans="4:4" x14ac:dyDescent="0.25">
      <c r="D452" s="15"/>
    </row>
    <row r="453" spans="4:4" x14ac:dyDescent="0.25">
      <c r="D453" s="15"/>
    </row>
    <row r="454" spans="4:4" x14ac:dyDescent="0.25">
      <c r="D454" s="15"/>
    </row>
    <row r="455" spans="4:4" x14ac:dyDescent="0.25">
      <c r="D455" s="15"/>
    </row>
    <row r="456" spans="4:4" x14ac:dyDescent="0.25">
      <c r="D456" s="15"/>
    </row>
    <row r="457" spans="4:4" x14ac:dyDescent="0.25">
      <c r="D457" s="15"/>
    </row>
    <row r="458" spans="4:4" x14ac:dyDescent="0.25">
      <c r="D458" s="15"/>
    </row>
    <row r="459" spans="4:4" x14ac:dyDescent="0.25">
      <c r="D459" s="15"/>
    </row>
    <row r="460" spans="4:4" x14ac:dyDescent="0.25">
      <c r="D460" s="15"/>
    </row>
    <row r="461" spans="4:4" x14ac:dyDescent="0.25">
      <c r="D461" s="15"/>
    </row>
    <row r="462" spans="4:4" x14ac:dyDescent="0.25">
      <c r="D462" s="15"/>
    </row>
    <row r="463" spans="4:4" x14ac:dyDescent="0.25">
      <c r="D463" s="15"/>
    </row>
    <row r="464" spans="4:4" x14ac:dyDescent="0.25">
      <c r="D464" s="15"/>
    </row>
    <row r="465" spans="4:4" x14ac:dyDescent="0.25">
      <c r="D465" s="15"/>
    </row>
    <row r="466" spans="4:4" x14ac:dyDescent="0.25">
      <c r="D466" s="15"/>
    </row>
    <row r="467" spans="4:4" x14ac:dyDescent="0.25">
      <c r="D467" s="15"/>
    </row>
    <row r="468" spans="4:4" x14ac:dyDescent="0.25">
      <c r="D468" s="15"/>
    </row>
    <row r="469" spans="4:4" x14ac:dyDescent="0.25">
      <c r="D469" s="15"/>
    </row>
    <row r="470" spans="4:4" x14ac:dyDescent="0.25">
      <c r="D470" s="15"/>
    </row>
    <row r="471" spans="4:4" x14ac:dyDescent="0.25">
      <c r="D471" s="15"/>
    </row>
    <row r="472" spans="4:4" x14ac:dyDescent="0.25">
      <c r="D472" s="15"/>
    </row>
    <row r="473" spans="4:4" x14ac:dyDescent="0.25">
      <c r="D473" s="15"/>
    </row>
    <row r="474" spans="4:4" x14ac:dyDescent="0.25">
      <c r="D474" s="15"/>
    </row>
    <row r="475" spans="4:4" x14ac:dyDescent="0.25">
      <c r="D475" s="15"/>
    </row>
    <row r="476" spans="4:4" x14ac:dyDescent="0.25">
      <c r="D476" s="15"/>
    </row>
    <row r="477" spans="4:4" x14ac:dyDescent="0.25">
      <c r="D477" s="15"/>
    </row>
    <row r="478" spans="4:4" x14ac:dyDescent="0.25">
      <c r="D478" s="15"/>
    </row>
    <row r="479" spans="4:4" x14ac:dyDescent="0.25">
      <c r="D479" s="15"/>
    </row>
    <row r="480" spans="4:4" x14ac:dyDescent="0.25">
      <c r="D480" s="15"/>
    </row>
    <row r="481" spans="4:4" x14ac:dyDescent="0.25">
      <c r="D481" s="15"/>
    </row>
    <row r="482" spans="4:4" x14ac:dyDescent="0.25">
      <c r="D482" s="15"/>
    </row>
    <row r="483" spans="4:4" x14ac:dyDescent="0.25">
      <c r="D483" s="15"/>
    </row>
    <row r="484" spans="4:4" x14ac:dyDescent="0.25">
      <c r="D484" s="15"/>
    </row>
    <row r="485" spans="4:4" x14ac:dyDescent="0.25">
      <c r="D485" s="15"/>
    </row>
    <row r="486" spans="4:4" x14ac:dyDescent="0.25">
      <c r="D486" s="15"/>
    </row>
    <row r="487" spans="4:4" x14ac:dyDescent="0.25">
      <c r="D487" s="15"/>
    </row>
    <row r="488" spans="4:4" x14ac:dyDescent="0.25">
      <c r="D488" s="15"/>
    </row>
    <row r="489" spans="4:4" x14ac:dyDescent="0.25">
      <c r="D489" s="15"/>
    </row>
    <row r="490" spans="4:4" x14ac:dyDescent="0.25">
      <c r="D490" s="15"/>
    </row>
    <row r="491" spans="4:4" x14ac:dyDescent="0.25">
      <c r="D491" s="15"/>
    </row>
    <row r="492" spans="4:4" x14ac:dyDescent="0.25">
      <c r="D492" s="15"/>
    </row>
    <row r="493" spans="4:4" x14ac:dyDescent="0.25">
      <c r="D493" s="15"/>
    </row>
    <row r="494" spans="4:4" x14ac:dyDescent="0.25">
      <c r="D494" s="15"/>
    </row>
    <row r="495" spans="4:4" x14ac:dyDescent="0.25">
      <c r="D495" s="15"/>
    </row>
    <row r="496" spans="4:4" x14ac:dyDescent="0.25">
      <c r="D496" s="15"/>
    </row>
    <row r="497" spans="4:4" x14ac:dyDescent="0.25">
      <c r="D497" s="15"/>
    </row>
    <row r="498" spans="4:4" x14ac:dyDescent="0.25">
      <c r="D498" s="15"/>
    </row>
    <row r="499" spans="4:4" x14ac:dyDescent="0.25">
      <c r="D499" s="15"/>
    </row>
    <row r="500" spans="4:4" x14ac:dyDescent="0.25">
      <c r="D500" s="15"/>
    </row>
    <row r="501" spans="4:4" x14ac:dyDescent="0.25">
      <c r="D501" s="15"/>
    </row>
    <row r="502" spans="4:4" x14ac:dyDescent="0.25">
      <c r="D502" s="15"/>
    </row>
    <row r="503" spans="4:4" x14ac:dyDescent="0.25">
      <c r="D503" s="15"/>
    </row>
    <row r="504" spans="4:4" x14ac:dyDescent="0.25">
      <c r="D504" s="15"/>
    </row>
    <row r="505" spans="4:4" x14ac:dyDescent="0.25">
      <c r="D505" s="15"/>
    </row>
    <row r="506" spans="4:4" x14ac:dyDescent="0.25">
      <c r="D506" s="15"/>
    </row>
    <row r="507" spans="4:4" x14ac:dyDescent="0.25">
      <c r="D507" s="15"/>
    </row>
    <row r="508" spans="4:4" x14ac:dyDescent="0.25">
      <c r="D508" s="15"/>
    </row>
    <row r="509" spans="4:4" x14ac:dyDescent="0.25">
      <c r="D509" s="15"/>
    </row>
    <row r="510" spans="4:4" x14ac:dyDescent="0.25">
      <c r="D510" s="15"/>
    </row>
    <row r="511" spans="4:4" x14ac:dyDescent="0.25">
      <c r="D511" s="15"/>
    </row>
    <row r="512" spans="4:4" x14ac:dyDescent="0.25">
      <c r="D512" s="15"/>
    </row>
    <row r="513" spans="4:4" x14ac:dyDescent="0.25">
      <c r="D513" s="15"/>
    </row>
    <row r="514" spans="4:4" x14ac:dyDescent="0.25">
      <c r="D514" s="15"/>
    </row>
    <row r="515" spans="4:4" x14ac:dyDescent="0.25">
      <c r="D515" s="15"/>
    </row>
    <row r="516" spans="4:4" x14ac:dyDescent="0.25">
      <c r="D516" s="15"/>
    </row>
    <row r="517" spans="4:4" x14ac:dyDescent="0.25">
      <c r="D517" s="15"/>
    </row>
    <row r="518" spans="4:4" x14ac:dyDescent="0.25">
      <c r="D518" s="15"/>
    </row>
    <row r="519" spans="4:4" x14ac:dyDescent="0.25">
      <c r="D519" s="15"/>
    </row>
    <row r="520" spans="4:4" x14ac:dyDescent="0.25">
      <c r="D520" s="15"/>
    </row>
    <row r="521" spans="4:4" x14ac:dyDescent="0.25">
      <c r="D521" s="15"/>
    </row>
    <row r="522" spans="4:4" x14ac:dyDescent="0.25">
      <c r="D522" s="15"/>
    </row>
    <row r="523" spans="4:4" x14ac:dyDescent="0.25">
      <c r="D523" s="15"/>
    </row>
    <row r="524" spans="4:4" x14ac:dyDescent="0.25">
      <c r="D524" s="15"/>
    </row>
    <row r="525" spans="4:4" x14ac:dyDescent="0.25">
      <c r="D525" s="15"/>
    </row>
    <row r="526" spans="4:4" x14ac:dyDescent="0.25">
      <c r="D526" s="15"/>
    </row>
    <row r="527" spans="4:4" x14ac:dyDescent="0.25">
      <c r="D527" s="15"/>
    </row>
    <row r="528" spans="4:4" x14ac:dyDescent="0.25">
      <c r="D528" s="15"/>
    </row>
    <row r="529" spans="4:4" x14ac:dyDescent="0.25">
      <c r="D529" s="15"/>
    </row>
    <row r="530" spans="4:4" x14ac:dyDescent="0.25">
      <c r="D530" s="15"/>
    </row>
    <row r="531" spans="4:4" x14ac:dyDescent="0.25">
      <c r="D531" s="15"/>
    </row>
    <row r="532" spans="4:4" x14ac:dyDescent="0.25">
      <c r="D532" s="15"/>
    </row>
    <row r="533" spans="4:4" x14ac:dyDescent="0.25">
      <c r="D533" s="15"/>
    </row>
    <row r="534" spans="4:4" x14ac:dyDescent="0.25">
      <c r="D534" s="15"/>
    </row>
    <row r="535" spans="4:4" x14ac:dyDescent="0.25">
      <c r="D535" s="15"/>
    </row>
    <row r="536" spans="4:4" x14ac:dyDescent="0.25">
      <c r="D536" s="15"/>
    </row>
    <row r="537" spans="4:4" x14ac:dyDescent="0.25">
      <c r="D537" s="15"/>
    </row>
    <row r="538" spans="4:4" x14ac:dyDescent="0.25">
      <c r="D538" s="15"/>
    </row>
    <row r="539" spans="4:4" x14ac:dyDescent="0.25">
      <c r="D539" s="15"/>
    </row>
    <row r="540" spans="4:4" x14ac:dyDescent="0.25">
      <c r="D540" s="15"/>
    </row>
    <row r="541" spans="4:4" x14ac:dyDescent="0.25">
      <c r="D541" s="15"/>
    </row>
    <row r="542" spans="4:4" x14ac:dyDescent="0.25">
      <c r="D542" s="15"/>
    </row>
    <row r="543" spans="4:4" x14ac:dyDescent="0.25">
      <c r="D543" s="15"/>
    </row>
    <row r="544" spans="4:4" x14ac:dyDescent="0.25">
      <c r="D544" s="15"/>
    </row>
    <row r="545" spans="4:4" x14ac:dyDescent="0.25">
      <c r="D545" s="15"/>
    </row>
    <row r="546" spans="4:4" x14ac:dyDescent="0.25">
      <c r="D546" s="15"/>
    </row>
    <row r="547" spans="4:4" x14ac:dyDescent="0.25">
      <c r="D547" s="15"/>
    </row>
    <row r="548" spans="4:4" x14ac:dyDescent="0.25">
      <c r="D548" s="15"/>
    </row>
    <row r="549" spans="4:4" x14ac:dyDescent="0.25">
      <c r="D549" s="15"/>
    </row>
    <row r="550" spans="4:4" x14ac:dyDescent="0.25">
      <c r="D550" s="15"/>
    </row>
    <row r="551" spans="4:4" x14ac:dyDescent="0.25">
      <c r="D551" s="15"/>
    </row>
    <row r="552" spans="4:4" x14ac:dyDescent="0.25">
      <c r="D552" s="15"/>
    </row>
    <row r="553" spans="4:4" x14ac:dyDescent="0.25">
      <c r="D553" s="15"/>
    </row>
    <row r="554" spans="4:4" x14ac:dyDescent="0.25">
      <c r="D554" s="15"/>
    </row>
    <row r="555" spans="4:4" x14ac:dyDescent="0.25">
      <c r="D555" s="15"/>
    </row>
    <row r="556" spans="4:4" x14ac:dyDescent="0.25">
      <c r="D556" s="15"/>
    </row>
    <row r="557" spans="4:4" x14ac:dyDescent="0.25">
      <c r="D557" s="15"/>
    </row>
    <row r="558" spans="4:4" x14ac:dyDescent="0.25">
      <c r="D558" s="15"/>
    </row>
    <row r="559" spans="4:4" x14ac:dyDescent="0.25">
      <c r="D559" s="15"/>
    </row>
    <row r="560" spans="4:4" x14ac:dyDescent="0.25">
      <c r="D560" s="15"/>
    </row>
    <row r="561" spans="4:4" x14ac:dyDescent="0.25">
      <c r="D561" s="15"/>
    </row>
    <row r="562" spans="4:4" x14ac:dyDescent="0.25">
      <c r="D562" s="15"/>
    </row>
    <row r="563" spans="4:4" x14ac:dyDescent="0.25">
      <c r="D563" s="15"/>
    </row>
    <row r="564" spans="4:4" x14ac:dyDescent="0.25">
      <c r="D564" s="15"/>
    </row>
    <row r="565" spans="4:4" x14ac:dyDescent="0.25">
      <c r="D565" s="15"/>
    </row>
    <row r="566" spans="4:4" x14ac:dyDescent="0.25">
      <c r="D566" s="15"/>
    </row>
    <row r="567" spans="4:4" x14ac:dyDescent="0.25">
      <c r="D567" s="15"/>
    </row>
    <row r="568" spans="4:4" x14ac:dyDescent="0.25">
      <c r="D568" s="15"/>
    </row>
    <row r="569" spans="4:4" x14ac:dyDescent="0.25">
      <c r="D569" s="15"/>
    </row>
    <row r="570" spans="4:4" x14ac:dyDescent="0.25">
      <c r="D570" s="15"/>
    </row>
    <row r="571" spans="4:4" x14ac:dyDescent="0.25">
      <c r="D571" s="15"/>
    </row>
    <row r="572" spans="4:4" x14ac:dyDescent="0.25">
      <c r="D572" s="15"/>
    </row>
    <row r="573" spans="4:4" x14ac:dyDescent="0.25">
      <c r="D573" s="15"/>
    </row>
    <row r="574" spans="4:4" x14ac:dyDescent="0.25">
      <c r="D574" s="15"/>
    </row>
    <row r="575" spans="4:4" x14ac:dyDescent="0.25">
      <c r="D575" s="15"/>
    </row>
    <row r="576" spans="4:4" x14ac:dyDescent="0.25">
      <c r="D576" s="15"/>
    </row>
    <row r="577" spans="4:4" x14ac:dyDescent="0.25">
      <c r="D577" s="15"/>
    </row>
    <row r="578" spans="4:4" x14ac:dyDescent="0.25">
      <c r="D578" s="15"/>
    </row>
    <row r="579" spans="4:4" x14ac:dyDescent="0.25">
      <c r="D579" s="15"/>
    </row>
    <row r="580" spans="4:4" x14ac:dyDescent="0.25">
      <c r="D580" s="15"/>
    </row>
    <row r="581" spans="4:4" x14ac:dyDescent="0.25">
      <c r="D581" s="15"/>
    </row>
    <row r="582" spans="4:4" x14ac:dyDescent="0.25">
      <c r="D582" s="15"/>
    </row>
    <row r="583" spans="4:4" x14ac:dyDescent="0.25">
      <c r="D583" s="15"/>
    </row>
    <row r="584" spans="4:4" x14ac:dyDescent="0.25">
      <c r="D584" s="15"/>
    </row>
    <row r="585" spans="4:4" x14ac:dyDescent="0.25">
      <c r="D585" s="15"/>
    </row>
    <row r="586" spans="4:4" x14ac:dyDescent="0.25">
      <c r="D586" s="15"/>
    </row>
    <row r="587" spans="4:4" x14ac:dyDescent="0.25">
      <c r="D587" s="15"/>
    </row>
    <row r="588" spans="4:4" x14ac:dyDescent="0.25">
      <c r="D588" s="15"/>
    </row>
    <row r="589" spans="4:4" x14ac:dyDescent="0.25">
      <c r="D589" s="15"/>
    </row>
    <row r="590" spans="4:4" x14ac:dyDescent="0.25">
      <c r="D590" s="15"/>
    </row>
    <row r="591" spans="4:4" x14ac:dyDescent="0.25">
      <c r="D591" s="15"/>
    </row>
    <row r="592" spans="4:4" x14ac:dyDescent="0.25">
      <c r="D592" s="15"/>
    </row>
    <row r="593" spans="4:4" x14ac:dyDescent="0.25">
      <c r="D593" s="15"/>
    </row>
    <row r="594" spans="4:4" x14ac:dyDescent="0.25">
      <c r="D594" s="15"/>
    </row>
    <row r="595" spans="4:4" x14ac:dyDescent="0.25">
      <c r="D595" s="15"/>
    </row>
    <row r="596" spans="4:4" x14ac:dyDescent="0.25">
      <c r="D596" s="15"/>
    </row>
    <row r="597" spans="4:4" x14ac:dyDescent="0.25">
      <c r="D597" s="15"/>
    </row>
    <row r="598" spans="4:4" x14ac:dyDescent="0.25">
      <c r="D598" s="15"/>
    </row>
    <row r="599" spans="4:4" x14ac:dyDescent="0.25">
      <c r="D599" s="15"/>
    </row>
    <row r="600" spans="4:4" x14ac:dyDescent="0.25">
      <c r="D600" s="15"/>
    </row>
    <row r="601" spans="4:4" x14ac:dyDescent="0.25">
      <c r="D601" s="15"/>
    </row>
    <row r="602" spans="4:4" x14ac:dyDescent="0.25">
      <c r="D602" s="15"/>
    </row>
    <row r="603" spans="4:4" x14ac:dyDescent="0.25">
      <c r="D603" s="15"/>
    </row>
    <row r="604" spans="4:4" x14ac:dyDescent="0.25">
      <c r="D604" s="15"/>
    </row>
    <row r="605" spans="4:4" x14ac:dyDescent="0.25">
      <c r="D605" s="15"/>
    </row>
    <row r="606" spans="4:4" x14ac:dyDescent="0.25">
      <c r="D606" s="15"/>
    </row>
    <row r="607" spans="4:4" x14ac:dyDescent="0.25">
      <c r="D607" s="15"/>
    </row>
    <row r="608" spans="4:4" x14ac:dyDescent="0.25">
      <c r="D608" s="15"/>
    </row>
    <row r="609" spans="4:4" x14ac:dyDescent="0.25">
      <c r="D609" s="15"/>
    </row>
    <row r="610" spans="4:4" x14ac:dyDescent="0.25">
      <c r="D610" s="15"/>
    </row>
    <row r="611" spans="4:4" x14ac:dyDescent="0.25">
      <c r="D611" s="15"/>
    </row>
    <row r="612" spans="4:4" x14ac:dyDescent="0.25">
      <c r="D612" s="15"/>
    </row>
    <row r="613" spans="4:4" x14ac:dyDescent="0.25">
      <c r="D613" s="15"/>
    </row>
    <row r="614" spans="4:4" x14ac:dyDescent="0.25">
      <c r="D614" s="15"/>
    </row>
    <row r="615" spans="4:4" x14ac:dyDescent="0.25">
      <c r="D615" s="15"/>
    </row>
    <row r="616" spans="4:4" x14ac:dyDescent="0.25">
      <c r="D616" s="15"/>
    </row>
    <row r="617" spans="4:4" x14ac:dyDescent="0.25">
      <c r="D617" s="15"/>
    </row>
    <row r="618" spans="4:4" x14ac:dyDescent="0.25">
      <c r="D618" s="15"/>
    </row>
    <row r="619" spans="4:4" x14ac:dyDescent="0.25">
      <c r="D619" s="15"/>
    </row>
    <row r="620" spans="4:4" x14ac:dyDescent="0.25">
      <c r="D620" s="15"/>
    </row>
    <row r="621" spans="4:4" x14ac:dyDescent="0.25">
      <c r="D621" s="15"/>
    </row>
    <row r="622" spans="4:4" x14ac:dyDescent="0.25">
      <c r="D622" s="15"/>
    </row>
    <row r="623" spans="4:4" x14ac:dyDescent="0.25">
      <c r="D623" s="15"/>
    </row>
    <row r="624" spans="4:4" x14ac:dyDescent="0.25">
      <c r="D624" s="15"/>
    </row>
    <row r="625" spans="4:4" x14ac:dyDescent="0.25">
      <c r="D625" s="15"/>
    </row>
    <row r="626" spans="4:4" x14ac:dyDescent="0.25">
      <c r="D626" s="15"/>
    </row>
    <row r="627" spans="4:4" x14ac:dyDescent="0.25">
      <c r="D627" s="15"/>
    </row>
    <row r="628" spans="4:4" x14ac:dyDescent="0.25">
      <c r="D628" s="15"/>
    </row>
    <row r="629" spans="4:4" x14ac:dyDescent="0.25">
      <c r="D629" s="15"/>
    </row>
    <row r="630" spans="4:4" x14ac:dyDescent="0.25">
      <c r="D630" s="15"/>
    </row>
    <row r="631" spans="4:4" x14ac:dyDescent="0.25">
      <c r="D631" s="15"/>
    </row>
    <row r="632" spans="4:4" x14ac:dyDescent="0.25">
      <c r="D632" s="15"/>
    </row>
    <row r="633" spans="4:4" x14ac:dyDescent="0.25">
      <c r="D633" s="15"/>
    </row>
    <row r="634" spans="4:4" x14ac:dyDescent="0.25">
      <c r="D634" s="15"/>
    </row>
    <row r="635" spans="4:4" x14ac:dyDescent="0.25">
      <c r="D635" s="15"/>
    </row>
    <row r="636" spans="4:4" x14ac:dyDescent="0.25">
      <c r="D636" s="15"/>
    </row>
    <row r="637" spans="4:4" x14ac:dyDescent="0.25">
      <c r="D637" s="15"/>
    </row>
    <row r="638" spans="4:4" x14ac:dyDescent="0.25">
      <c r="D638" s="15"/>
    </row>
    <row r="639" spans="4:4" x14ac:dyDescent="0.25">
      <c r="D639" s="15"/>
    </row>
    <row r="640" spans="4:4" x14ac:dyDescent="0.25">
      <c r="D640" s="15"/>
    </row>
    <row r="641" spans="4:4" x14ac:dyDescent="0.25">
      <c r="D641" s="15"/>
    </row>
    <row r="642" spans="4:4" x14ac:dyDescent="0.25">
      <c r="D642" s="15"/>
    </row>
    <row r="643" spans="4:4" x14ac:dyDescent="0.25">
      <c r="D643" s="15"/>
    </row>
    <row r="644" spans="4:4" x14ac:dyDescent="0.25">
      <c r="D644" s="15"/>
    </row>
    <row r="645" spans="4:4" x14ac:dyDescent="0.25">
      <c r="D645" s="15"/>
    </row>
    <row r="646" spans="4:4" x14ac:dyDescent="0.25">
      <c r="D646" s="15"/>
    </row>
    <row r="647" spans="4:4" x14ac:dyDescent="0.25">
      <c r="D647" s="15"/>
    </row>
    <row r="648" spans="4:4" x14ac:dyDescent="0.25">
      <c r="D648" s="15"/>
    </row>
    <row r="649" spans="4:4" x14ac:dyDescent="0.25">
      <c r="D649" s="15"/>
    </row>
    <row r="650" spans="4:4" x14ac:dyDescent="0.25">
      <c r="D650" s="15"/>
    </row>
    <row r="651" spans="4:4" x14ac:dyDescent="0.25">
      <c r="D651" s="15"/>
    </row>
    <row r="652" spans="4:4" x14ac:dyDescent="0.25">
      <c r="D652" s="15"/>
    </row>
    <row r="653" spans="4:4" x14ac:dyDescent="0.25">
      <c r="D653" s="15"/>
    </row>
    <row r="654" spans="4:4" x14ac:dyDescent="0.25">
      <c r="D654" s="15"/>
    </row>
    <row r="655" spans="4:4" x14ac:dyDescent="0.25">
      <c r="D655" s="15"/>
    </row>
    <row r="656" spans="4:4" x14ac:dyDescent="0.25">
      <c r="D656" s="15"/>
    </row>
    <row r="657" spans="4:4" x14ac:dyDescent="0.25">
      <c r="D657" s="15"/>
    </row>
    <row r="658" spans="4:4" x14ac:dyDescent="0.25">
      <c r="D658" s="15"/>
    </row>
    <row r="659" spans="4:4" x14ac:dyDescent="0.25">
      <c r="D659" s="15"/>
    </row>
    <row r="660" spans="4:4" x14ac:dyDescent="0.25">
      <c r="D660" s="15"/>
    </row>
    <row r="661" spans="4:4" x14ac:dyDescent="0.25">
      <c r="D661" s="15"/>
    </row>
    <row r="662" spans="4:4" x14ac:dyDescent="0.25">
      <c r="D662" s="15"/>
    </row>
    <row r="663" spans="4:4" x14ac:dyDescent="0.25">
      <c r="D663" s="15"/>
    </row>
    <row r="664" spans="4:4" x14ac:dyDescent="0.25">
      <c r="D664" s="15"/>
    </row>
    <row r="665" spans="4:4" x14ac:dyDescent="0.25">
      <c r="D665" s="15"/>
    </row>
    <row r="666" spans="4:4" x14ac:dyDescent="0.25">
      <c r="D666" s="15"/>
    </row>
    <row r="667" spans="4:4" x14ac:dyDescent="0.25">
      <c r="D667" s="15"/>
    </row>
    <row r="668" spans="4:4" x14ac:dyDescent="0.25">
      <c r="D668" s="15"/>
    </row>
    <row r="669" spans="4:4" x14ac:dyDescent="0.25">
      <c r="D669" s="15"/>
    </row>
    <row r="670" spans="4:4" x14ac:dyDescent="0.25">
      <c r="D670" s="15"/>
    </row>
    <row r="671" spans="4:4" x14ac:dyDescent="0.25">
      <c r="D671" s="15"/>
    </row>
    <row r="672" spans="4:4" x14ac:dyDescent="0.25">
      <c r="D672" s="15"/>
    </row>
    <row r="673" spans="4:4" x14ac:dyDescent="0.25">
      <c r="D673" s="15"/>
    </row>
    <row r="674" spans="4:4" x14ac:dyDescent="0.25">
      <c r="D674" s="15"/>
    </row>
    <row r="675" spans="4:4" x14ac:dyDescent="0.25">
      <c r="D675" s="15"/>
    </row>
    <row r="676" spans="4:4" x14ac:dyDescent="0.25">
      <c r="D676" s="15"/>
    </row>
    <row r="677" spans="4:4" x14ac:dyDescent="0.25">
      <c r="D677" s="15"/>
    </row>
    <row r="678" spans="4:4" x14ac:dyDescent="0.25">
      <c r="D678" s="15"/>
    </row>
    <row r="679" spans="4:4" x14ac:dyDescent="0.25">
      <c r="D679" s="15"/>
    </row>
    <row r="680" spans="4:4" x14ac:dyDescent="0.25">
      <c r="D680" s="15"/>
    </row>
    <row r="681" spans="4:4" x14ac:dyDescent="0.25">
      <c r="D681" s="15"/>
    </row>
    <row r="682" spans="4:4" x14ac:dyDescent="0.25">
      <c r="D682" s="15"/>
    </row>
    <row r="683" spans="4:4" x14ac:dyDescent="0.25">
      <c r="D683" s="15"/>
    </row>
    <row r="684" spans="4:4" x14ac:dyDescent="0.25">
      <c r="D684" s="15"/>
    </row>
    <row r="685" spans="4:4" x14ac:dyDescent="0.25">
      <c r="D685" s="15"/>
    </row>
    <row r="686" spans="4:4" x14ac:dyDescent="0.25">
      <c r="D686" s="15"/>
    </row>
    <row r="687" spans="4:4" x14ac:dyDescent="0.25">
      <c r="D687" s="15"/>
    </row>
    <row r="688" spans="4:4" x14ac:dyDescent="0.25">
      <c r="D688" s="15"/>
    </row>
    <row r="689" spans="4:4" x14ac:dyDescent="0.25">
      <c r="D689" s="15"/>
    </row>
    <row r="690" spans="4:4" x14ac:dyDescent="0.25">
      <c r="D690" s="15"/>
    </row>
    <row r="691" spans="4:4" x14ac:dyDescent="0.25">
      <c r="D691" s="15"/>
    </row>
    <row r="692" spans="4:4" x14ac:dyDescent="0.25">
      <c r="D692" s="15"/>
    </row>
    <row r="693" spans="4:4" x14ac:dyDescent="0.25">
      <c r="D693" s="15"/>
    </row>
    <row r="694" spans="4:4" x14ac:dyDescent="0.25">
      <c r="D694" s="15"/>
    </row>
    <row r="695" spans="4:4" x14ac:dyDescent="0.25">
      <c r="D695" s="15"/>
    </row>
    <row r="696" spans="4:4" x14ac:dyDescent="0.25">
      <c r="D696" s="15"/>
    </row>
    <row r="697" spans="4:4" x14ac:dyDescent="0.25">
      <c r="D697" s="15"/>
    </row>
    <row r="698" spans="4:4" x14ac:dyDescent="0.25">
      <c r="D698" s="15"/>
    </row>
    <row r="699" spans="4:4" x14ac:dyDescent="0.25">
      <c r="D699" s="15"/>
    </row>
    <row r="700" spans="4:4" x14ac:dyDescent="0.25">
      <c r="D700" s="15"/>
    </row>
    <row r="701" spans="4:4" x14ac:dyDescent="0.25">
      <c r="D701" s="15"/>
    </row>
    <row r="702" spans="4:4" x14ac:dyDescent="0.25">
      <c r="D702" s="15"/>
    </row>
    <row r="703" spans="4:4" x14ac:dyDescent="0.25">
      <c r="D703" s="15"/>
    </row>
    <row r="704" spans="4:4" x14ac:dyDescent="0.25">
      <c r="D704" s="15"/>
    </row>
    <row r="705" spans="4:4" x14ac:dyDescent="0.25">
      <c r="D705" s="15"/>
    </row>
    <row r="706" spans="4:4" x14ac:dyDescent="0.25">
      <c r="D706" s="15"/>
    </row>
    <row r="707" spans="4:4" x14ac:dyDescent="0.25">
      <c r="D707" s="15"/>
    </row>
    <row r="708" spans="4:4" x14ac:dyDescent="0.25">
      <c r="D708" s="15"/>
    </row>
    <row r="709" spans="4:4" x14ac:dyDescent="0.25">
      <c r="D709" s="15"/>
    </row>
    <row r="710" spans="4:4" x14ac:dyDescent="0.25">
      <c r="D710" s="15"/>
    </row>
    <row r="711" spans="4:4" x14ac:dyDescent="0.25">
      <c r="D711" s="15"/>
    </row>
    <row r="712" spans="4:4" x14ac:dyDescent="0.25">
      <c r="D712" s="15"/>
    </row>
    <row r="713" spans="4:4" x14ac:dyDescent="0.25">
      <c r="D713" s="15"/>
    </row>
    <row r="714" spans="4:4" x14ac:dyDescent="0.25">
      <c r="D714" s="15"/>
    </row>
    <row r="715" spans="4:4" x14ac:dyDescent="0.25">
      <c r="D715" s="15"/>
    </row>
    <row r="716" spans="4:4" x14ac:dyDescent="0.25">
      <c r="D716" s="15"/>
    </row>
    <row r="717" spans="4:4" x14ac:dyDescent="0.25">
      <c r="D717" s="15"/>
    </row>
    <row r="718" spans="4:4" x14ac:dyDescent="0.25">
      <c r="D718" s="15"/>
    </row>
    <row r="719" spans="4:4" x14ac:dyDescent="0.25">
      <c r="D719" s="15"/>
    </row>
    <row r="720" spans="4:4" x14ac:dyDescent="0.25">
      <c r="D720" s="15"/>
    </row>
    <row r="721" spans="4:4" x14ac:dyDescent="0.25">
      <c r="D721" s="15"/>
    </row>
    <row r="722" spans="4:4" x14ac:dyDescent="0.25">
      <c r="D722" s="15"/>
    </row>
    <row r="723" spans="4:4" x14ac:dyDescent="0.25">
      <c r="D723" s="15"/>
    </row>
    <row r="724" spans="4:4" x14ac:dyDescent="0.25">
      <c r="D724" s="15"/>
    </row>
    <row r="725" spans="4:4" x14ac:dyDescent="0.25">
      <c r="D725" s="15"/>
    </row>
    <row r="726" spans="4:4" x14ac:dyDescent="0.25">
      <c r="D726" s="15"/>
    </row>
    <row r="727" spans="4:4" x14ac:dyDescent="0.25">
      <c r="D727" s="15"/>
    </row>
    <row r="728" spans="4:4" x14ac:dyDescent="0.25">
      <c r="D728" s="15"/>
    </row>
    <row r="729" spans="4:4" x14ac:dyDescent="0.25">
      <c r="D729" s="15"/>
    </row>
    <row r="730" spans="4:4" x14ac:dyDescent="0.25">
      <c r="D730" s="15"/>
    </row>
    <row r="731" spans="4:4" x14ac:dyDescent="0.25">
      <c r="D731" s="15"/>
    </row>
    <row r="732" spans="4:4" x14ac:dyDescent="0.25">
      <c r="D732" s="15"/>
    </row>
    <row r="733" spans="4:4" x14ac:dyDescent="0.25">
      <c r="D733" s="15"/>
    </row>
    <row r="734" spans="4:4" x14ac:dyDescent="0.25">
      <c r="D734" s="15"/>
    </row>
    <row r="735" spans="4:4" x14ac:dyDescent="0.25">
      <c r="D735" s="15"/>
    </row>
    <row r="736" spans="4:4" x14ac:dyDescent="0.25">
      <c r="D736" s="15"/>
    </row>
    <row r="737" spans="4:4" x14ac:dyDescent="0.25">
      <c r="D737" s="15"/>
    </row>
    <row r="738" spans="4:4" x14ac:dyDescent="0.25">
      <c r="D738" s="15"/>
    </row>
    <row r="739" spans="4:4" x14ac:dyDescent="0.25">
      <c r="D739" s="15"/>
    </row>
    <row r="740" spans="4:4" x14ac:dyDescent="0.25">
      <c r="D740" s="15"/>
    </row>
    <row r="741" spans="4:4" x14ac:dyDescent="0.25">
      <c r="D741" s="15"/>
    </row>
    <row r="742" spans="4:4" x14ac:dyDescent="0.25">
      <c r="D742" s="15"/>
    </row>
    <row r="743" spans="4:4" x14ac:dyDescent="0.25">
      <c r="D743" s="15"/>
    </row>
    <row r="744" spans="4:4" x14ac:dyDescent="0.25">
      <c r="D744" s="15"/>
    </row>
    <row r="745" spans="4:4" x14ac:dyDescent="0.25">
      <c r="D745" s="15"/>
    </row>
    <row r="746" spans="4:4" x14ac:dyDescent="0.25">
      <c r="D746" s="15"/>
    </row>
    <row r="747" spans="4:4" x14ac:dyDescent="0.25">
      <c r="D747" s="15"/>
    </row>
    <row r="748" spans="4:4" x14ac:dyDescent="0.25">
      <c r="D748" s="15"/>
    </row>
    <row r="749" spans="4:4" x14ac:dyDescent="0.25">
      <c r="D749" s="15"/>
    </row>
    <row r="750" spans="4:4" x14ac:dyDescent="0.25">
      <c r="D750" s="15"/>
    </row>
    <row r="751" spans="4:4" x14ac:dyDescent="0.25">
      <c r="D751" s="15"/>
    </row>
    <row r="752" spans="4:4" x14ac:dyDescent="0.25">
      <c r="D752" s="15"/>
    </row>
    <row r="753" spans="4:4" x14ac:dyDescent="0.25">
      <c r="D753" s="15"/>
    </row>
    <row r="754" spans="4:4" x14ac:dyDescent="0.25">
      <c r="D754" s="15"/>
    </row>
    <row r="755" spans="4:4" x14ac:dyDescent="0.25">
      <c r="D755" s="15"/>
    </row>
    <row r="756" spans="4:4" x14ac:dyDescent="0.25">
      <c r="D756" s="15"/>
    </row>
    <row r="757" spans="4:4" x14ac:dyDescent="0.25">
      <c r="D757" s="15"/>
    </row>
    <row r="758" spans="4:4" x14ac:dyDescent="0.25">
      <c r="D758" s="15"/>
    </row>
    <row r="759" spans="4:4" x14ac:dyDescent="0.25">
      <c r="D759" s="15"/>
    </row>
    <row r="760" spans="4:4" x14ac:dyDescent="0.25">
      <c r="D760" s="15"/>
    </row>
    <row r="761" spans="4:4" x14ac:dyDescent="0.25">
      <c r="D761" s="15"/>
    </row>
    <row r="762" spans="4:4" x14ac:dyDescent="0.25">
      <c r="D762" s="15"/>
    </row>
    <row r="763" spans="4:4" x14ac:dyDescent="0.25">
      <c r="D763" s="15"/>
    </row>
    <row r="764" spans="4:4" x14ac:dyDescent="0.25">
      <c r="D764" s="15"/>
    </row>
    <row r="765" spans="4:4" x14ac:dyDescent="0.25">
      <c r="D765" s="15"/>
    </row>
    <row r="766" spans="4:4" x14ac:dyDescent="0.25">
      <c r="D766" s="15"/>
    </row>
    <row r="767" spans="4:4" x14ac:dyDescent="0.25">
      <c r="D767" s="15"/>
    </row>
    <row r="768" spans="4:4" x14ac:dyDescent="0.25">
      <c r="D768" s="15"/>
    </row>
    <row r="769" spans="4:4" x14ac:dyDescent="0.25">
      <c r="D769" s="15"/>
    </row>
    <row r="770" spans="4:4" x14ac:dyDescent="0.25">
      <c r="D770" s="15"/>
    </row>
    <row r="771" spans="4:4" x14ac:dyDescent="0.25">
      <c r="D771" s="15"/>
    </row>
    <row r="772" spans="4:4" x14ac:dyDescent="0.25">
      <c r="D772" s="15"/>
    </row>
    <row r="773" spans="4:4" x14ac:dyDescent="0.25">
      <c r="D773" s="15"/>
    </row>
    <row r="774" spans="4:4" x14ac:dyDescent="0.25">
      <c r="D774" s="15"/>
    </row>
    <row r="775" spans="4:4" x14ac:dyDescent="0.25">
      <c r="D775" s="15"/>
    </row>
    <row r="776" spans="4:4" x14ac:dyDescent="0.25">
      <c r="D776" s="15"/>
    </row>
    <row r="777" spans="4:4" x14ac:dyDescent="0.25">
      <c r="D777" s="15"/>
    </row>
    <row r="778" spans="4:4" x14ac:dyDescent="0.25">
      <c r="D778" s="15"/>
    </row>
    <row r="779" spans="4:4" x14ac:dyDescent="0.25">
      <c r="D779" s="15"/>
    </row>
    <row r="780" spans="4:4" x14ac:dyDescent="0.25">
      <c r="D780" s="15"/>
    </row>
    <row r="781" spans="4:4" x14ac:dyDescent="0.25">
      <c r="D781" s="15"/>
    </row>
    <row r="782" spans="4:4" x14ac:dyDescent="0.25">
      <c r="D782" s="15"/>
    </row>
    <row r="783" spans="4:4" x14ac:dyDescent="0.25">
      <c r="D783" s="15"/>
    </row>
    <row r="784" spans="4:4" x14ac:dyDescent="0.25">
      <c r="D784" s="15"/>
    </row>
    <row r="785" spans="4:4" x14ac:dyDescent="0.25">
      <c r="D785" s="15"/>
    </row>
    <row r="786" spans="4:4" x14ac:dyDescent="0.25">
      <c r="D786" s="15"/>
    </row>
    <row r="787" spans="4:4" x14ac:dyDescent="0.25">
      <c r="D787" s="15"/>
    </row>
    <row r="788" spans="4:4" x14ac:dyDescent="0.25">
      <c r="D788" s="15"/>
    </row>
    <row r="789" spans="4:4" x14ac:dyDescent="0.25">
      <c r="D789" s="15"/>
    </row>
    <row r="790" spans="4:4" x14ac:dyDescent="0.25">
      <c r="D790" s="15"/>
    </row>
    <row r="791" spans="4:4" x14ac:dyDescent="0.25">
      <c r="D791" s="15"/>
    </row>
    <row r="792" spans="4:4" x14ac:dyDescent="0.25">
      <c r="D792" s="15"/>
    </row>
    <row r="793" spans="4:4" x14ac:dyDescent="0.25">
      <c r="D793" s="15"/>
    </row>
    <row r="794" spans="4:4" x14ac:dyDescent="0.25">
      <c r="D794" s="15"/>
    </row>
    <row r="795" spans="4:4" x14ac:dyDescent="0.25">
      <c r="D795" s="15"/>
    </row>
    <row r="796" spans="4:4" x14ac:dyDescent="0.25">
      <c r="D796" s="15"/>
    </row>
    <row r="797" spans="4:4" x14ac:dyDescent="0.25">
      <c r="D797" s="15"/>
    </row>
    <row r="798" spans="4:4" x14ac:dyDescent="0.25">
      <c r="D798" s="15"/>
    </row>
    <row r="799" spans="4:4" x14ac:dyDescent="0.25">
      <c r="D799" s="15"/>
    </row>
    <row r="800" spans="4:4" x14ac:dyDescent="0.25">
      <c r="D800" s="15"/>
    </row>
    <row r="801" spans="4:4" x14ac:dyDescent="0.25">
      <c r="D801" s="15"/>
    </row>
    <row r="802" spans="4:4" x14ac:dyDescent="0.25">
      <c r="D802" s="15"/>
    </row>
    <row r="803" spans="4:4" x14ac:dyDescent="0.25">
      <c r="D803" s="15"/>
    </row>
    <row r="804" spans="4:4" x14ac:dyDescent="0.25">
      <c r="D804" s="15"/>
    </row>
    <row r="805" spans="4:4" x14ac:dyDescent="0.25">
      <c r="D805" s="15"/>
    </row>
    <row r="806" spans="4:4" x14ac:dyDescent="0.25">
      <c r="D806" s="15"/>
    </row>
    <row r="807" spans="4:4" x14ac:dyDescent="0.25">
      <c r="D807" s="15"/>
    </row>
    <row r="808" spans="4:4" x14ac:dyDescent="0.25">
      <c r="D808" s="15"/>
    </row>
    <row r="809" spans="4:4" x14ac:dyDescent="0.25">
      <c r="D809" s="15"/>
    </row>
    <row r="810" spans="4:4" x14ac:dyDescent="0.25">
      <c r="D810" s="15"/>
    </row>
    <row r="811" spans="4:4" x14ac:dyDescent="0.25">
      <c r="D811" s="15"/>
    </row>
    <row r="812" spans="4:4" x14ac:dyDescent="0.25">
      <c r="D812" s="15"/>
    </row>
    <row r="813" spans="4:4" x14ac:dyDescent="0.25">
      <c r="D813" s="15"/>
    </row>
    <row r="814" spans="4:4" x14ac:dyDescent="0.25">
      <c r="D814" s="15"/>
    </row>
    <row r="815" spans="4:4" x14ac:dyDescent="0.25">
      <c r="D815" s="15"/>
    </row>
    <row r="816" spans="4:4" x14ac:dyDescent="0.25">
      <c r="D816" s="15"/>
    </row>
    <row r="817" spans="4:4" x14ac:dyDescent="0.25">
      <c r="D817" s="15"/>
    </row>
    <row r="818" spans="4:4" x14ac:dyDescent="0.25">
      <c r="D818" s="15"/>
    </row>
    <row r="819" spans="4:4" x14ac:dyDescent="0.25">
      <c r="D819" s="15"/>
    </row>
    <row r="820" spans="4:4" x14ac:dyDescent="0.25">
      <c r="D820" s="15"/>
    </row>
    <row r="821" spans="4:4" x14ac:dyDescent="0.25">
      <c r="D821" s="15"/>
    </row>
    <row r="822" spans="4:4" x14ac:dyDescent="0.25">
      <c r="D822" s="15"/>
    </row>
    <row r="823" spans="4:4" x14ac:dyDescent="0.25">
      <c r="D823" s="15"/>
    </row>
    <row r="824" spans="4:4" x14ac:dyDescent="0.25">
      <c r="D824" s="15"/>
    </row>
    <row r="825" spans="4:4" x14ac:dyDescent="0.25">
      <c r="D825" s="15"/>
    </row>
    <row r="826" spans="4:4" x14ac:dyDescent="0.25">
      <c r="D826" s="15"/>
    </row>
    <row r="827" spans="4:4" x14ac:dyDescent="0.25">
      <c r="D827" s="15"/>
    </row>
    <row r="828" spans="4:4" x14ac:dyDescent="0.25">
      <c r="D828" s="15"/>
    </row>
    <row r="829" spans="4:4" x14ac:dyDescent="0.25">
      <c r="D829" s="15"/>
    </row>
    <row r="830" spans="4:4" x14ac:dyDescent="0.25">
      <c r="D830" s="15"/>
    </row>
    <row r="831" spans="4:4" x14ac:dyDescent="0.25">
      <c r="D831" s="15"/>
    </row>
    <row r="832" spans="4:4" x14ac:dyDescent="0.25">
      <c r="D832" s="15"/>
    </row>
    <row r="833" spans="4:4" x14ac:dyDescent="0.25">
      <c r="D833" s="15"/>
    </row>
    <row r="834" spans="4:4" x14ac:dyDescent="0.25">
      <c r="D834" s="15"/>
    </row>
    <row r="835" spans="4:4" x14ac:dyDescent="0.25">
      <c r="D835" s="15"/>
    </row>
    <row r="836" spans="4:4" x14ac:dyDescent="0.25">
      <c r="D836" s="15"/>
    </row>
    <row r="837" spans="4:4" x14ac:dyDescent="0.25">
      <c r="D837" s="15"/>
    </row>
    <row r="838" spans="4:4" x14ac:dyDescent="0.25">
      <c r="D838" s="15"/>
    </row>
    <row r="839" spans="4:4" x14ac:dyDescent="0.25">
      <c r="D839" s="15"/>
    </row>
    <row r="840" spans="4:4" x14ac:dyDescent="0.25">
      <c r="D840" s="15"/>
    </row>
    <row r="841" spans="4:4" x14ac:dyDescent="0.25">
      <c r="D841" s="15"/>
    </row>
    <row r="842" spans="4:4" x14ac:dyDescent="0.25">
      <c r="D842" s="15"/>
    </row>
    <row r="843" spans="4:4" x14ac:dyDescent="0.25">
      <c r="D843" s="15"/>
    </row>
    <row r="844" spans="4:4" x14ac:dyDescent="0.25">
      <c r="D844" s="15"/>
    </row>
    <row r="845" spans="4:4" x14ac:dyDescent="0.25">
      <c r="D845" s="15"/>
    </row>
    <row r="846" spans="4:4" x14ac:dyDescent="0.25">
      <c r="D846" s="15"/>
    </row>
    <row r="847" spans="4:4" x14ac:dyDescent="0.25">
      <c r="D847" s="15"/>
    </row>
    <row r="848" spans="4:4" x14ac:dyDescent="0.25">
      <c r="D848" s="15"/>
    </row>
    <row r="849" spans="4:4" x14ac:dyDescent="0.25">
      <c r="D849" s="15"/>
    </row>
    <row r="850" spans="4:4" x14ac:dyDescent="0.25">
      <c r="D850" s="15"/>
    </row>
    <row r="851" spans="4:4" x14ac:dyDescent="0.25">
      <c r="D851" s="15"/>
    </row>
    <row r="852" spans="4:4" x14ac:dyDescent="0.25">
      <c r="D852" s="15"/>
    </row>
    <row r="853" spans="4:4" x14ac:dyDescent="0.25">
      <c r="D853" s="15"/>
    </row>
    <row r="854" spans="4:4" x14ac:dyDescent="0.25">
      <c r="D854" s="15"/>
    </row>
    <row r="855" spans="4:4" x14ac:dyDescent="0.25">
      <c r="D855" s="15"/>
    </row>
    <row r="856" spans="4:4" x14ac:dyDescent="0.25">
      <c r="D856" s="15"/>
    </row>
    <row r="857" spans="4:4" x14ac:dyDescent="0.25">
      <c r="D857" s="15"/>
    </row>
    <row r="858" spans="4:4" x14ac:dyDescent="0.25">
      <c r="D858" s="15"/>
    </row>
    <row r="859" spans="4:4" x14ac:dyDescent="0.25">
      <c r="D859" s="15"/>
    </row>
    <row r="860" spans="4:4" x14ac:dyDescent="0.25">
      <c r="D860" s="15"/>
    </row>
    <row r="861" spans="4:4" x14ac:dyDescent="0.25">
      <c r="D861" s="15"/>
    </row>
    <row r="862" spans="4:4" x14ac:dyDescent="0.25">
      <c r="D862" s="15"/>
    </row>
    <row r="863" spans="4:4" x14ac:dyDescent="0.25">
      <c r="D863" s="15"/>
    </row>
    <row r="864" spans="4:4" x14ac:dyDescent="0.25">
      <c r="D864" s="15"/>
    </row>
    <row r="865" spans="4:4" x14ac:dyDescent="0.25">
      <c r="D865" s="15"/>
    </row>
    <row r="866" spans="4:4" x14ac:dyDescent="0.25">
      <c r="D866" s="15"/>
    </row>
    <row r="867" spans="4:4" x14ac:dyDescent="0.25">
      <c r="D867" s="15"/>
    </row>
    <row r="868" spans="4:4" x14ac:dyDescent="0.25">
      <c r="D868" s="15"/>
    </row>
    <row r="869" spans="4:4" x14ac:dyDescent="0.25">
      <c r="D869" s="15"/>
    </row>
    <row r="870" spans="4:4" x14ac:dyDescent="0.25">
      <c r="D870" s="15"/>
    </row>
    <row r="871" spans="4:4" x14ac:dyDescent="0.25">
      <c r="D871" s="15"/>
    </row>
    <row r="872" spans="4:4" x14ac:dyDescent="0.25">
      <c r="D872" s="15"/>
    </row>
    <row r="873" spans="4:4" x14ac:dyDescent="0.25">
      <c r="D873" s="15"/>
    </row>
    <row r="874" spans="4:4" x14ac:dyDescent="0.25">
      <c r="D874" s="15"/>
    </row>
    <row r="875" spans="4:4" x14ac:dyDescent="0.25">
      <c r="D875" s="15"/>
    </row>
    <row r="876" spans="4:4" x14ac:dyDescent="0.25">
      <c r="D876" s="15"/>
    </row>
    <row r="877" spans="4:4" x14ac:dyDescent="0.25">
      <c r="D877" s="15"/>
    </row>
    <row r="878" spans="4:4" x14ac:dyDescent="0.25">
      <c r="D878" s="15"/>
    </row>
    <row r="879" spans="4:4" x14ac:dyDescent="0.25">
      <c r="D879" s="15"/>
    </row>
    <row r="880" spans="4:4" x14ac:dyDescent="0.25">
      <c r="D880" s="15"/>
    </row>
    <row r="881" spans="4:4" x14ac:dyDescent="0.25">
      <c r="D881" s="15"/>
    </row>
    <row r="882" spans="4:4" x14ac:dyDescent="0.25">
      <c r="D882" s="15"/>
    </row>
    <row r="883" spans="4:4" x14ac:dyDescent="0.25">
      <c r="D883" s="15"/>
    </row>
    <row r="884" spans="4:4" x14ac:dyDescent="0.25">
      <c r="D884" s="15"/>
    </row>
    <row r="885" spans="4:4" x14ac:dyDescent="0.25">
      <c r="D885" s="15"/>
    </row>
    <row r="886" spans="4:4" x14ac:dyDescent="0.25">
      <c r="D886" s="15"/>
    </row>
    <row r="887" spans="4:4" x14ac:dyDescent="0.25">
      <c r="D887" s="15"/>
    </row>
    <row r="888" spans="4:4" x14ac:dyDescent="0.25">
      <c r="D888" s="15"/>
    </row>
    <row r="889" spans="4:4" x14ac:dyDescent="0.25">
      <c r="D889" s="15"/>
    </row>
    <row r="890" spans="4:4" x14ac:dyDescent="0.25">
      <c r="D890" s="15"/>
    </row>
    <row r="891" spans="4:4" x14ac:dyDescent="0.25">
      <c r="D891" s="15"/>
    </row>
    <row r="892" spans="4:4" x14ac:dyDescent="0.25">
      <c r="D892" s="15"/>
    </row>
    <row r="893" spans="4:4" x14ac:dyDescent="0.25">
      <c r="D893" s="15"/>
    </row>
    <row r="894" spans="4:4" x14ac:dyDescent="0.25">
      <c r="D894" s="15"/>
    </row>
    <row r="895" spans="4:4" x14ac:dyDescent="0.25">
      <c r="D895" s="15"/>
    </row>
    <row r="896" spans="4:4" x14ac:dyDescent="0.25">
      <c r="D896" s="15"/>
    </row>
    <row r="897" spans="4:4" x14ac:dyDescent="0.25">
      <c r="D897" s="15"/>
    </row>
    <row r="898" spans="4:4" x14ac:dyDescent="0.25">
      <c r="D898" s="15"/>
    </row>
    <row r="899" spans="4:4" x14ac:dyDescent="0.25">
      <c r="D899" s="15"/>
    </row>
    <row r="900" spans="4:4" x14ac:dyDescent="0.25">
      <c r="D900" s="15"/>
    </row>
    <row r="901" spans="4:4" x14ac:dyDescent="0.25">
      <c r="D901" s="15"/>
    </row>
    <row r="902" spans="4:4" x14ac:dyDescent="0.25">
      <c r="D902" s="15"/>
    </row>
    <row r="903" spans="4:4" x14ac:dyDescent="0.25">
      <c r="D903" s="15"/>
    </row>
    <row r="904" spans="4:4" x14ac:dyDescent="0.25">
      <c r="D904" s="15"/>
    </row>
    <row r="905" spans="4:4" x14ac:dyDescent="0.25">
      <c r="D905" s="15"/>
    </row>
    <row r="906" spans="4:4" x14ac:dyDescent="0.25">
      <c r="D906" s="15"/>
    </row>
    <row r="907" spans="4:4" x14ac:dyDescent="0.25">
      <c r="D907" s="15"/>
    </row>
    <row r="908" spans="4:4" x14ac:dyDescent="0.25">
      <c r="D908" s="15"/>
    </row>
    <row r="909" spans="4:4" x14ac:dyDescent="0.25">
      <c r="D909" s="15"/>
    </row>
    <row r="910" spans="4:4" x14ac:dyDescent="0.25">
      <c r="D910" s="15"/>
    </row>
    <row r="911" spans="4:4" x14ac:dyDescent="0.25">
      <c r="D911" s="15"/>
    </row>
    <row r="912" spans="4:4" x14ac:dyDescent="0.25">
      <c r="D912" s="15"/>
    </row>
    <row r="913" spans="4:4" x14ac:dyDescent="0.25">
      <c r="D913" s="15"/>
    </row>
  </sheetData>
  <mergeCells count="1">
    <mergeCell ref="B5:E5"/>
  </mergeCells>
  <hyperlinks>
    <hyperlink ref="F120" location="BG!E29" display="Volver a Inicio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6:E22"/>
  <sheetViews>
    <sheetView workbookViewId="0">
      <selection activeCell="E22" sqref="E22"/>
    </sheetView>
  </sheetViews>
  <sheetFormatPr baseColWidth="10" defaultRowHeight="15" x14ac:dyDescent="0.25"/>
  <cols>
    <col min="1" max="2" width="11.42578125" style="15"/>
    <col min="3" max="3" width="59.7109375" style="15" bestFit="1" customWidth="1"/>
    <col min="4" max="4" width="11" style="15" bestFit="1" customWidth="1"/>
    <col min="5" max="16384" width="11.42578125" style="15"/>
  </cols>
  <sheetData>
    <row r="6" spans="3:4" x14ac:dyDescent="0.25">
      <c r="C6" s="245" t="s">
        <v>553</v>
      </c>
      <c r="D6" s="246"/>
    </row>
    <row r="7" spans="3:4" x14ac:dyDescent="0.25">
      <c r="D7" s="160"/>
    </row>
    <row r="8" spans="3:4" x14ac:dyDescent="0.25">
      <c r="C8" s="161" t="s">
        <v>331</v>
      </c>
      <c r="D8" s="162"/>
    </row>
    <row r="9" spans="3:4" x14ac:dyDescent="0.25">
      <c r="C9" s="161" t="s">
        <v>548</v>
      </c>
      <c r="D9" s="162" t="s">
        <v>366</v>
      </c>
    </row>
    <row r="10" spans="3:4" x14ac:dyDescent="0.25">
      <c r="C10" s="161" t="s">
        <v>549</v>
      </c>
      <c r="D10" s="184">
        <v>30842.9</v>
      </c>
    </row>
    <row r="11" spans="3:4" x14ac:dyDescent="0.25">
      <c r="C11" s="163" t="s">
        <v>505</v>
      </c>
      <c r="D11" s="185">
        <v>980.44</v>
      </c>
    </row>
    <row r="12" spans="3:4" x14ac:dyDescent="0.25">
      <c r="C12" s="163" t="s">
        <v>506</v>
      </c>
      <c r="D12" s="185">
        <v>2922.15</v>
      </c>
    </row>
    <row r="13" spans="3:4" x14ac:dyDescent="0.25">
      <c r="C13" s="163" t="s">
        <v>507</v>
      </c>
      <c r="D13" s="185">
        <v>2004.3</v>
      </c>
    </row>
    <row r="14" spans="3:4" x14ac:dyDescent="0.25">
      <c r="C14" s="163" t="s">
        <v>550</v>
      </c>
      <c r="D14" s="185">
        <v>3562.1</v>
      </c>
    </row>
    <row r="15" spans="3:4" x14ac:dyDescent="0.25">
      <c r="C15" s="163" t="s">
        <v>327</v>
      </c>
      <c r="D15" s="185">
        <v>3422.14</v>
      </c>
    </row>
    <row r="16" spans="3:4" x14ac:dyDescent="0.25">
      <c r="C16" s="163" t="s">
        <v>551</v>
      </c>
      <c r="D16" s="185">
        <v>1080.45</v>
      </c>
    </row>
    <row r="17" spans="3:5" x14ac:dyDescent="0.25">
      <c r="C17" s="163" t="s">
        <v>552</v>
      </c>
      <c r="D17" s="185">
        <v>123683.34</v>
      </c>
    </row>
    <row r="18" spans="3:5" x14ac:dyDescent="0.25">
      <c r="C18" s="163" t="s">
        <v>508</v>
      </c>
      <c r="D18" s="185">
        <v>-0.05</v>
      </c>
    </row>
    <row r="19" spans="3:5" x14ac:dyDescent="0.25">
      <c r="C19" s="165" t="s">
        <v>160</v>
      </c>
      <c r="D19" s="186">
        <v>168497.77000000002</v>
      </c>
    </row>
    <row r="22" spans="3:5" x14ac:dyDescent="0.25">
      <c r="E22" s="157" t="s">
        <v>509</v>
      </c>
    </row>
  </sheetData>
  <mergeCells count="1">
    <mergeCell ref="C6:D6"/>
  </mergeCells>
  <hyperlinks>
    <hyperlink ref="E22" location="BG!E30" display="Volver al Inicio" xr:uid="{00000000-0004-0000-0400-000000000000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43"/>
  <sheetViews>
    <sheetView topLeftCell="A19" workbookViewId="0">
      <selection activeCell="G43" sqref="G43"/>
    </sheetView>
  </sheetViews>
  <sheetFormatPr baseColWidth="10" defaultRowHeight="15" x14ac:dyDescent="0.25"/>
  <cols>
    <col min="1" max="2" width="11.42578125" style="15"/>
    <col min="3" max="3" width="13" style="15" bestFit="1" customWidth="1"/>
    <col min="4" max="4" width="28.5703125" style="15" customWidth="1"/>
    <col min="5" max="5" width="44.5703125" style="15" customWidth="1"/>
    <col min="6" max="16384" width="11.42578125" style="15"/>
  </cols>
  <sheetData>
    <row r="3" spans="3:6" x14ac:dyDescent="0.25">
      <c r="C3" s="247" t="s">
        <v>554</v>
      </c>
      <c r="D3" s="248"/>
      <c r="E3" s="248"/>
      <c r="F3" s="249"/>
    </row>
    <row r="5" spans="3:6" ht="25.5" x14ac:dyDescent="0.25">
      <c r="C5" s="43" t="s">
        <v>6</v>
      </c>
      <c r="D5" s="44" t="s">
        <v>7</v>
      </c>
      <c r="E5" s="44" t="s">
        <v>147</v>
      </c>
      <c r="F5" s="45" t="s">
        <v>8</v>
      </c>
    </row>
    <row r="6" spans="3:6" x14ac:dyDescent="0.25">
      <c r="C6" s="35">
        <v>101020704</v>
      </c>
      <c r="D6" s="36" t="s">
        <v>329</v>
      </c>
      <c r="E6" s="37" t="s">
        <v>151</v>
      </c>
      <c r="F6" s="38">
        <f>+F7+F29+F31+F37</f>
        <v>22194.28</v>
      </c>
    </row>
    <row r="7" spans="3:6" x14ac:dyDescent="0.25">
      <c r="C7" s="39">
        <v>101020704002</v>
      </c>
      <c r="D7" s="40" t="s">
        <v>19</v>
      </c>
      <c r="E7" s="41" t="s">
        <v>151</v>
      </c>
      <c r="F7" s="42">
        <f>+SUM(F8:F28)</f>
        <v>18142.09</v>
      </c>
    </row>
    <row r="8" spans="3:6" x14ac:dyDescent="0.25">
      <c r="C8" s="39">
        <v>101020704002</v>
      </c>
      <c r="D8" s="188" t="s">
        <v>19</v>
      </c>
      <c r="E8" s="189" t="s">
        <v>555</v>
      </c>
      <c r="F8" s="190">
        <v>220</v>
      </c>
    </row>
    <row r="9" spans="3:6" x14ac:dyDescent="0.25">
      <c r="C9" s="39">
        <v>101020704002</v>
      </c>
      <c r="D9" s="188" t="s">
        <v>19</v>
      </c>
      <c r="E9" s="189" t="s">
        <v>556</v>
      </c>
      <c r="F9" s="190">
        <v>730</v>
      </c>
    </row>
    <row r="10" spans="3:6" x14ac:dyDescent="0.25">
      <c r="C10" s="39">
        <v>101020704002</v>
      </c>
      <c r="D10" s="188" t="s">
        <v>19</v>
      </c>
      <c r="E10" s="189" t="s">
        <v>557</v>
      </c>
      <c r="F10" s="190">
        <v>82.4</v>
      </c>
    </row>
    <row r="11" spans="3:6" x14ac:dyDescent="0.25">
      <c r="C11" s="39">
        <v>101020704002</v>
      </c>
      <c r="D11" s="188" t="s">
        <v>19</v>
      </c>
      <c r="E11" s="189" t="s">
        <v>558</v>
      </c>
      <c r="F11" s="190">
        <v>50</v>
      </c>
    </row>
    <row r="12" spans="3:6" x14ac:dyDescent="0.25">
      <c r="C12" s="39">
        <v>101020704002</v>
      </c>
      <c r="D12" s="188" t="s">
        <v>19</v>
      </c>
      <c r="E12" s="189" t="s">
        <v>559</v>
      </c>
      <c r="F12" s="190">
        <v>50</v>
      </c>
    </row>
    <row r="13" spans="3:6" x14ac:dyDescent="0.25">
      <c r="C13" s="39">
        <v>101020704002</v>
      </c>
      <c r="D13" s="188" t="s">
        <v>19</v>
      </c>
      <c r="E13" s="189" t="s">
        <v>560</v>
      </c>
      <c r="F13" s="190">
        <v>120</v>
      </c>
    </row>
    <row r="14" spans="3:6" x14ac:dyDescent="0.25">
      <c r="C14" s="39">
        <v>101020704002</v>
      </c>
      <c r="D14" s="188" t="s">
        <v>19</v>
      </c>
      <c r="E14" s="189" t="s">
        <v>561</v>
      </c>
      <c r="F14" s="190">
        <v>300</v>
      </c>
    </row>
    <row r="15" spans="3:6" x14ac:dyDescent="0.25">
      <c r="C15" s="39">
        <v>101020704002</v>
      </c>
      <c r="D15" s="188" t="s">
        <v>19</v>
      </c>
      <c r="E15" s="189" t="s">
        <v>562</v>
      </c>
      <c r="F15" s="190">
        <v>1000</v>
      </c>
    </row>
    <row r="16" spans="3:6" x14ac:dyDescent="0.25">
      <c r="C16" s="39">
        <v>101020704002</v>
      </c>
      <c r="D16" s="188" t="s">
        <v>19</v>
      </c>
      <c r="E16" s="189" t="s">
        <v>563</v>
      </c>
      <c r="F16" s="190">
        <v>1875</v>
      </c>
    </row>
    <row r="17" spans="3:6" x14ac:dyDescent="0.25">
      <c r="C17" s="39">
        <v>101020704002</v>
      </c>
      <c r="D17" s="188" t="s">
        <v>19</v>
      </c>
      <c r="E17" s="189" t="s">
        <v>564</v>
      </c>
      <c r="F17" s="190">
        <v>50</v>
      </c>
    </row>
    <row r="18" spans="3:6" x14ac:dyDescent="0.25">
      <c r="C18" s="39">
        <v>101020704002</v>
      </c>
      <c r="D18" s="188" t="s">
        <v>19</v>
      </c>
      <c r="E18" s="189" t="s">
        <v>565</v>
      </c>
      <c r="F18" s="190">
        <v>100</v>
      </c>
    </row>
    <row r="19" spans="3:6" x14ac:dyDescent="0.25">
      <c r="C19" s="39">
        <v>101020704002</v>
      </c>
      <c r="D19" s="188" t="s">
        <v>19</v>
      </c>
      <c r="E19" s="189" t="s">
        <v>566</v>
      </c>
      <c r="F19" s="190">
        <v>900</v>
      </c>
    </row>
    <row r="20" spans="3:6" x14ac:dyDescent="0.25">
      <c r="C20" s="39">
        <v>101020704002</v>
      </c>
      <c r="D20" s="188" t="s">
        <v>19</v>
      </c>
      <c r="E20" s="189" t="s">
        <v>567</v>
      </c>
      <c r="F20" s="190">
        <v>250</v>
      </c>
    </row>
    <row r="21" spans="3:6" x14ac:dyDescent="0.25">
      <c r="C21" s="39">
        <v>101020704002</v>
      </c>
      <c r="D21" s="188" t="s">
        <v>19</v>
      </c>
      <c r="E21" s="189" t="s">
        <v>568</v>
      </c>
      <c r="F21" s="190">
        <v>586.25</v>
      </c>
    </row>
    <row r="22" spans="3:6" x14ac:dyDescent="0.25">
      <c r="C22" s="39">
        <v>101020704002</v>
      </c>
      <c r="D22" s="188" t="s">
        <v>19</v>
      </c>
      <c r="E22" s="189" t="s">
        <v>569</v>
      </c>
      <c r="F22" s="190">
        <v>100</v>
      </c>
    </row>
    <row r="23" spans="3:6" x14ac:dyDescent="0.25">
      <c r="C23" s="39">
        <v>101020704002</v>
      </c>
      <c r="D23" s="188" t="s">
        <v>19</v>
      </c>
      <c r="E23" s="189" t="s">
        <v>570</v>
      </c>
      <c r="F23" s="190">
        <v>4978.4399999999996</v>
      </c>
    </row>
    <row r="24" spans="3:6" x14ac:dyDescent="0.25">
      <c r="C24" s="39">
        <v>101020704002</v>
      </c>
      <c r="D24" s="188" t="s">
        <v>19</v>
      </c>
      <c r="E24" s="189" t="s">
        <v>571</v>
      </c>
      <c r="F24" s="190">
        <v>2500</v>
      </c>
    </row>
    <row r="25" spans="3:6" x14ac:dyDescent="0.25">
      <c r="C25" s="39">
        <v>101020704002</v>
      </c>
      <c r="D25" s="188" t="s">
        <v>19</v>
      </c>
      <c r="E25" s="189" t="s">
        <v>572</v>
      </c>
      <c r="F25" s="190">
        <v>50</v>
      </c>
    </row>
    <row r="26" spans="3:6" x14ac:dyDescent="0.25">
      <c r="C26" s="39">
        <v>101020704002</v>
      </c>
      <c r="D26" s="188" t="s">
        <v>19</v>
      </c>
      <c r="E26" s="189" t="s">
        <v>573</v>
      </c>
      <c r="F26" s="190">
        <v>3500</v>
      </c>
    </row>
    <row r="27" spans="3:6" x14ac:dyDescent="0.25">
      <c r="C27" s="39">
        <v>101020704002</v>
      </c>
      <c r="D27" s="188" t="s">
        <v>19</v>
      </c>
      <c r="E27" s="189" t="s">
        <v>574</v>
      </c>
      <c r="F27" s="190">
        <v>50</v>
      </c>
    </row>
    <row r="28" spans="3:6" x14ac:dyDescent="0.25">
      <c r="C28" s="39">
        <v>101020704002</v>
      </c>
      <c r="D28" s="152" t="s">
        <v>19</v>
      </c>
      <c r="E28" s="193" t="s">
        <v>575</v>
      </c>
      <c r="F28" s="190">
        <v>650</v>
      </c>
    </row>
    <row r="29" spans="3:6" x14ac:dyDescent="0.25">
      <c r="C29" s="197">
        <v>101020704004</v>
      </c>
      <c r="D29" s="188" t="s">
        <v>516</v>
      </c>
      <c r="E29" s="189" t="s">
        <v>411</v>
      </c>
      <c r="F29" s="198">
        <f>+F30</f>
        <v>400</v>
      </c>
    </row>
    <row r="30" spans="3:6" x14ac:dyDescent="0.25">
      <c r="C30" s="194">
        <v>101020704004</v>
      </c>
      <c r="D30" s="195" t="s">
        <v>516</v>
      </c>
      <c r="E30" s="196" t="s">
        <v>562</v>
      </c>
      <c r="F30" s="202">
        <v>400</v>
      </c>
    </row>
    <row r="31" spans="3:6" x14ac:dyDescent="0.25">
      <c r="C31" s="197">
        <v>101020704005</v>
      </c>
      <c r="D31" s="188" t="s">
        <v>20</v>
      </c>
      <c r="E31" s="189" t="s">
        <v>411</v>
      </c>
      <c r="F31" s="198">
        <f>SUM(F32:F36)</f>
        <v>1613.64</v>
      </c>
    </row>
    <row r="32" spans="3:6" x14ac:dyDescent="0.25">
      <c r="C32" s="194">
        <v>101020704005</v>
      </c>
      <c r="D32" s="195" t="s">
        <v>20</v>
      </c>
      <c r="E32" s="196" t="s">
        <v>562</v>
      </c>
      <c r="F32" s="202">
        <v>800</v>
      </c>
    </row>
    <row r="33" spans="3:7" x14ac:dyDescent="0.25">
      <c r="C33" s="199">
        <v>101020704005</v>
      </c>
      <c r="D33" s="188" t="s">
        <v>20</v>
      </c>
      <c r="E33" s="189" t="s">
        <v>569</v>
      </c>
      <c r="F33" s="190">
        <v>500</v>
      </c>
    </row>
    <row r="34" spans="3:7" x14ac:dyDescent="0.25">
      <c r="C34" s="201">
        <v>101020704005</v>
      </c>
      <c r="D34" s="195" t="s">
        <v>20</v>
      </c>
      <c r="E34" s="196" t="s">
        <v>577</v>
      </c>
      <c r="F34" s="202">
        <v>250</v>
      </c>
    </row>
    <row r="35" spans="3:7" x14ac:dyDescent="0.25">
      <c r="C35" s="199">
        <v>101020704005</v>
      </c>
      <c r="D35" s="188" t="s">
        <v>20</v>
      </c>
      <c r="E35" s="189" t="s">
        <v>578</v>
      </c>
      <c r="F35" s="190">
        <v>13.64</v>
      </c>
    </row>
    <row r="36" spans="3:7" x14ac:dyDescent="0.25">
      <c r="C36" s="201">
        <v>101020704005</v>
      </c>
      <c r="D36" s="191" t="s">
        <v>20</v>
      </c>
      <c r="E36" s="192" t="s">
        <v>579</v>
      </c>
      <c r="F36" s="202">
        <v>50</v>
      </c>
    </row>
    <row r="37" spans="3:7" x14ac:dyDescent="0.25">
      <c r="C37" s="197">
        <v>101020704007</v>
      </c>
      <c r="D37" s="188" t="s">
        <v>21</v>
      </c>
      <c r="E37" s="189" t="s">
        <v>151</v>
      </c>
      <c r="F37" s="198">
        <f>SUM(F38:F43)</f>
        <v>2038.55</v>
      </c>
      <c r="G37" s="200"/>
    </row>
    <row r="38" spans="3:7" x14ac:dyDescent="0.25">
      <c r="C38" s="201">
        <v>101020704007</v>
      </c>
      <c r="D38" s="195" t="s">
        <v>21</v>
      </c>
      <c r="E38" s="196" t="s">
        <v>580</v>
      </c>
      <c r="F38" s="202">
        <v>233.76</v>
      </c>
    </row>
    <row r="39" spans="3:7" x14ac:dyDescent="0.25">
      <c r="C39" s="199">
        <v>101020704007</v>
      </c>
      <c r="D39" s="188" t="s">
        <v>21</v>
      </c>
      <c r="E39" s="189" t="s">
        <v>581</v>
      </c>
      <c r="F39" s="190">
        <v>420</v>
      </c>
    </row>
    <row r="40" spans="3:7" x14ac:dyDescent="0.25">
      <c r="C40" s="201">
        <v>101020704007</v>
      </c>
      <c r="D40" s="195" t="s">
        <v>21</v>
      </c>
      <c r="E40" s="196" t="s">
        <v>582</v>
      </c>
      <c r="F40" s="202">
        <v>922.82</v>
      </c>
    </row>
    <row r="41" spans="3:7" x14ac:dyDescent="0.25">
      <c r="C41" s="199">
        <v>101020704007</v>
      </c>
      <c r="D41" s="188" t="s">
        <v>21</v>
      </c>
      <c r="E41" s="189" t="s">
        <v>583</v>
      </c>
      <c r="F41" s="190">
        <v>372</v>
      </c>
    </row>
    <row r="42" spans="3:7" x14ac:dyDescent="0.25">
      <c r="C42" s="201">
        <v>101020704007</v>
      </c>
      <c r="D42" s="195" t="s">
        <v>21</v>
      </c>
      <c r="E42" s="196" t="s">
        <v>584</v>
      </c>
      <c r="F42" s="202">
        <v>-0.03</v>
      </c>
    </row>
    <row r="43" spans="3:7" x14ac:dyDescent="0.25">
      <c r="C43" s="199">
        <v>101020704007</v>
      </c>
      <c r="D43" s="188" t="s">
        <v>21</v>
      </c>
      <c r="E43" s="189" t="s">
        <v>585</v>
      </c>
      <c r="F43" s="190">
        <v>90</v>
      </c>
      <c r="G43" s="157" t="s">
        <v>576</v>
      </c>
    </row>
  </sheetData>
  <mergeCells count="1">
    <mergeCell ref="C3:F3"/>
  </mergeCells>
  <hyperlinks>
    <hyperlink ref="G43" location="BG!E38" display="volver al inicio " xr:uid="{A10AC777-AEC8-4134-B801-810FB5252A4B}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6:I20"/>
  <sheetViews>
    <sheetView topLeftCell="A4" workbookViewId="0">
      <selection activeCell="G20" sqref="G20"/>
    </sheetView>
  </sheetViews>
  <sheetFormatPr baseColWidth="10" defaultRowHeight="12.75" x14ac:dyDescent="0.2"/>
  <cols>
    <col min="1" max="2" width="11.42578125" style="22"/>
    <col min="3" max="3" width="12.5703125" style="22" customWidth="1"/>
    <col min="4" max="4" width="15.140625" style="23" bestFit="1" customWidth="1"/>
    <col min="5" max="5" width="14.140625" style="23" bestFit="1" customWidth="1"/>
    <col min="6" max="6" width="13.7109375" style="23" bestFit="1" customWidth="1"/>
    <col min="7" max="258" width="11.42578125" style="22"/>
    <col min="259" max="259" width="11.5703125" style="22" customWidth="1"/>
    <col min="260" max="260" width="15.42578125" style="22" bestFit="1" customWidth="1"/>
    <col min="261" max="261" width="14.28515625" style="22" bestFit="1" customWidth="1"/>
    <col min="262" max="262" width="13.42578125" style="22" customWidth="1"/>
    <col min="263" max="514" width="11.42578125" style="22"/>
    <col min="515" max="515" width="11.5703125" style="22" customWidth="1"/>
    <col min="516" max="516" width="15.42578125" style="22" bestFit="1" customWidth="1"/>
    <col min="517" max="517" width="14.28515625" style="22" bestFit="1" customWidth="1"/>
    <col min="518" max="518" width="13.42578125" style="22" customWidth="1"/>
    <col min="519" max="770" width="11.42578125" style="22"/>
    <col min="771" max="771" width="11.5703125" style="22" customWidth="1"/>
    <col min="772" max="772" width="15.42578125" style="22" bestFit="1" customWidth="1"/>
    <col min="773" max="773" width="14.28515625" style="22" bestFit="1" customWidth="1"/>
    <col min="774" max="774" width="13.42578125" style="22" customWidth="1"/>
    <col min="775" max="1026" width="11.42578125" style="22"/>
    <col min="1027" max="1027" width="11.5703125" style="22" customWidth="1"/>
    <col min="1028" max="1028" width="15.42578125" style="22" bestFit="1" customWidth="1"/>
    <col min="1029" max="1029" width="14.28515625" style="22" bestFit="1" customWidth="1"/>
    <col min="1030" max="1030" width="13.42578125" style="22" customWidth="1"/>
    <col min="1031" max="1282" width="11.42578125" style="22"/>
    <col min="1283" max="1283" width="11.5703125" style="22" customWidth="1"/>
    <col min="1284" max="1284" width="15.42578125" style="22" bestFit="1" customWidth="1"/>
    <col min="1285" max="1285" width="14.28515625" style="22" bestFit="1" customWidth="1"/>
    <col min="1286" max="1286" width="13.42578125" style="22" customWidth="1"/>
    <col min="1287" max="1538" width="11.42578125" style="22"/>
    <col min="1539" max="1539" width="11.5703125" style="22" customWidth="1"/>
    <col min="1540" max="1540" width="15.42578125" style="22" bestFit="1" customWidth="1"/>
    <col min="1541" max="1541" width="14.28515625" style="22" bestFit="1" customWidth="1"/>
    <col min="1542" max="1542" width="13.42578125" style="22" customWidth="1"/>
    <col min="1543" max="1794" width="11.42578125" style="22"/>
    <col min="1795" max="1795" width="11.5703125" style="22" customWidth="1"/>
    <col min="1796" max="1796" width="15.42578125" style="22" bestFit="1" customWidth="1"/>
    <col min="1797" max="1797" width="14.28515625" style="22" bestFit="1" customWidth="1"/>
    <col min="1798" max="1798" width="13.42578125" style="22" customWidth="1"/>
    <col min="1799" max="2050" width="11.42578125" style="22"/>
    <col min="2051" max="2051" width="11.5703125" style="22" customWidth="1"/>
    <col min="2052" max="2052" width="15.42578125" style="22" bestFit="1" customWidth="1"/>
    <col min="2053" max="2053" width="14.28515625" style="22" bestFit="1" customWidth="1"/>
    <col min="2054" max="2054" width="13.42578125" style="22" customWidth="1"/>
    <col min="2055" max="2306" width="11.42578125" style="22"/>
    <col min="2307" max="2307" width="11.5703125" style="22" customWidth="1"/>
    <col min="2308" max="2308" width="15.42578125" style="22" bestFit="1" customWidth="1"/>
    <col min="2309" max="2309" width="14.28515625" style="22" bestFit="1" customWidth="1"/>
    <col min="2310" max="2310" width="13.42578125" style="22" customWidth="1"/>
    <col min="2311" max="2562" width="11.42578125" style="22"/>
    <col min="2563" max="2563" width="11.5703125" style="22" customWidth="1"/>
    <col min="2564" max="2564" width="15.42578125" style="22" bestFit="1" customWidth="1"/>
    <col min="2565" max="2565" width="14.28515625" style="22" bestFit="1" customWidth="1"/>
    <col min="2566" max="2566" width="13.42578125" style="22" customWidth="1"/>
    <col min="2567" max="2818" width="11.42578125" style="22"/>
    <col min="2819" max="2819" width="11.5703125" style="22" customWidth="1"/>
    <col min="2820" max="2820" width="15.42578125" style="22" bestFit="1" customWidth="1"/>
    <col min="2821" max="2821" width="14.28515625" style="22" bestFit="1" customWidth="1"/>
    <col min="2822" max="2822" width="13.42578125" style="22" customWidth="1"/>
    <col min="2823" max="3074" width="11.42578125" style="22"/>
    <col min="3075" max="3075" width="11.5703125" style="22" customWidth="1"/>
    <col min="3076" max="3076" width="15.42578125" style="22" bestFit="1" customWidth="1"/>
    <col min="3077" max="3077" width="14.28515625" style="22" bestFit="1" customWidth="1"/>
    <col min="3078" max="3078" width="13.42578125" style="22" customWidth="1"/>
    <col min="3079" max="3330" width="11.42578125" style="22"/>
    <col min="3331" max="3331" width="11.5703125" style="22" customWidth="1"/>
    <col min="3332" max="3332" width="15.42578125" style="22" bestFit="1" customWidth="1"/>
    <col min="3333" max="3333" width="14.28515625" style="22" bestFit="1" customWidth="1"/>
    <col min="3334" max="3334" width="13.42578125" style="22" customWidth="1"/>
    <col min="3335" max="3586" width="11.42578125" style="22"/>
    <col min="3587" max="3587" width="11.5703125" style="22" customWidth="1"/>
    <col min="3588" max="3588" width="15.42578125" style="22" bestFit="1" customWidth="1"/>
    <col min="3589" max="3589" width="14.28515625" style="22" bestFit="1" customWidth="1"/>
    <col min="3590" max="3590" width="13.42578125" style="22" customWidth="1"/>
    <col min="3591" max="3842" width="11.42578125" style="22"/>
    <col min="3843" max="3843" width="11.5703125" style="22" customWidth="1"/>
    <col min="3844" max="3844" width="15.42578125" style="22" bestFit="1" customWidth="1"/>
    <col min="3845" max="3845" width="14.28515625" style="22" bestFit="1" customWidth="1"/>
    <col min="3846" max="3846" width="13.42578125" style="22" customWidth="1"/>
    <col min="3847" max="4098" width="11.42578125" style="22"/>
    <col min="4099" max="4099" width="11.5703125" style="22" customWidth="1"/>
    <col min="4100" max="4100" width="15.42578125" style="22" bestFit="1" customWidth="1"/>
    <col min="4101" max="4101" width="14.28515625" style="22" bestFit="1" customWidth="1"/>
    <col min="4102" max="4102" width="13.42578125" style="22" customWidth="1"/>
    <col min="4103" max="4354" width="11.42578125" style="22"/>
    <col min="4355" max="4355" width="11.5703125" style="22" customWidth="1"/>
    <col min="4356" max="4356" width="15.42578125" style="22" bestFit="1" customWidth="1"/>
    <col min="4357" max="4357" width="14.28515625" style="22" bestFit="1" customWidth="1"/>
    <col min="4358" max="4358" width="13.42578125" style="22" customWidth="1"/>
    <col min="4359" max="4610" width="11.42578125" style="22"/>
    <col min="4611" max="4611" width="11.5703125" style="22" customWidth="1"/>
    <col min="4612" max="4612" width="15.42578125" style="22" bestFit="1" customWidth="1"/>
    <col min="4613" max="4613" width="14.28515625" style="22" bestFit="1" customWidth="1"/>
    <col min="4614" max="4614" width="13.42578125" style="22" customWidth="1"/>
    <col min="4615" max="4866" width="11.42578125" style="22"/>
    <col min="4867" max="4867" width="11.5703125" style="22" customWidth="1"/>
    <col min="4868" max="4868" width="15.42578125" style="22" bestFit="1" customWidth="1"/>
    <col min="4869" max="4869" width="14.28515625" style="22" bestFit="1" customWidth="1"/>
    <col min="4870" max="4870" width="13.42578125" style="22" customWidth="1"/>
    <col min="4871" max="5122" width="11.42578125" style="22"/>
    <col min="5123" max="5123" width="11.5703125" style="22" customWidth="1"/>
    <col min="5124" max="5124" width="15.42578125" style="22" bestFit="1" customWidth="1"/>
    <col min="5125" max="5125" width="14.28515625" style="22" bestFit="1" customWidth="1"/>
    <col min="5126" max="5126" width="13.42578125" style="22" customWidth="1"/>
    <col min="5127" max="5378" width="11.42578125" style="22"/>
    <col min="5379" max="5379" width="11.5703125" style="22" customWidth="1"/>
    <col min="5380" max="5380" width="15.42578125" style="22" bestFit="1" customWidth="1"/>
    <col min="5381" max="5381" width="14.28515625" style="22" bestFit="1" customWidth="1"/>
    <col min="5382" max="5382" width="13.42578125" style="22" customWidth="1"/>
    <col min="5383" max="5634" width="11.42578125" style="22"/>
    <col min="5635" max="5635" width="11.5703125" style="22" customWidth="1"/>
    <col min="5636" max="5636" width="15.42578125" style="22" bestFit="1" customWidth="1"/>
    <col min="5637" max="5637" width="14.28515625" style="22" bestFit="1" customWidth="1"/>
    <col min="5638" max="5638" width="13.42578125" style="22" customWidth="1"/>
    <col min="5639" max="5890" width="11.42578125" style="22"/>
    <col min="5891" max="5891" width="11.5703125" style="22" customWidth="1"/>
    <col min="5892" max="5892" width="15.42578125" style="22" bestFit="1" customWidth="1"/>
    <col min="5893" max="5893" width="14.28515625" style="22" bestFit="1" customWidth="1"/>
    <col min="5894" max="5894" width="13.42578125" style="22" customWidth="1"/>
    <col min="5895" max="6146" width="11.42578125" style="22"/>
    <col min="6147" max="6147" width="11.5703125" style="22" customWidth="1"/>
    <col min="6148" max="6148" width="15.42578125" style="22" bestFit="1" customWidth="1"/>
    <col min="6149" max="6149" width="14.28515625" style="22" bestFit="1" customWidth="1"/>
    <col min="6150" max="6150" width="13.42578125" style="22" customWidth="1"/>
    <col min="6151" max="6402" width="11.42578125" style="22"/>
    <col min="6403" max="6403" width="11.5703125" style="22" customWidth="1"/>
    <col min="6404" max="6404" width="15.42578125" style="22" bestFit="1" customWidth="1"/>
    <col min="6405" max="6405" width="14.28515625" style="22" bestFit="1" customWidth="1"/>
    <col min="6406" max="6406" width="13.42578125" style="22" customWidth="1"/>
    <col min="6407" max="6658" width="11.42578125" style="22"/>
    <col min="6659" max="6659" width="11.5703125" style="22" customWidth="1"/>
    <col min="6660" max="6660" width="15.42578125" style="22" bestFit="1" customWidth="1"/>
    <col min="6661" max="6661" width="14.28515625" style="22" bestFit="1" customWidth="1"/>
    <col min="6662" max="6662" width="13.42578125" style="22" customWidth="1"/>
    <col min="6663" max="6914" width="11.42578125" style="22"/>
    <col min="6915" max="6915" width="11.5703125" style="22" customWidth="1"/>
    <col min="6916" max="6916" width="15.42578125" style="22" bestFit="1" customWidth="1"/>
    <col min="6917" max="6917" width="14.28515625" style="22" bestFit="1" customWidth="1"/>
    <col min="6918" max="6918" width="13.42578125" style="22" customWidth="1"/>
    <col min="6919" max="7170" width="11.42578125" style="22"/>
    <col min="7171" max="7171" width="11.5703125" style="22" customWidth="1"/>
    <col min="7172" max="7172" width="15.42578125" style="22" bestFit="1" customWidth="1"/>
    <col min="7173" max="7173" width="14.28515625" style="22" bestFit="1" customWidth="1"/>
    <col min="7174" max="7174" width="13.42578125" style="22" customWidth="1"/>
    <col min="7175" max="7426" width="11.42578125" style="22"/>
    <col min="7427" max="7427" width="11.5703125" style="22" customWidth="1"/>
    <col min="7428" max="7428" width="15.42578125" style="22" bestFit="1" customWidth="1"/>
    <col min="7429" max="7429" width="14.28515625" style="22" bestFit="1" customWidth="1"/>
    <col min="7430" max="7430" width="13.42578125" style="22" customWidth="1"/>
    <col min="7431" max="7682" width="11.42578125" style="22"/>
    <col min="7683" max="7683" width="11.5703125" style="22" customWidth="1"/>
    <col min="7684" max="7684" width="15.42578125" style="22" bestFit="1" customWidth="1"/>
    <col min="7685" max="7685" width="14.28515625" style="22" bestFit="1" customWidth="1"/>
    <col min="7686" max="7686" width="13.42578125" style="22" customWidth="1"/>
    <col min="7687" max="7938" width="11.42578125" style="22"/>
    <col min="7939" max="7939" width="11.5703125" style="22" customWidth="1"/>
    <col min="7940" max="7940" width="15.42578125" style="22" bestFit="1" customWidth="1"/>
    <col min="7941" max="7941" width="14.28515625" style="22" bestFit="1" customWidth="1"/>
    <col min="7942" max="7942" width="13.42578125" style="22" customWidth="1"/>
    <col min="7943" max="8194" width="11.42578125" style="22"/>
    <col min="8195" max="8195" width="11.5703125" style="22" customWidth="1"/>
    <col min="8196" max="8196" width="15.42578125" style="22" bestFit="1" customWidth="1"/>
    <col min="8197" max="8197" width="14.28515625" style="22" bestFit="1" customWidth="1"/>
    <col min="8198" max="8198" width="13.42578125" style="22" customWidth="1"/>
    <col min="8199" max="8450" width="11.42578125" style="22"/>
    <col min="8451" max="8451" width="11.5703125" style="22" customWidth="1"/>
    <col min="8452" max="8452" width="15.42578125" style="22" bestFit="1" customWidth="1"/>
    <col min="8453" max="8453" width="14.28515625" style="22" bestFit="1" customWidth="1"/>
    <col min="8454" max="8454" width="13.42578125" style="22" customWidth="1"/>
    <col min="8455" max="8706" width="11.42578125" style="22"/>
    <col min="8707" max="8707" width="11.5703125" style="22" customWidth="1"/>
    <col min="8708" max="8708" width="15.42578125" style="22" bestFit="1" customWidth="1"/>
    <col min="8709" max="8709" width="14.28515625" style="22" bestFit="1" customWidth="1"/>
    <col min="8710" max="8710" width="13.42578125" style="22" customWidth="1"/>
    <col min="8711" max="8962" width="11.42578125" style="22"/>
    <col min="8963" max="8963" width="11.5703125" style="22" customWidth="1"/>
    <col min="8964" max="8964" width="15.42578125" style="22" bestFit="1" customWidth="1"/>
    <col min="8965" max="8965" width="14.28515625" style="22" bestFit="1" customWidth="1"/>
    <col min="8966" max="8966" width="13.42578125" style="22" customWidth="1"/>
    <col min="8967" max="9218" width="11.42578125" style="22"/>
    <col min="9219" max="9219" width="11.5703125" style="22" customWidth="1"/>
    <col min="9220" max="9220" width="15.42578125" style="22" bestFit="1" customWidth="1"/>
    <col min="9221" max="9221" width="14.28515625" style="22" bestFit="1" customWidth="1"/>
    <col min="9222" max="9222" width="13.42578125" style="22" customWidth="1"/>
    <col min="9223" max="9474" width="11.42578125" style="22"/>
    <col min="9475" max="9475" width="11.5703125" style="22" customWidth="1"/>
    <col min="9476" max="9476" width="15.42578125" style="22" bestFit="1" customWidth="1"/>
    <col min="9477" max="9477" width="14.28515625" style="22" bestFit="1" customWidth="1"/>
    <col min="9478" max="9478" width="13.42578125" style="22" customWidth="1"/>
    <col min="9479" max="9730" width="11.42578125" style="22"/>
    <col min="9731" max="9731" width="11.5703125" style="22" customWidth="1"/>
    <col min="9732" max="9732" width="15.42578125" style="22" bestFit="1" customWidth="1"/>
    <col min="9733" max="9733" width="14.28515625" style="22" bestFit="1" customWidth="1"/>
    <col min="9734" max="9734" width="13.42578125" style="22" customWidth="1"/>
    <col min="9735" max="9986" width="11.42578125" style="22"/>
    <col min="9987" max="9987" width="11.5703125" style="22" customWidth="1"/>
    <col min="9988" max="9988" width="15.42578125" style="22" bestFit="1" customWidth="1"/>
    <col min="9989" max="9989" width="14.28515625" style="22" bestFit="1" customWidth="1"/>
    <col min="9990" max="9990" width="13.42578125" style="22" customWidth="1"/>
    <col min="9991" max="10242" width="11.42578125" style="22"/>
    <col min="10243" max="10243" width="11.5703125" style="22" customWidth="1"/>
    <col min="10244" max="10244" width="15.42578125" style="22" bestFit="1" customWidth="1"/>
    <col min="10245" max="10245" width="14.28515625" style="22" bestFit="1" customWidth="1"/>
    <col min="10246" max="10246" width="13.42578125" style="22" customWidth="1"/>
    <col min="10247" max="10498" width="11.42578125" style="22"/>
    <col min="10499" max="10499" width="11.5703125" style="22" customWidth="1"/>
    <col min="10500" max="10500" width="15.42578125" style="22" bestFit="1" customWidth="1"/>
    <col min="10501" max="10501" width="14.28515625" style="22" bestFit="1" customWidth="1"/>
    <col min="10502" max="10502" width="13.42578125" style="22" customWidth="1"/>
    <col min="10503" max="10754" width="11.42578125" style="22"/>
    <col min="10755" max="10755" width="11.5703125" style="22" customWidth="1"/>
    <col min="10756" max="10756" width="15.42578125" style="22" bestFit="1" customWidth="1"/>
    <col min="10757" max="10757" width="14.28515625" style="22" bestFit="1" customWidth="1"/>
    <col min="10758" max="10758" width="13.42578125" style="22" customWidth="1"/>
    <col min="10759" max="11010" width="11.42578125" style="22"/>
    <col min="11011" max="11011" width="11.5703125" style="22" customWidth="1"/>
    <col min="11012" max="11012" width="15.42578125" style="22" bestFit="1" customWidth="1"/>
    <col min="11013" max="11013" width="14.28515625" style="22" bestFit="1" customWidth="1"/>
    <col min="11014" max="11014" width="13.42578125" style="22" customWidth="1"/>
    <col min="11015" max="11266" width="11.42578125" style="22"/>
    <col min="11267" max="11267" width="11.5703125" style="22" customWidth="1"/>
    <col min="11268" max="11268" width="15.42578125" style="22" bestFit="1" customWidth="1"/>
    <col min="11269" max="11269" width="14.28515625" style="22" bestFit="1" customWidth="1"/>
    <col min="11270" max="11270" width="13.42578125" style="22" customWidth="1"/>
    <col min="11271" max="11522" width="11.42578125" style="22"/>
    <col min="11523" max="11523" width="11.5703125" style="22" customWidth="1"/>
    <col min="11524" max="11524" width="15.42578125" style="22" bestFit="1" customWidth="1"/>
    <col min="11525" max="11525" width="14.28515625" style="22" bestFit="1" customWidth="1"/>
    <col min="11526" max="11526" width="13.42578125" style="22" customWidth="1"/>
    <col min="11527" max="11778" width="11.42578125" style="22"/>
    <col min="11779" max="11779" width="11.5703125" style="22" customWidth="1"/>
    <col min="11780" max="11780" width="15.42578125" style="22" bestFit="1" customWidth="1"/>
    <col min="11781" max="11781" width="14.28515625" style="22" bestFit="1" customWidth="1"/>
    <col min="11782" max="11782" width="13.42578125" style="22" customWidth="1"/>
    <col min="11783" max="12034" width="11.42578125" style="22"/>
    <col min="12035" max="12035" width="11.5703125" style="22" customWidth="1"/>
    <col min="12036" max="12036" width="15.42578125" style="22" bestFit="1" customWidth="1"/>
    <col min="12037" max="12037" width="14.28515625" style="22" bestFit="1" customWidth="1"/>
    <col min="12038" max="12038" width="13.42578125" style="22" customWidth="1"/>
    <col min="12039" max="12290" width="11.42578125" style="22"/>
    <col min="12291" max="12291" width="11.5703125" style="22" customWidth="1"/>
    <col min="12292" max="12292" width="15.42578125" style="22" bestFit="1" customWidth="1"/>
    <col min="12293" max="12293" width="14.28515625" style="22" bestFit="1" customWidth="1"/>
    <col min="12294" max="12294" width="13.42578125" style="22" customWidth="1"/>
    <col min="12295" max="12546" width="11.42578125" style="22"/>
    <col min="12547" max="12547" width="11.5703125" style="22" customWidth="1"/>
    <col min="12548" max="12548" width="15.42578125" style="22" bestFit="1" customWidth="1"/>
    <col min="12549" max="12549" width="14.28515625" style="22" bestFit="1" customWidth="1"/>
    <col min="12550" max="12550" width="13.42578125" style="22" customWidth="1"/>
    <col min="12551" max="12802" width="11.42578125" style="22"/>
    <col min="12803" max="12803" width="11.5703125" style="22" customWidth="1"/>
    <col min="12804" max="12804" width="15.42578125" style="22" bestFit="1" customWidth="1"/>
    <col min="12805" max="12805" width="14.28515625" style="22" bestFit="1" customWidth="1"/>
    <col min="12806" max="12806" width="13.42578125" style="22" customWidth="1"/>
    <col min="12807" max="13058" width="11.42578125" style="22"/>
    <col min="13059" max="13059" width="11.5703125" style="22" customWidth="1"/>
    <col min="13060" max="13060" width="15.42578125" style="22" bestFit="1" customWidth="1"/>
    <col min="13061" max="13061" width="14.28515625" style="22" bestFit="1" customWidth="1"/>
    <col min="13062" max="13062" width="13.42578125" style="22" customWidth="1"/>
    <col min="13063" max="13314" width="11.42578125" style="22"/>
    <col min="13315" max="13315" width="11.5703125" style="22" customWidth="1"/>
    <col min="13316" max="13316" width="15.42578125" style="22" bestFit="1" customWidth="1"/>
    <col min="13317" max="13317" width="14.28515625" style="22" bestFit="1" customWidth="1"/>
    <col min="13318" max="13318" width="13.42578125" style="22" customWidth="1"/>
    <col min="13319" max="13570" width="11.42578125" style="22"/>
    <col min="13571" max="13571" width="11.5703125" style="22" customWidth="1"/>
    <col min="13572" max="13572" width="15.42578125" style="22" bestFit="1" customWidth="1"/>
    <col min="13573" max="13573" width="14.28515625" style="22" bestFit="1" customWidth="1"/>
    <col min="13574" max="13574" width="13.42578125" style="22" customWidth="1"/>
    <col min="13575" max="13826" width="11.42578125" style="22"/>
    <col min="13827" max="13827" width="11.5703125" style="22" customWidth="1"/>
    <col min="13828" max="13828" width="15.42578125" style="22" bestFit="1" customWidth="1"/>
    <col min="13829" max="13829" width="14.28515625" style="22" bestFit="1" customWidth="1"/>
    <col min="13830" max="13830" width="13.42578125" style="22" customWidth="1"/>
    <col min="13831" max="14082" width="11.42578125" style="22"/>
    <col min="14083" max="14083" width="11.5703125" style="22" customWidth="1"/>
    <col min="14084" max="14084" width="15.42578125" style="22" bestFit="1" customWidth="1"/>
    <col min="14085" max="14085" width="14.28515625" style="22" bestFit="1" customWidth="1"/>
    <col min="14086" max="14086" width="13.42578125" style="22" customWidth="1"/>
    <col min="14087" max="14338" width="11.42578125" style="22"/>
    <col min="14339" max="14339" width="11.5703125" style="22" customWidth="1"/>
    <col min="14340" max="14340" width="15.42578125" style="22" bestFit="1" customWidth="1"/>
    <col min="14341" max="14341" width="14.28515625" style="22" bestFit="1" customWidth="1"/>
    <col min="14342" max="14342" width="13.42578125" style="22" customWidth="1"/>
    <col min="14343" max="14594" width="11.42578125" style="22"/>
    <col min="14595" max="14595" width="11.5703125" style="22" customWidth="1"/>
    <col min="14596" max="14596" width="15.42578125" style="22" bestFit="1" customWidth="1"/>
    <col min="14597" max="14597" width="14.28515625" style="22" bestFit="1" customWidth="1"/>
    <col min="14598" max="14598" width="13.42578125" style="22" customWidth="1"/>
    <col min="14599" max="14850" width="11.42578125" style="22"/>
    <col min="14851" max="14851" width="11.5703125" style="22" customWidth="1"/>
    <col min="14852" max="14852" width="15.42578125" style="22" bestFit="1" customWidth="1"/>
    <col min="14853" max="14853" width="14.28515625" style="22" bestFit="1" customWidth="1"/>
    <col min="14854" max="14854" width="13.42578125" style="22" customWidth="1"/>
    <col min="14855" max="15106" width="11.42578125" style="22"/>
    <col min="15107" max="15107" width="11.5703125" style="22" customWidth="1"/>
    <col min="15108" max="15108" width="15.42578125" style="22" bestFit="1" customWidth="1"/>
    <col min="15109" max="15109" width="14.28515625" style="22" bestFit="1" customWidth="1"/>
    <col min="15110" max="15110" width="13.42578125" style="22" customWidth="1"/>
    <col min="15111" max="15362" width="11.42578125" style="22"/>
    <col min="15363" max="15363" width="11.5703125" style="22" customWidth="1"/>
    <col min="15364" max="15364" width="15.42578125" style="22" bestFit="1" customWidth="1"/>
    <col min="15365" max="15365" width="14.28515625" style="22" bestFit="1" customWidth="1"/>
    <col min="15366" max="15366" width="13.42578125" style="22" customWidth="1"/>
    <col min="15367" max="15618" width="11.42578125" style="22"/>
    <col min="15619" max="15619" width="11.5703125" style="22" customWidth="1"/>
    <col min="15620" max="15620" width="15.42578125" style="22" bestFit="1" customWidth="1"/>
    <col min="15621" max="15621" width="14.28515625" style="22" bestFit="1" customWidth="1"/>
    <col min="15622" max="15622" width="13.42578125" style="22" customWidth="1"/>
    <col min="15623" max="15874" width="11.42578125" style="22"/>
    <col min="15875" max="15875" width="11.5703125" style="22" customWidth="1"/>
    <col min="15876" max="15876" width="15.42578125" style="22" bestFit="1" customWidth="1"/>
    <col min="15877" max="15877" width="14.28515625" style="22" bestFit="1" customWidth="1"/>
    <col min="15878" max="15878" width="13.42578125" style="22" customWidth="1"/>
    <col min="15879" max="16130" width="11.42578125" style="22"/>
    <col min="16131" max="16131" width="11.5703125" style="22" customWidth="1"/>
    <col min="16132" max="16132" width="15.42578125" style="22" bestFit="1" customWidth="1"/>
    <col min="16133" max="16133" width="14.28515625" style="22" bestFit="1" customWidth="1"/>
    <col min="16134" max="16134" width="13.42578125" style="22" customWidth="1"/>
    <col min="16135" max="16384" width="11.42578125" style="22"/>
  </cols>
  <sheetData>
    <row r="6" spans="3:6" x14ac:dyDescent="0.2">
      <c r="C6" s="250" t="s">
        <v>351</v>
      </c>
      <c r="D6" s="251"/>
      <c r="E6" s="251"/>
      <c r="F6" s="252"/>
    </row>
    <row r="8" spans="3:6" ht="15" x14ac:dyDescent="0.25">
      <c r="C8" s="174"/>
      <c r="D8" s="20" t="s">
        <v>322</v>
      </c>
      <c r="E8" s="32"/>
      <c r="F8" s="33"/>
    </row>
    <row r="9" spans="3:6" ht="15" x14ac:dyDescent="0.25">
      <c r="C9" s="19" t="s">
        <v>323</v>
      </c>
      <c r="D9" s="20" t="s">
        <v>536</v>
      </c>
      <c r="E9" s="20" t="s">
        <v>324</v>
      </c>
      <c r="F9" s="19" t="s">
        <v>325</v>
      </c>
    </row>
    <row r="10" spans="3:6" ht="15" x14ac:dyDescent="0.25">
      <c r="C10" s="24" t="s">
        <v>528</v>
      </c>
      <c r="D10" s="25">
        <v>633623.68999999948</v>
      </c>
      <c r="E10" s="26">
        <v>43660.860000000008</v>
      </c>
      <c r="F10" s="27">
        <v>589962.82999999996</v>
      </c>
    </row>
    <row r="11" spans="3:6" ht="15" x14ac:dyDescent="0.25">
      <c r="C11" s="28" t="s">
        <v>529</v>
      </c>
      <c r="D11" s="29">
        <v>43286</v>
      </c>
      <c r="E11" s="30">
        <v>108.61</v>
      </c>
      <c r="F11" s="31">
        <v>633140.22</v>
      </c>
    </row>
    <row r="12" spans="3:6" ht="15" x14ac:dyDescent="0.25">
      <c r="C12" s="28" t="s">
        <v>530</v>
      </c>
      <c r="D12" s="29">
        <v>3404.7399999999989</v>
      </c>
      <c r="E12" s="30">
        <v>0</v>
      </c>
      <c r="F12" s="31">
        <v>636544.96</v>
      </c>
    </row>
    <row r="13" spans="3:6" ht="15" x14ac:dyDescent="0.25">
      <c r="C13" s="28" t="s">
        <v>531</v>
      </c>
      <c r="D13" s="29">
        <v>224.58999999999995</v>
      </c>
      <c r="E13" s="30">
        <v>0</v>
      </c>
      <c r="F13" s="31">
        <v>636769.55000000005</v>
      </c>
    </row>
    <row r="14" spans="3:6" ht="15" x14ac:dyDescent="0.25">
      <c r="C14" s="28" t="s">
        <v>532</v>
      </c>
      <c r="D14" s="29">
        <v>4178.7899999999972</v>
      </c>
      <c r="E14" s="30">
        <v>4063.56</v>
      </c>
      <c r="F14" s="31">
        <v>636884.78</v>
      </c>
    </row>
    <row r="15" spans="3:6" ht="15" x14ac:dyDescent="0.25">
      <c r="C15" s="28" t="s">
        <v>533</v>
      </c>
      <c r="D15" s="29">
        <v>145.51999999999995</v>
      </c>
      <c r="E15" s="30">
        <v>0</v>
      </c>
      <c r="F15" s="31">
        <v>637030.30000000005</v>
      </c>
    </row>
    <row r="16" spans="3:6" ht="15" x14ac:dyDescent="0.25">
      <c r="C16" s="28" t="s">
        <v>534</v>
      </c>
      <c r="D16" s="29">
        <v>7835.7400000000007</v>
      </c>
      <c r="E16" s="30">
        <v>489435</v>
      </c>
      <c r="F16" s="31">
        <v>155431.04000000001</v>
      </c>
    </row>
    <row r="17" spans="3:9" ht="15" x14ac:dyDescent="0.25">
      <c r="C17" s="28" t="s">
        <v>535</v>
      </c>
      <c r="D17" s="29">
        <v>3.1399999999999997</v>
      </c>
      <c r="E17" s="30">
        <v>50026</v>
      </c>
      <c r="F17" s="31">
        <v>105408.18</v>
      </c>
      <c r="G17" s="253" t="s">
        <v>537</v>
      </c>
      <c r="H17" s="253"/>
      <c r="I17" s="253"/>
    </row>
    <row r="18" spans="3:9" ht="15" x14ac:dyDescent="0.25">
      <c r="C18" s="19" t="s">
        <v>160</v>
      </c>
      <c r="D18" s="20">
        <v>692702.2099999995</v>
      </c>
      <c r="E18" s="20">
        <v>587294.03</v>
      </c>
      <c r="F18" s="21">
        <v>4031171.86</v>
      </c>
    </row>
    <row r="20" spans="3:9" ht="15" x14ac:dyDescent="0.25">
      <c r="G20" s="157" t="s">
        <v>498</v>
      </c>
    </row>
  </sheetData>
  <mergeCells count="2">
    <mergeCell ref="C6:F6"/>
    <mergeCell ref="G17:I17"/>
  </mergeCells>
  <hyperlinks>
    <hyperlink ref="G20" location="BG!E35" display="Volver a Inicio" xr:uid="{00000000-0004-0000-0600-000000000000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E39"/>
  <sheetViews>
    <sheetView topLeftCell="A19" workbookViewId="0">
      <selection activeCell="E39" sqref="E39"/>
    </sheetView>
  </sheetViews>
  <sheetFormatPr baseColWidth="10" defaultRowHeight="15" x14ac:dyDescent="0.25"/>
  <cols>
    <col min="1" max="2" width="11.42578125" style="15"/>
    <col min="3" max="3" width="61.28515625" style="15" bestFit="1" customWidth="1"/>
    <col min="4" max="4" width="16.28515625" style="15" bestFit="1" customWidth="1"/>
    <col min="5" max="16384" width="11.42578125" style="15"/>
  </cols>
  <sheetData>
    <row r="4" spans="3:4" x14ac:dyDescent="0.25">
      <c r="C4" s="254" t="s">
        <v>586</v>
      </c>
      <c r="D4" s="254"/>
    </row>
    <row r="5" spans="3:4" x14ac:dyDescent="0.25">
      <c r="C5" s="2"/>
      <c r="D5" s="1"/>
    </row>
    <row r="6" spans="3:4" x14ac:dyDescent="0.25">
      <c r="C6" s="47" t="s">
        <v>326</v>
      </c>
      <c r="D6" t="s">
        <v>604</v>
      </c>
    </row>
    <row r="7" spans="3:4" x14ac:dyDescent="0.25">
      <c r="C7" s="46" t="s">
        <v>23</v>
      </c>
      <c r="D7" s="177">
        <v>3644062.52</v>
      </c>
    </row>
    <row r="8" spans="3:4" x14ac:dyDescent="0.25">
      <c r="C8" s="204" t="s">
        <v>605</v>
      </c>
      <c r="D8" s="177">
        <v>3228939.02</v>
      </c>
    </row>
    <row r="9" spans="3:4" x14ac:dyDescent="0.25">
      <c r="C9" s="204" t="s">
        <v>606</v>
      </c>
      <c r="D9" s="177">
        <v>138455.81</v>
      </c>
    </row>
    <row r="10" spans="3:4" x14ac:dyDescent="0.25">
      <c r="C10" s="204" t="s">
        <v>607</v>
      </c>
      <c r="D10" s="177">
        <v>6694.65</v>
      </c>
    </row>
    <row r="11" spans="3:4" x14ac:dyDescent="0.25">
      <c r="C11" s="204" t="s">
        <v>608</v>
      </c>
      <c r="D11" s="177">
        <v>247773.04</v>
      </c>
    </row>
    <row r="12" spans="3:4" x14ac:dyDescent="0.25">
      <c r="C12" s="204" t="s">
        <v>609</v>
      </c>
      <c r="D12" s="177">
        <v>17250</v>
      </c>
    </row>
    <row r="13" spans="3:4" x14ac:dyDescent="0.25">
      <c r="C13" s="204" t="s">
        <v>610</v>
      </c>
      <c r="D13" s="177">
        <v>4950</v>
      </c>
    </row>
    <row r="14" spans="3:4" x14ac:dyDescent="0.25">
      <c r="C14" s="46" t="s">
        <v>22</v>
      </c>
      <c r="D14" s="177">
        <v>111426.44</v>
      </c>
    </row>
    <row r="15" spans="3:4" x14ac:dyDescent="0.25">
      <c r="C15" s="204" t="s">
        <v>587</v>
      </c>
      <c r="D15" s="177">
        <v>418.24</v>
      </c>
    </row>
    <row r="16" spans="3:4" x14ac:dyDescent="0.25">
      <c r="C16" s="204" t="s">
        <v>332</v>
      </c>
      <c r="D16" s="177">
        <v>58345</v>
      </c>
    </row>
    <row r="17" spans="3:4" x14ac:dyDescent="0.25">
      <c r="C17" s="204" t="s">
        <v>588</v>
      </c>
      <c r="D17" s="177">
        <v>900</v>
      </c>
    </row>
    <row r="18" spans="3:4" x14ac:dyDescent="0.25">
      <c r="C18" s="204" t="s">
        <v>333</v>
      </c>
      <c r="D18" s="177">
        <v>7.97</v>
      </c>
    </row>
    <row r="19" spans="3:4" x14ac:dyDescent="0.25">
      <c r="C19" s="204" t="s">
        <v>334</v>
      </c>
      <c r="D19" s="177">
        <v>8.89</v>
      </c>
    </row>
    <row r="20" spans="3:4" x14ac:dyDescent="0.25">
      <c r="C20" s="204" t="s">
        <v>335</v>
      </c>
      <c r="D20" s="177">
        <v>62.72</v>
      </c>
    </row>
    <row r="21" spans="3:4" x14ac:dyDescent="0.25">
      <c r="C21" s="204" t="s">
        <v>336</v>
      </c>
      <c r="D21" s="177">
        <v>-21</v>
      </c>
    </row>
    <row r="22" spans="3:4" x14ac:dyDescent="0.25">
      <c r="C22" s="204" t="s">
        <v>589</v>
      </c>
      <c r="D22" s="177">
        <v>220</v>
      </c>
    </row>
    <row r="23" spans="3:4" x14ac:dyDescent="0.25">
      <c r="C23" s="204" t="s">
        <v>590</v>
      </c>
      <c r="D23" s="177">
        <v>2178.27</v>
      </c>
    </row>
    <row r="24" spans="3:4" x14ac:dyDescent="0.25">
      <c r="C24" s="204" t="s">
        <v>591</v>
      </c>
      <c r="D24" s="177">
        <v>310</v>
      </c>
    </row>
    <row r="25" spans="3:4" x14ac:dyDescent="0.25">
      <c r="C25" s="204" t="s">
        <v>592</v>
      </c>
      <c r="D25" s="177">
        <v>819.12</v>
      </c>
    </row>
    <row r="26" spans="3:4" x14ac:dyDescent="0.25">
      <c r="C26" s="204" t="s">
        <v>593</v>
      </c>
      <c r="D26" s="177">
        <v>12892.8</v>
      </c>
    </row>
    <row r="27" spans="3:4" x14ac:dyDescent="0.25">
      <c r="C27" s="204" t="s">
        <v>337</v>
      </c>
      <c r="D27" s="177">
        <v>60.48</v>
      </c>
    </row>
    <row r="28" spans="3:4" x14ac:dyDescent="0.25">
      <c r="C28" s="204" t="s">
        <v>594</v>
      </c>
      <c r="D28" s="177">
        <v>5447.86</v>
      </c>
    </row>
    <row r="29" spans="3:4" x14ac:dyDescent="0.25">
      <c r="C29" s="204" t="s">
        <v>595</v>
      </c>
      <c r="D29" s="177">
        <v>1375.6</v>
      </c>
    </row>
    <row r="30" spans="3:4" x14ac:dyDescent="0.25">
      <c r="C30" s="204" t="s">
        <v>596</v>
      </c>
      <c r="D30" s="177">
        <v>13523.23</v>
      </c>
    </row>
    <row r="31" spans="3:4" x14ac:dyDescent="0.25">
      <c r="C31" s="204" t="s">
        <v>597</v>
      </c>
      <c r="D31" s="177">
        <v>25.39</v>
      </c>
    </row>
    <row r="32" spans="3:4" x14ac:dyDescent="0.25">
      <c r="C32" s="204" t="s">
        <v>598</v>
      </c>
      <c r="D32" s="177">
        <v>840</v>
      </c>
    </row>
    <row r="33" spans="3:5" x14ac:dyDescent="0.25">
      <c r="C33" s="204" t="s">
        <v>599</v>
      </c>
      <c r="D33" s="177">
        <v>1274</v>
      </c>
    </row>
    <row r="34" spans="3:5" x14ac:dyDescent="0.25">
      <c r="C34" s="204" t="s">
        <v>600</v>
      </c>
      <c r="D34" s="177">
        <v>548.52</v>
      </c>
      <c r="E34" s="203"/>
    </row>
    <row r="35" spans="3:5" x14ac:dyDescent="0.25">
      <c r="C35" s="204" t="s">
        <v>601</v>
      </c>
      <c r="D35" s="177">
        <v>730</v>
      </c>
    </row>
    <row r="36" spans="3:5" x14ac:dyDescent="0.25">
      <c r="C36" s="204" t="s">
        <v>602</v>
      </c>
      <c r="D36" s="177">
        <v>11349</v>
      </c>
    </row>
    <row r="37" spans="3:5" x14ac:dyDescent="0.25">
      <c r="C37" s="204" t="s">
        <v>603</v>
      </c>
      <c r="D37" s="177">
        <v>10</v>
      </c>
    </row>
    <row r="38" spans="3:5" x14ac:dyDescent="0.25">
      <c r="C38" s="204" t="s">
        <v>338</v>
      </c>
      <c r="D38" s="177">
        <v>100.35</v>
      </c>
    </row>
    <row r="39" spans="3:5" x14ac:dyDescent="0.25">
      <c r="C39" s="46" t="s">
        <v>160</v>
      </c>
      <c r="D39" s="177">
        <v>3755488.9600000009</v>
      </c>
      <c r="E39" s="157" t="s">
        <v>498</v>
      </c>
    </row>
  </sheetData>
  <mergeCells count="1">
    <mergeCell ref="C4:D4"/>
  </mergeCells>
  <hyperlinks>
    <hyperlink ref="E39" location="BG!E43" display="Volver a Inicio" xr:uid="{00000000-0004-0000-0700-000000000000}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4:H40"/>
  <sheetViews>
    <sheetView topLeftCell="A28" workbookViewId="0">
      <selection activeCell="G40" sqref="G40"/>
    </sheetView>
  </sheetViews>
  <sheetFormatPr baseColWidth="10" defaultRowHeight="15" x14ac:dyDescent="0.25"/>
  <cols>
    <col min="1" max="2" width="11.42578125" style="15"/>
    <col min="3" max="3" width="14.85546875" style="15" customWidth="1"/>
    <col min="4" max="4" width="47.7109375" style="15" bestFit="1" customWidth="1"/>
    <col min="5" max="5" width="11.42578125" style="15"/>
    <col min="6" max="6" width="12" style="15" bestFit="1" customWidth="1"/>
    <col min="7" max="7" width="4.7109375" style="15" customWidth="1"/>
    <col min="8" max="8" width="26.85546875" style="15" customWidth="1"/>
    <col min="9" max="9" width="5.5703125" style="15" customWidth="1"/>
    <col min="10" max="10" width="7.7109375" style="15" customWidth="1"/>
    <col min="11" max="11" width="43" style="15" customWidth="1"/>
    <col min="12" max="12" width="14.42578125" style="15" bestFit="1" customWidth="1"/>
    <col min="13" max="16384" width="11.42578125" style="15"/>
  </cols>
  <sheetData>
    <row r="4" spans="3:6" x14ac:dyDescent="0.25">
      <c r="C4" s="247" t="s">
        <v>330</v>
      </c>
      <c r="D4" s="248"/>
      <c r="E4" s="248"/>
      <c r="F4" s="249"/>
    </row>
    <row r="6" spans="3:6" ht="38.25" x14ac:dyDescent="0.25">
      <c r="C6" s="48" t="s">
        <v>6</v>
      </c>
      <c r="D6" s="49" t="s">
        <v>7</v>
      </c>
      <c r="E6" s="49" t="s">
        <v>147</v>
      </c>
      <c r="F6" s="50" t="s">
        <v>8</v>
      </c>
    </row>
    <row r="7" spans="3:6" x14ac:dyDescent="0.25">
      <c r="C7" s="54">
        <v>101020704</v>
      </c>
      <c r="D7" s="55" t="s">
        <v>339</v>
      </c>
      <c r="E7" s="56" t="s">
        <v>151</v>
      </c>
      <c r="F7" s="57">
        <f>SUM(F8:F26)</f>
        <v>208.29999999999998</v>
      </c>
    </row>
    <row r="8" spans="3:6" x14ac:dyDescent="0.25">
      <c r="C8" s="59"/>
      <c r="D8" s="60" t="s">
        <v>673</v>
      </c>
      <c r="E8" s="60"/>
      <c r="F8" s="63">
        <v>-307.33</v>
      </c>
    </row>
    <row r="9" spans="3:6" x14ac:dyDescent="0.25">
      <c r="C9" s="59"/>
      <c r="D9" s="60" t="s">
        <v>674</v>
      </c>
      <c r="E9" s="60"/>
      <c r="F9" s="63">
        <v>36.72</v>
      </c>
    </row>
    <row r="10" spans="3:6" x14ac:dyDescent="0.25">
      <c r="C10" s="59"/>
      <c r="D10" s="60" t="s">
        <v>675</v>
      </c>
      <c r="E10" s="60"/>
      <c r="F10" s="63">
        <v>-57.71</v>
      </c>
    </row>
    <row r="11" spans="3:6" x14ac:dyDescent="0.25">
      <c r="C11" s="59"/>
      <c r="D11" s="60" t="s">
        <v>676</v>
      </c>
      <c r="E11" s="60"/>
      <c r="F11" s="63">
        <v>12.96</v>
      </c>
    </row>
    <row r="12" spans="3:6" x14ac:dyDescent="0.25">
      <c r="C12" s="59"/>
      <c r="D12" s="60" t="s">
        <v>677</v>
      </c>
      <c r="E12" s="60"/>
      <c r="F12" s="63">
        <v>-24.72</v>
      </c>
    </row>
    <row r="13" spans="3:6" x14ac:dyDescent="0.25">
      <c r="C13" s="59"/>
      <c r="D13" s="60" t="s">
        <v>678</v>
      </c>
      <c r="E13" s="60"/>
      <c r="F13" s="63">
        <v>57.6</v>
      </c>
    </row>
    <row r="14" spans="3:6" x14ac:dyDescent="0.25">
      <c r="C14" s="59"/>
      <c r="D14" s="60" t="s">
        <v>679</v>
      </c>
      <c r="E14" s="60"/>
      <c r="F14" s="63">
        <v>1.33</v>
      </c>
    </row>
    <row r="15" spans="3:6" x14ac:dyDescent="0.25">
      <c r="C15" s="59"/>
      <c r="D15" s="60" t="s">
        <v>680</v>
      </c>
      <c r="E15" s="60"/>
      <c r="F15" s="63">
        <v>104.4</v>
      </c>
    </row>
    <row r="16" spans="3:6" x14ac:dyDescent="0.25">
      <c r="C16" s="59"/>
      <c r="D16" s="60" t="s">
        <v>581</v>
      </c>
      <c r="E16" s="60"/>
      <c r="F16" s="63">
        <v>-44.27</v>
      </c>
    </row>
    <row r="17" spans="3:6" x14ac:dyDescent="0.25">
      <c r="C17" s="59"/>
      <c r="D17" s="60" t="s">
        <v>681</v>
      </c>
      <c r="E17" s="60"/>
      <c r="F17" s="63">
        <v>252.07</v>
      </c>
    </row>
    <row r="18" spans="3:6" x14ac:dyDescent="0.25">
      <c r="C18" s="59"/>
      <c r="D18" s="60" t="s">
        <v>682</v>
      </c>
      <c r="E18" s="60"/>
      <c r="F18" s="63">
        <v>-5.63</v>
      </c>
    </row>
    <row r="19" spans="3:6" x14ac:dyDescent="0.25">
      <c r="C19" s="59"/>
      <c r="D19" s="60" t="s">
        <v>683</v>
      </c>
      <c r="E19" s="60"/>
      <c r="F19" s="63">
        <v>-9.3800000000000008</v>
      </c>
    </row>
    <row r="20" spans="3:6" x14ac:dyDescent="0.25">
      <c r="C20" s="59"/>
      <c r="D20" s="60" t="s">
        <v>684</v>
      </c>
      <c r="E20" s="60"/>
      <c r="F20" s="63">
        <v>-4.4400000000000004</v>
      </c>
    </row>
    <row r="21" spans="3:6" x14ac:dyDescent="0.25">
      <c r="C21" s="59"/>
      <c r="D21" s="60" t="s">
        <v>583</v>
      </c>
      <c r="E21" s="60"/>
      <c r="F21" s="63">
        <v>-15.97</v>
      </c>
    </row>
    <row r="22" spans="3:6" x14ac:dyDescent="0.25">
      <c r="C22" s="59"/>
      <c r="D22" s="60" t="s">
        <v>568</v>
      </c>
      <c r="E22" s="60"/>
      <c r="F22" s="63">
        <v>240.65</v>
      </c>
    </row>
    <row r="23" spans="3:6" x14ac:dyDescent="0.25">
      <c r="C23" s="59"/>
      <c r="D23" s="60" t="s">
        <v>685</v>
      </c>
      <c r="E23" s="60"/>
      <c r="F23" s="63">
        <v>-12.77</v>
      </c>
    </row>
    <row r="24" spans="3:6" x14ac:dyDescent="0.25">
      <c r="C24" s="59"/>
      <c r="D24" s="60" t="s">
        <v>686</v>
      </c>
      <c r="E24" s="60"/>
      <c r="F24" s="63">
        <v>-7.95</v>
      </c>
    </row>
    <row r="25" spans="3:6" x14ac:dyDescent="0.25">
      <c r="C25" s="59"/>
      <c r="D25" s="60" t="s">
        <v>687</v>
      </c>
      <c r="E25" s="60"/>
      <c r="F25" s="63">
        <v>-0.17</v>
      </c>
    </row>
    <row r="26" spans="3:6" x14ac:dyDescent="0.25">
      <c r="C26" s="62"/>
      <c r="D26" s="15" t="s">
        <v>688</v>
      </c>
      <c r="E26" s="60"/>
      <c r="F26" s="63">
        <v>-7.09</v>
      </c>
    </row>
    <row r="27" spans="3:6" x14ac:dyDescent="0.25">
      <c r="C27" s="51" t="s">
        <v>340</v>
      </c>
      <c r="D27" s="52"/>
      <c r="E27" s="52"/>
      <c r="F27" s="53">
        <f>+F28+F29+F30</f>
        <v>0</v>
      </c>
    </row>
    <row r="28" spans="3:6" x14ac:dyDescent="0.25">
      <c r="C28" s="59"/>
      <c r="D28" s="60" t="s">
        <v>341</v>
      </c>
      <c r="E28" s="60"/>
      <c r="F28" s="63"/>
    </row>
    <row r="29" spans="3:6" x14ac:dyDescent="0.25">
      <c r="C29" s="59"/>
      <c r="D29" s="60" t="s">
        <v>342</v>
      </c>
      <c r="E29" s="60"/>
      <c r="F29" s="63"/>
    </row>
    <row r="30" spans="3:6" x14ac:dyDescent="0.25">
      <c r="C30" s="59"/>
      <c r="D30" s="60" t="s">
        <v>343</v>
      </c>
      <c r="E30" s="60"/>
      <c r="F30" s="63"/>
    </row>
    <row r="31" spans="3:6" x14ac:dyDescent="0.25">
      <c r="C31" s="59"/>
      <c r="D31" s="60"/>
      <c r="E31" s="60"/>
      <c r="F31" s="61"/>
    </row>
    <row r="32" spans="3:6" x14ac:dyDescent="0.25">
      <c r="C32" s="51" t="s">
        <v>344</v>
      </c>
      <c r="D32" s="52"/>
      <c r="E32" s="52"/>
      <c r="F32" s="53">
        <f>F33+F34</f>
        <v>86.8</v>
      </c>
    </row>
    <row r="33" spans="3:8" x14ac:dyDescent="0.25">
      <c r="C33" s="59"/>
      <c r="D33" s="60" t="s">
        <v>690</v>
      </c>
      <c r="E33" s="60"/>
      <c r="F33" s="63">
        <v>100</v>
      </c>
    </row>
    <row r="34" spans="3:8" x14ac:dyDescent="0.25">
      <c r="C34" s="59"/>
      <c r="D34" s="60" t="s">
        <v>689</v>
      </c>
      <c r="E34" s="60"/>
      <c r="F34" s="61">
        <v>-13.2</v>
      </c>
    </row>
    <row r="35" spans="3:8" x14ac:dyDescent="0.25">
      <c r="C35" s="51" t="s">
        <v>345</v>
      </c>
      <c r="D35" s="52"/>
      <c r="E35" s="52"/>
      <c r="F35" s="58">
        <f>+F36+F37+F38+F39+F40</f>
        <v>16405.310000000001</v>
      </c>
    </row>
    <row r="36" spans="3:8" x14ac:dyDescent="0.25">
      <c r="C36" s="59"/>
      <c r="D36" s="60" t="s">
        <v>346</v>
      </c>
      <c r="E36" s="60"/>
      <c r="F36" s="63">
        <v>5838.83</v>
      </c>
      <c r="H36" s="221"/>
    </row>
    <row r="37" spans="3:8" x14ac:dyDescent="0.25">
      <c r="C37" s="59"/>
      <c r="D37" s="60" t="s">
        <v>347</v>
      </c>
      <c r="E37" s="60"/>
      <c r="F37" s="63">
        <v>116.03</v>
      </c>
      <c r="H37" s="203"/>
    </row>
    <row r="38" spans="3:8" x14ac:dyDescent="0.25">
      <c r="C38" s="59"/>
      <c r="D38" s="60" t="s">
        <v>348</v>
      </c>
      <c r="E38" s="60"/>
      <c r="F38" s="63">
        <v>700</v>
      </c>
    </row>
    <row r="39" spans="3:8" x14ac:dyDescent="0.25">
      <c r="C39" s="59"/>
      <c r="D39" s="60" t="s">
        <v>349</v>
      </c>
      <c r="E39" s="60"/>
      <c r="F39" s="63">
        <v>8200</v>
      </c>
    </row>
    <row r="40" spans="3:8" x14ac:dyDescent="0.25">
      <c r="C40" s="64"/>
      <c r="D40" s="65" t="s">
        <v>350</v>
      </c>
      <c r="E40" s="65"/>
      <c r="F40" s="209">
        <v>1550.45</v>
      </c>
      <c r="G40" s="158" t="s">
        <v>498</v>
      </c>
    </row>
  </sheetData>
  <mergeCells count="1">
    <mergeCell ref="C4:F4"/>
  </mergeCells>
  <hyperlinks>
    <hyperlink ref="G40" location="BG!E48" display="Volver a Inicio" xr:uid="{00000000-0004-0000-0800-000000000000}"/>
  </hyperlink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0"/>
  <sheetViews>
    <sheetView workbookViewId="0">
      <selection activeCell="R28" sqref="R28"/>
    </sheetView>
  </sheetViews>
  <sheetFormatPr baseColWidth="10" defaultRowHeight="15" x14ac:dyDescent="0.25"/>
  <cols>
    <col min="1" max="16384" width="11.42578125" style="15"/>
  </cols>
  <sheetData>
    <row r="1" spans="1:15" ht="15.75" x14ac:dyDescent="0.25">
      <c r="A1" s="255" t="s">
        <v>542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</row>
    <row r="2" spans="1:15" ht="15.75" x14ac:dyDescent="0.25">
      <c r="A2" s="255" t="s">
        <v>543</v>
      </c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</row>
    <row r="28" spans="15:18" x14ac:dyDescent="0.25">
      <c r="R28" s="157" t="s">
        <v>498</v>
      </c>
    </row>
    <row r="30" spans="15:18" x14ac:dyDescent="0.25">
      <c r="O30" s="145"/>
    </row>
  </sheetData>
  <mergeCells count="2">
    <mergeCell ref="A1:O1"/>
    <mergeCell ref="A2:O2"/>
  </mergeCells>
  <hyperlinks>
    <hyperlink ref="R28" location="BG!E84" display="Volver a Inicio" xr:uid="{00000000-0004-0000-0B00-000000000000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AE14"/>
  <sheetViews>
    <sheetView topLeftCell="B1" workbookViewId="0">
      <selection activeCell="U12" sqref="U12"/>
    </sheetView>
  </sheetViews>
  <sheetFormatPr baseColWidth="10" defaultRowHeight="15" x14ac:dyDescent="0.25"/>
  <cols>
    <col min="1" max="1" width="16.28515625" style="15" bestFit="1" customWidth="1"/>
    <col min="2" max="16384" width="11.42578125" style="15"/>
  </cols>
  <sheetData>
    <row r="4" spans="1:31" ht="38.25" x14ac:dyDescent="0.25">
      <c r="A4" s="211"/>
      <c r="B4" s="211"/>
      <c r="C4" s="211"/>
      <c r="D4" s="212" t="s">
        <v>400</v>
      </c>
      <c r="E4" s="212" t="s">
        <v>401</v>
      </c>
      <c r="F4" s="212"/>
      <c r="G4" s="212" t="s">
        <v>693</v>
      </c>
      <c r="H4" s="212" t="s">
        <v>389</v>
      </c>
      <c r="I4" s="212" t="s">
        <v>390</v>
      </c>
      <c r="J4" s="212" t="s">
        <v>391</v>
      </c>
      <c r="K4" s="212" t="s">
        <v>392</v>
      </c>
      <c r="L4" s="212" t="s">
        <v>393</v>
      </c>
      <c r="M4" s="212" t="s">
        <v>382</v>
      </c>
      <c r="N4" s="212" t="s">
        <v>383</v>
      </c>
      <c r="O4" s="212" t="s">
        <v>394</v>
      </c>
      <c r="P4" s="212" t="s">
        <v>395</v>
      </c>
      <c r="Q4" s="212" t="s">
        <v>396</v>
      </c>
      <c r="R4" s="212" t="s">
        <v>397</v>
      </c>
      <c r="S4" s="212" t="s">
        <v>398</v>
      </c>
      <c r="T4" s="211" t="s">
        <v>696</v>
      </c>
    </row>
    <row r="5" spans="1:31" ht="34.5" x14ac:dyDescent="0.25">
      <c r="A5" s="213" t="s">
        <v>691</v>
      </c>
      <c r="B5" s="213">
        <v>43636</v>
      </c>
      <c r="C5" s="214" t="s">
        <v>692</v>
      </c>
      <c r="D5" s="213">
        <v>43627</v>
      </c>
      <c r="E5" s="213">
        <v>44419</v>
      </c>
      <c r="F5" s="213">
        <v>1404.54</v>
      </c>
      <c r="G5" s="215">
        <v>71.540000000000006</v>
      </c>
      <c r="H5" s="215">
        <f>+G5</f>
        <v>71.540000000000006</v>
      </c>
      <c r="I5" s="215">
        <f t="shared" ref="I5:N5" si="0">+H5</f>
        <v>71.540000000000006</v>
      </c>
      <c r="J5" s="215">
        <f t="shared" si="0"/>
        <v>71.540000000000006</v>
      </c>
      <c r="K5" s="215">
        <f t="shared" si="0"/>
        <v>71.540000000000006</v>
      </c>
      <c r="L5" s="215">
        <f t="shared" si="0"/>
        <v>71.540000000000006</v>
      </c>
      <c r="M5" s="215">
        <f t="shared" si="0"/>
        <v>71.540000000000006</v>
      </c>
      <c r="N5" s="215">
        <f t="shared" si="0"/>
        <v>71.540000000000006</v>
      </c>
      <c r="O5" s="211"/>
      <c r="P5" s="211"/>
      <c r="Q5" s="211"/>
      <c r="R5" s="211"/>
      <c r="S5" s="215">
        <f>SUM(G5:R5)</f>
        <v>572.32000000000005</v>
      </c>
      <c r="T5" s="215">
        <v>0</v>
      </c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</row>
    <row r="6" spans="1:31" ht="57" x14ac:dyDescent="0.25">
      <c r="A6" s="213" t="s">
        <v>694</v>
      </c>
      <c r="B6" s="213">
        <v>43621</v>
      </c>
      <c r="C6" s="214" t="s">
        <v>695</v>
      </c>
      <c r="D6" s="213">
        <v>43586</v>
      </c>
      <c r="E6" s="213">
        <v>43951</v>
      </c>
      <c r="F6" s="213">
        <v>900</v>
      </c>
      <c r="G6" s="215">
        <v>75</v>
      </c>
      <c r="H6" s="215">
        <v>75</v>
      </c>
      <c r="I6" s="215">
        <v>75</v>
      </c>
      <c r="J6" s="215">
        <v>75</v>
      </c>
      <c r="K6" s="215">
        <v>75</v>
      </c>
      <c r="L6" s="215"/>
      <c r="M6" s="215"/>
      <c r="N6" s="215"/>
      <c r="O6" s="215"/>
      <c r="P6" s="215"/>
      <c r="Q6" s="215"/>
      <c r="R6" s="215"/>
      <c r="S6" s="215">
        <f>SUM(G6:R6)</f>
        <v>375</v>
      </c>
      <c r="T6" s="215">
        <v>0</v>
      </c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</row>
    <row r="7" spans="1:31" ht="45.75" x14ac:dyDescent="0.25">
      <c r="A7" s="213" t="s">
        <v>697</v>
      </c>
      <c r="B7" s="213"/>
      <c r="C7" s="214" t="s">
        <v>698</v>
      </c>
      <c r="D7" s="213">
        <v>43733</v>
      </c>
      <c r="E7" s="213">
        <v>44099</v>
      </c>
      <c r="F7" s="213">
        <v>1528.54</v>
      </c>
      <c r="G7" s="215">
        <v>76.430000000000007</v>
      </c>
      <c r="H7" s="215">
        <v>76.430000000000007</v>
      </c>
      <c r="I7" s="215">
        <v>76.430000000000007</v>
      </c>
      <c r="J7" s="215">
        <v>76.430000000000007</v>
      </c>
      <c r="K7" s="215">
        <v>76.430000000000007</v>
      </c>
      <c r="L7" s="215">
        <v>76.430000000000007</v>
      </c>
      <c r="M7" s="215">
        <v>76.430000000000007</v>
      </c>
      <c r="N7" s="215">
        <v>76.430000000000007</v>
      </c>
      <c r="O7" s="215"/>
      <c r="P7" s="215"/>
      <c r="Q7" s="215"/>
      <c r="R7" s="215"/>
      <c r="S7" s="215">
        <f>SUM(G7:R7)</f>
        <v>611.44000000000005</v>
      </c>
      <c r="T7" s="215">
        <v>0</v>
      </c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</row>
    <row r="8" spans="1:31" ht="34.5" x14ac:dyDescent="0.25">
      <c r="A8" s="211"/>
      <c r="B8" s="211"/>
      <c r="C8" s="214" t="s">
        <v>699</v>
      </c>
      <c r="D8" s="211"/>
      <c r="E8" s="211"/>
      <c r="F8" s="213">
        <v>824.87</v>
      </c>
      <c r="G8" s="215">
        <f t="shared" ref="G8:Q8" si="1">+$F$8/11</f>
        <v>74.988181818181815</v>
      </c>
      <c r="H8" s="215">
        <f t="shared" si="1"/>
        <v>74.988181818181815</v>
      </c>
      <c r="I8" s="215">
        <f t="shared" si="1"/>
        <v>74.988181818181815</v>
      </c>
      <c r="J8" s="215">
        <f t="shared" si="1"/>
        <v>74.988181818181815</v>
      </c>
      <c r="K8" s="215">
        <f t="shared" si="1"/>
        <v>74.988181818181815</v>
      </c>
      <c r="L8" s="215">
        <f t="shared" si="1"/>
        <v>74.988181818181815</v>
      </c>
      <c r="M8" s="215">
        <f t="shared" si="1"/>
        <v>74.988181818181815</v>
      </c>
      <c r="N8" s="215">
        <f t="shared" si="1"/>
        <v>74.988181818181815</v>
      </c>
      <c r="O8" s="215">
        <f t="shared" si="1"/>
        <v>74.988181818181815</v>
      </c>
      <c r="P8" s="215">
        <f t="shared" si="1"/>
        <v>74.988181818181815</v>
      </c>
      <c r="Q8" s="215">
        <f t="shared" si="1"/>
        <v>74.988181818181815</v>
      </c>
      <c r="R8" s="215"/>
      <c r="S8" s="215">
        <f t="shared" ref="S8" si="2">SUM(G8:R8)</f>
        <v>824.87</v>
      </c>
      <c r="T8" s="215">
        <v>0</v>
      </c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</row>
    <row r="9" spans="1:31" ht="34.5" x14ac:dyDescent="0.25">
      <c r="A9" s="211"/>
      <c r="B9" s="211"/>
      <c r="C9" s="214" t="s">
        <v>699</v>
      </c>
      <c r="D9" s="211"/>
      <c r="E9" s="213"/>
      <c r="F9" s="213">
        <v>582</v>
      </c>
      <c r="G9" s="215"/>
      <c r="H9" s="215"/>
      <c r="I9" s="215">
        <f t="shared" ref="I9:R9" si="3">+$F$9/12</f>
        <v>48.5</v>
      </c>
      <c r="J9" s="215">
        <f t="shared" si="3"/>
        <v>48.5</v>
      </c>
      <c r="K9" s="215">
        <f t="shared" si="3"/>
        <v>48.5</v>
      </c>
      <c r="L9" s="215">
        <f t="shared" si="3"/>
        <v>48.5</v>
      </c>
      <c r="M9" s="215">
        <f t="shared" si="3"/>
        <v>48.5</v>
      </c>
      <c r="N9" s="215">
        <f t="shared" si="3"/>
        <v>48.5</v>
      </c>
      <c r="O9" s="215">
        <f t="shared" si="3"/>
        <v>48.5</v>
      </c>
      <c r="P9" s="215">
        <f t="shared" si="3"/>
        <v>48.5</v>
      </c>
      <c r="Q9" s="215">
        <f t="shared" si="3"/>
        <v>48.5</v>
      </c>
      <c r="R9" s="215">
        <f t="shared" si="3"/>
        <v>48.5</v>
      </c>
      <c r="S9" s="215">
        <f>SUM(G9:R9)</f>
        <v>485</v>
      </c>
      <c r="T9" s="215">
        <f>+F9-S9</f>
        <v>97</v>
      </c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</row>
    <row r="10" spans="1:31" x14ac:dyDescent="0.25">
      <c r="A10" s="211"/>
      <c r="B10" s="211"/>
      <c r="C10" s="214" t="s">
        <v>700</v>
      </c>
      <c r="D10" s="213">
        <v>44361</v>
      </c>
      <c r="E10" s="213">
        <v>44652</v>
      </c>
      <c r="F10" s="213">
        <v>900</v>
      </c>
      <c r="G10" s="215"/>
      <c r="H10" s="215"/>
      <c r="I10" s="215"/>
      <c r="J10" s="215"/>
      <c r="K10" s="215"/>
      <c r="L10" s="215">
        <f t="shared" ref="L10:R10" si="4">+$F$10/10</f>
        <v>90</v>
      </c>
      <c r="M10" s="215">
        <f t="shared" si="4"/>
        <v>90</v>
      </c>
      <c r="N10" s="215">
        <f t="shared" si="4"/>
        <v>90</v>
      </c>
      <c r="O10" s="215">
        <f t="shared" si="4"/>
        <v>90</v>
      </c>
      <c r="P10" s="215">
        <f t="shared" si="4"/>
        <v>90</v>
      </c>
      <c r="Q10" s="215">
        <f t="shared" si="4"/>
        <v>90</v>
      </c>
      <c r="R10" s="215">
        <f t="shared" si="4"/>
        <v>90</v>
      </c>
      <c r="S10" s="215">
        <f>SUM(G10:R10)</f>
        <v>630</v>
      </c>
      <c r="T10" s="215">
        <f>+F10-S10</f>
        <v>270</v>
      </c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</row>
    <row r="11" spans="1:31" ht="34.5" x14ac:dyDescent="0.25">
      <c r="A11" s="211"/>
      <c r="B11" s="211"/>
      <c r="C11" s="214" t="s">
        <v>701</v>
      </c>
      <c r="D11" s="211"/>
      <c r="E11" s="211"/>
      <c r="F11" s="213">
        <v>582</v>
      </c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>
        <f>+F11/12</f>
        <v>48.5</v>
      </c>
      <c r="S11" s="215">
        <f>+R11</f>
        <v>48.5</v>
      </c>
      <c r="T11" s="215">
        <f>+F11-S11</f>
        <v>533.5</v>
      </c>
    </row>
    <row r="12" spans="1:31" x14ac:dyDescent="0.25">
      <c r="T12" s="216">
        <f>SUM(T5:T11)</f>
        <v>900.5</v>
      </c>
      <c r="U12" s="157" t="s">
        <v>498</v>
      </c>
    </row>
    <row r="13" spans="1:31" x14ac:dyDescent="0.25">
      <c r="T13" s="210"/>
    </row>
    <row r="14" spans="1:31" x14ac:dyDescent="0.25">
      <c r="T14" s="203"/>
    </row>
  </sheetData>
  <phoneticPr fontId="33" type="noConversion"/>
  <hyperlinks>
    <hyperlink ref="U12" location="BG!E85" display="Volver a Inicio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D3:M29"/>
  <sheetViews>
    <sheetView workbookViewId="0">
      <selection activeCell="J29" sqref="J29"/>
    </sheetView>
  </sheetViews>
  <sheetFormatPr baseColWidth="10" defaultRowHeight="15" x14ac:dyDescent="0.25"/>
  <cols>
    <col min="1" max="4" width="11.42578125" style="15"/>
    <col min="5" max="5" width="25.5703125" style="15" customWidth="1"/>
    <col min="6" max="6" width="20.28515625" style="15" customWidth="1"/>
    <col min="7" max="9" width="11.42578125" style="15"/>
    <col min="10" max="10" width="12.7109375" style="15" bestFit="1" customWidth="1"/>
    <col min="11" max="11" width="24" style="15" customWidth="1"/>
    <col min="12" max="12" width="11.42578125" style="15"/>
    <col min="13" max="13" width="13.140625" style="15" customWidth="1"/>
    <col min="14" max="16384" width="11.42578125" style="15"/>
  </cols>
  <sheetData>
    <row r="3" spans="4:13" x14ac:dyDescent="0.25">
      <c r="D3" s="260" t="s">
        <v>353</v>
      </c>
      <c r="E3" s="260"/>
      <c r="F3" s="260"/>
      <c r="G3" s="260"/>
      <c r="H3" s="260"/>
      <c r="I3" s="260"/>
      <c r="J3" s="260"/>
      <c r="L3" s="155"/>
    </row>
    <row r="4" spans="4:13" x14ac:dyDescent="0.25">
      <c r="D4" s="66">
        <v>42850</v>
      </c>
      <c r="E4" s="261" t="s">
        <v>354</v>
      </c>
      <c r="F4" s="262"/>
      <c r="G4" s="263" t="s">
        <v>355</v>
      </c>
      <c r="H4" s="264"/>
      <c r="I4" s="67" t="s">
        <v>356</v>
      </c>
      <c r="J4" s="68">
        <v>35543.799999999996</v>
      </c>
      <c r="L4" s="155"/>
    </row>
    <row r="5" spans="4:13" x14ac:dyDescent="0.25">
      <c r="D5" s="66">
        <v>42983</v>
      </c>
      <c r="E5" s="265" t="s">
        <v>357</v>
      </c>
      <c r="F5" s="265"/>
      <c r="G5" s="266" t="s">
        <v>358</v>
      </c>
      <c r="H5" s="267"/>
      <c r="I5" s="69" t="s">
        <v>359</v>
      </c>
      <c r="J5" s="68">
        <v>415796.26999999996</v>
      </c>
    </row>
    <row r="6" spans="4:13" x14ac:dyDescent="0.25">
      <c r="D6" s="159">
        <v>44114</v>
      </c>
      <c r="E6" s="268" t="s">
        <v>354</v>
      </c>
      <c r="F6" s="268"/>
      <c r="G6" s="269"/>
      <c r="H6" s="269"/>
      <c r="I6" s="69"/>
      <c r="J6" s="68">
        <v>32793.379999999997</v>
      </c>
    </row>
    <row r="7" spans="4:13" ht="26.25" x14ac:dyDescent="0.25">
      <c r="D7" s="66">
        <v>44375</v>
      </c>
      <c r="E7" s="180" t="s">
        <v>702</v>
      </c>
      <c r="F7" s="180"/>
      <c r="G7" s="181" t="s">
        <v>703</v>
      </c>
      <c r="H7" s="181"/>
      <c r="I7" s="69"/>
      <c r="J7" s="68">
        <v>48000</v>
      </c>
    </row>
    <row r="8" spans="4:13" x14ac:dyDescent="0.25">
      <c r="D8" s="66">
        <v>44408</v>
      </c>
      <c r="E8" s="180" t="s">
        <v>704</v>
      </c>
      <c r="F8" s="180"/>
      <c r="G8" s="181"/>
      <c r="H8" s="181"/>
      <c r="I8" s="69"/>
      <c r="J8" s="68">
        <v>1510726.25</v>
      </c>
    </row>
    <row r="9" spans="4:13" x14ac:dyDescent="0.25">
      <c r="D9" s="66">
        <v>44418</v>
      </c>
      <c r="E9" s="180" t="s">
        <v>705</v>
      </c>
      <c r="F9" s="180"/>
      <c r="G9" s="181"/>
      <c r="H9" s="181"/>
      <c r="I9" s="69"/>
      <c r="J9" s="68">
        <v>6400</v>
      </c>
    </row>
    <row r="10" spans="4:13" x14ac:dyDescent="0.25">
      <c r="D10" s="66">
        <v>44552</v>
      </c>
      <c r="E10" s="180" t="s">
        <v>706</v>
      </c>
      <c r="F10" s="180"/>
      <c r="G10" s="181"/>
      <c r="H10" s="181"/>
      <c r="I10" s="69"/>
      <c r="J10" s="68">
        <v>609910.73</v>
      </c>
    </row>
    <row r="11" spans="4:13" ht="15.75" thickBot="1" x14ac:dyDescent="0.3">
      <c r="D11" s="256" t="s">
        <v>360</v>
      </c>
      <c r="E11" s="257"/>
      <c r="F11" s="257"/>
      <c r="G11" s="257"/>
      <c r="H11" s="257"/>
      <c r="I11" s="258"/>
      <c r="J11" s="70">
        <f>SUM(J4:J10)</f>
        <v>2659170.4299999997</v>
      </c>
    </row>
    <row r="12" spans="4:13" ht="15.75" thickTop="1" x14ac:dyDescent="0.25"/>
    <row r="16" spans="4:13" x14ac:dyDescent="0.25">
      <c r="K16" s="259" t="s">
        <v>361</v>
      </c>
      <c r="L16" s="259"/>
      <c r="M16" s="71">
        <f>+J11</f>
        <v>2659170.4299999997</v>
      </c>
    </row>
    <row r="17" spans="10:13" x14ac:dyDescent="0.25">
      <c r="K17" s="259" t="s">
        <v>362</v>
      </c>
      <c r="L17" s="259"/>
      <c r="M17" s="71">
        <v>1898139.64</v>
      </c>
    </row>
    <row r="18" spans="10:13" x14ac:dyDescent="0.25">
      <c r="K18" s="259" t="s">
        <v>363</v>
      </c>
      <c r="L18" s="259"/>
      <c r="M18" s="72">
        <f>+M17+M16</f>
        <v>4557310.0699999994</v>
      </c>
    </row>
    <row r="29" spans="10:13" x14ac:dyDescent="0.25">
      <c r="J29" s="157" t="s">
        <v>498</v>
      </c>
    </row>
  </sheetData>
  <mergeCells count="11">
    <mergeCell ref="D11:I11"/>
    <mergeCell ref="K16:L16"/>
    <mergeCell ref="K17:L17"/>
    <mergeCell ref="K18:L18"/>
    <mergeCell ref="D3:J3"/>
    <mergeCell ref="E4:F4"/>
    <mergeCell ref="G4:H4"/>
    <mergeCell ref="E5:F5"/>
    <mergeCell ref="G5:H5"/>
    <mergeCell ref="E6:F6"/>
    <mergeCell ref="G6:H6"/>
  </mergeCells>
  <hyperlinks>
    <hyperlink ref="J29" location="BG!E105" display="Volver a Inicio" xr:uid="{00000000-0004-0000-0F00-00000000000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3:G18"/>
  <sheetViews>
    <sheetView workbookViewId="0">
      <selection activeCell="G18" sqref="G18"/>
    </sheetView>
  </sheetViews>
  <sheetFormatPr baseColWidth="10" defaultRowHeight="15" x14ac:dyDescent="0.25"/>
  <cols>
    <col min="1" max="2" width="11.42578125" style="15"/>
    <col min="3" max="3" width="25" style="15" bestFit="1" customWidth="1"/>
    <col min="4" max="4" width="61.7109375" style="15" bestFit="1" customWidth="1"/>
    <col min="5" max="5" width="12.5703125" style="15" bestFit="1" customWidth="1"/>
    <col min="6" max="6" width="17.85546875" style="15" bestFit="1" customWidth="1"/>
    <col min="7" max="16384" width="11.42578125" style="15"/>
  </cols>
  <sheetData>
    <row r="3" spans="3:6" x14ac:dyDescent="0.25">
      <c r="C3" s="22"/>
      <c r="D3" s="22"/>
      <c r="E3" s="22"/>
      <c r="F3" s="22"/>
    </row>
    <row r="4" spans="3:6" x14ac:dyDescent="0.25">
      <c r="C4" s="22"/>
      <c r="D4" s="22"/>
      <c r="E4" s="22"/>
      <c r="F4" s="22"/>
    </row>
    <row r="5" spans="3:6" x14ac:dyDescent="0.25">
      <c r="C5" s="22"/>
      <c r="D5" s="22"/>
      <c r="E5" s="22"/>
      <c r="F5" s="22"/>
    </row>
    <row r="6" spans="3:6" x14ac:dyDescent="0.25">
      <c r="C6" s="250" t="s">
        <v>364</v>
      </c>
      <c r="D6" s="251"/>
      <c r="E6" s="251"/>
      <c r="F6" s="252"/>
    </row>
    <row r="7" spans="3:6" x14ac:dyDescent="0.25">
      <c r="C7" s="22"/>
      <c r="D7" s="22"/>
      <c r="E7" s="22"/>
      <c r="F7" s="22"/>
    </row>
    <row r="8" spans="3:6" x14ac:dyDescent="0.25">
      <c r="C8" s="76" t="s">
        <v>707</v>
      </c>
      <c r="D8" s="77"/>
      <c r="E8" s="75"/>
    </row>
    <row r="9" spans="3:6" x14ac:dyDescent="0.25">
      <c r="C9" s="19" t="s">
        <v>326</v>
      </c>
      <c r="D9" s="19" t="s">
        <v>365</v>
      </c>
      <c r="E9" s="75" t="s">
        <v>366</v>
      </c>
    </row>
    <row r="10" spans="3:6" x14ac:dyDescent="0.25">
      <c r="C10" s="183" t="s">
        <v>369</v>
      </c>
      <c r="D10" s="73"/>
      <c r="E10" s="219">
        <v>144593.11000000002</v>
      </c>
    </row>
    <row r="11" spans="3:6" x14ac:dyDescent="0.25">
      <c r="C11" s="183" t="s">
        <v>370</v>
      </c>
      <c r="D11" s="73"/>
      <c r="E11" s="219">
        <v>6960593.8200000012</v>
      </c>
    </row>
    <row r="12" spans="3:6" x14ac:dyDescent="0.25">
      <c r="C12" s="183" t="s">
        <v>371</v>
      </c>
      <c r="D12" s="73"/>
      <c r="E12" s="219">
        <v>203440.58</v>
      </c>
    </row>
    <row r="13" spans="3:6" x14ac:dyDescent="0.25">
      <c r="C13" s="183" t="s">
        <v>372</v>
      </c>
      <c r="D13" s="73"/>
      <c r="E13" s="219">
        <v>589463.11</v>
      </c>
    </row>
    <row r="14" spans="3:6" x14ac:dyDescent="0.25">
      <c r="C14" s="183" t="s">
        <v>367</v>
      </c>
      <c r="D14" s="183" t="s">
        <v>708</v>
      </c>
      <c r="E14" s="219">
        <v>461156.96</v>
      </c>
    </row>
    <row r="15" spans="3:6" x14ac:dyDescent="0.25">
      <c r="C15" s="183" t="s">
        <v>368</v>
      </c>
      <c r="D15" s="183" t="s">
        <v>709</v>
      </c>
      <c r="E15" s="219">
        <v>15974.66</v>
      </c>
    </row>
    <row r="16" spans="3:6" x14ac:dyDescent="0.25">
      <c r="C16" s="217" t="s">
        <v>160</v>
      </c>
      <c r="D16" s="74"/>
      <c r="E16" s="218">
        <v>8375222.2400000021</v>
      </c>
    </row>
    <row r="18" spans="7:7" x14ac:dyDescent="0.25">
      <c r="G18" s="157" t="s">
        <v>498</v>
      </c>
    </row>
  </sheetData>
  <mergeCells count="1">
    <mergeCell ref="C6:F6"/>
  </mergeCells>
  <hyperlinks>
    <hyperlink ref="G18" location="BG!E108" display="Volver a Inicio" xr:uid="{00000000-0004-0000-1000-000000000000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F24"/>
  <sheetViews>
    <sheetView workbookViewId="0">
      <selection activeCell="F14" sqref="F14"/>
    </sheetView>
  </sheetViews>
  <sheetFormatPr baseColWidth="10" defaultRowHeight="15" x14ac:dyDescent="0.25"/>
  <cols>
    <col min="1" max="2" width="11.42578125" style="15"/>
    <col min="3" max="3" width="14.7109375" style="15" customWidth="1"/>
    <col min="4" max="4" width="58.28515625" style="15" bestFit="1" customWidth="1"/>
    <col min="5" max="5" width="18.28515625" style="15" bestFit="1" customWidth="1"/>
    <col min="6" max="6" width="14.7109375" style="15" customWidth="1"/>
    <col min="7" max="16384" width="11.42578125" style="15"/>
  </cols>
  <sheetData>
    <row r="3" spans="3:6" x14ac:dyDescent="0.25">
      <c r="C3" s="270" t="s">
        <v>717</v>
      </c>
      <c r="D3" s="271"/>
      <c r="E3" s="271"/>
      <c r="F3" s="272"/>
    </row>
    <row r="7" spans="3:6" x14ac:dyDescent="0.25">
      <c r="C7" s="47" t="s">
        <v>412</v>
      </c>
      <c r="D7" s="47" t="s">
        <v>413</v>
      </c>
      <c r="E7" t="s">
        <v>713</v>
      </c>
    </row>
    <row r="8" spans="3:6" x14ac:dyDescent="0.25">
      <c r="C8" s="205">
        <v>102010301001</v>
      </c>
      <c r="D8" s="205" t="s">
        <v>710</v>
      </c>
      <c r="E8" s="177">
        <v>-16384.320000000003</v>
      </c>
    </row>
    <row r="9" spans="3:6" x14ac:dyDescent="0.25">
      <c r="C9" s="205">
        <v>102010301004</v>
      </c>
      <c r="D9" s="205" t="s">
        <v>712</v>
      </c>
      <c r="E9" s="177">
        <v>-163577.70000000056</v>
      </c>
    </row>
    <row r="10" spans="3:6" x14ac:dyDescent="0.25">
      <c r="C10" s="205">
        <v>102010301005</v>
      </c>
      <c r="D10" s="205" t="s">
        <v>711</v>
      </c>
      <c r="E10" s="177">
        <v>-3876256.3699999973</v>
      </c>
    </row>
    <row r="11" spans="3:6" x14ac:dyDescent="0.25">
      <c r="C11" s="205">
        <v>102010301006</v>
      </c>
      <c r="D11" s="205" t="s">
        <v>714</v>
      </c>
      <c r="E11" s="177">
        <v>-15763.500000000022</v>
      </c>
    </row>
    <row r="12" spans="3:6" x14ac:dyDescent="0.25">
      <c r="C12" s="205">
        <v>102010301007</v>
      </c>
      <c r="D12" s="205" t="s">
        <v>715</v>
      </c>
      <c r="E12" s="177">
        <v>-122214.89000000003</v>
      </c>
    </row>
    <row r="13" spans="3:6" x14ac:dyDescent="0.25">
      <c r="C13" s="205">
        <v>102010301009</v>
      </c>
      <c r="D13" s="205" t="s">
        <v>716</v>
      </c>
      <c r="E13" s="177">
        <v>-371050.66999999993</v>
      </c>
    </row>
    <row r="14" spans="3:6" x14ac:dyDescent="0.25">
      <c r="C14" s="205" t="s">
        <v>160</v>
      </c>
      <c r="D14"/>
      <c r="E14" s="177">
        <v>-4565247.4499999974</v>
      </c>
      <c r="F14" s="157" t="s">
        <v>498</v>
      </c>
    </row>
    <row r="15" spans="3:6" x14ac:dyDescent="0.25">
      <c r="C15"/>
      <c r="D15"/>
      <c r="E15"/>
    </row>
    <row r="16" spans="3:6" x14ac:dyDescent="0.25">
      <c r="C16"/>
      <c r="D16"/>
      <c r="E16"/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  <row r="21" spans="3:5" x14ac:dyDescent="0.25">
      <c r="C21"/>
      <c r="D21"/>
      <c r="E21"/>
    </row>
    <row r="22" spans="3:5" x14ac:dyDescent="0.25">
      <c r="C22"/>
      <c r="D22"/>
      <c r="E22"/>
    </row>
    <row r="23" spans="3:5" x14ac:dyDescent="0.25">
      <c r="C23"/>
      <c r="D23"/>
      <c r="E23"/>
    </row>
    <row r="24" spans="3:5" x14ac:dyDescent="0.25">
      <c r="C24"/>
      <c r="D24"/>
      <c r="E24"/>
    </row>
  </sheetData>
  <mergeCells count="1">
    <mergeCell ref="C3:F3"/>
  </mergeCells>
  <hyperlinks>
    <hyperlink ref="F14" location="BG!A1" display="Volver a Inicio" xr:uid="{00000000-0004-0000-1100-000000000000}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4:AZ20"/>
  <sheetViews>
    <sheetView workbookViewId="0">
      <selection activeCell="AY17" sqref="AY17"/>
    </sheetView>
  </sheetViews>
  <sheetFormatPr baseColWidth="10" defaultRowHeight="15" x14ac:dyDescent="0.25"/>
  <cols>
    <col min="1" max="1" width="3.42578125" style="15" customWidth="1"/>
    <col min="2" max="2" width="17.7109375" style="80" customWidth="1"/>
    <col min="3" max="3" width="24.140625" style="80" customWidth="1"/>
    <col min="4" max="4" width="15.28515625" style="80" customWidth="1"/>
    <col min="5" max="5" width="11" style="80" customWidth="1"/>
    <col min="6" max="6" width="9.7109375" style="80" customWidth="1"/>
    <col min="7" max="7" width="11.7109375" style="80" customWidth="1"/>
    <col min="8" max="8" width="10.140625" style="80" hidden="1" customWidth="1"/>
    <col min="9" max="9" width="9.7109375" style="80" hidden="1" customWidth="1"/>
    <col min="10" max="10" width="9.28515625" style="80" hidden="1" customWidth="1"/>
    <col min="11" max="11" width="9.42578125" style="80" hidden="1" customWidth="1"/>
    <col min="12" max="14" width="9.5703125" style="80" hidden="1" customWidth="1"/>
    <col min="15" max="15" width="11.28515625" style="80" hidden="1" customWidth="1"/>
    <col min="16" max="35" width="11.140625" style="80" hidden="1" customWidth="1"/>
    <col min="36" max="40" width="13.140625" style="80" hidden="1" customWidth="1"/>
    <col min="41" max="41" width="10.7109375" style="80" customWidth="1"/>
    <col min="42" max="42" width="8.85546875" style="80" customWidth="1"/>
    <col min="43" max="43" width="9.85546875" style="80" customWidth="1"/>
    <col min="44" max="44" width="9.7109375" style="80" customWidth="1"/>
    <col min="45" max="45" width="9.85546875" style="80" customWidth="1"/>
    <col min="46" max="46" width="11" style="80" customWidth="1"/>
    <col min="47" max="47" width="10.140625" style="80" customWidth="1"/>
    <col min="48" max="49" width="10.7109375" style="80" customWidth="1"/>
    <col min="50" max="50" width="11.42578125" style="15"/>
    <col min="51" max="51" width="11.42578125" style="15" customWidth="1"/>
    <col min="52" max="16384" width="11.42578125" style="15"/>
  </cols>
  <sheetData>
    <row r="4" spans="2:52" ht="15.75" thickBot="1" x14ac:dyDescent="0.3"/>
    <row r="5" spans="2:52" ht="15.75" thickBot="1" x14ac:dyDescent="0.3">
      <c r="B5" s="282" t="s">
        <v>373</v>
      </c>
      <c r="C5" s="283"/>
      <c r="D5" s="284"/>
      <c r="E5" s="81"/>
      <c r="F5" s="81"/>
      <c r="G5" s="81"/>
      <c r="H5" s="82"/>
      <c r="I5" s="82"/>
      <c r="J5" s="82"/>
      <c r="K5" s="82"/>
      <c r="L5" s="82" t="s">
        <v>374</v>
      </c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</row>
    <row r="6" spans="2:52" ht="15.75" thickBot="1" x14ac:dyDescent="0.3">
      <c r="B6" s="83"/>
      <c r="C6" s="81"/>
      <c r="D6" s="81"/>
      <c r="E6" s="81"/>
      <c r="F6" s="81"/>
      <c r="G6" s="81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</row>
    <row r="7" spans="2:52" ht="15.75" thickBot="1" x14ac:dyDescent="0.3">
      <c r="B7" s="282" t="s">
        <v>375</v>
      </c>
      <c r="C7" s="283"/>
      <c r="D7" s="283"/>
      <c r="E7" s="284"/>
      <c r="F7" s="81"/>
      <c r="G7" s="81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</row>
    <row r="8" spans="2:52" ht="15.75" thickBot="1" x14ac:dyDescent="0.3">
      <c r="B8" s="84" t="s">
        <v>376</v>
      </c>
      <c r="C8" s="85">
        <v>44196</v>
      </c>
      <c r="D8" s="81"/>
      <c r="E8" s="81"/>
      <c r="F8" s="81"/>
      <c r="G8" s="86"/>
      <c r="H8" s="283">
        <v>2017</v>
      </c>
      <c r="I8" s="283"/>
      <c r="J8" s="283"/>
      <c r="K8" s="283"/>
      <c r="L8" s="283"/>
      <c r="M8" s="284"/>
      <c r="N8" s="282">
        <v>2018</v>
      </c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2">
        <v>2020</v>
      </c>
      <c r="AA8" s="283"/>
      <c r="AB8" s="283"/>
      <c r="AC8" s="283"/>
      <c r="AD8" s="283"/>
      <c r="AE8" s="283"/>
      <c r="AF8" s="283"/>
      <c r="AG8" s="283"/>
      <c r="AH8" s="283"/>
      <c r="AI8" s="283"/>
      <c r="AJ8" s="283"/>
      <c r="AK8" s="283"/>
      <c r="AL8" s="283"/>
      <c r="AM8" s="283"/>
      <c r="AN8" s="283"/>
      <c r="AO8" s="283"/>
      <c r="AP8" s="283"/>
      <c r="AQ8" s="283"/>
      <c r="AR8" s="283"/>
      <c r="AS8" s="283"/>
      <c r="AT8" s="283"/>
      <c r="AU8" s="283"/>
      <c r="AV8" s="283"/>
      <c r="AW8" s="283"/>
      <c r="AX8" s="283"/>
      <c r="AY8" s="87"/>
      <c r="AZ8" s="88"/>
    </row>
    <row r="9" spans="2:52" x14ac:dyDescent="0.25">
      <c r="B9" s="285" t="s">
        <v>377</v>
      </c>
      <c r="C9" s="287" t="s">
        <v>378</v>
      </c>
      <c r="D9" s="289" t="s">
        <v>379</v>
      </c>
      <c r="E9" s="290"/>
      <c r="F9" s="291" t="s">
        <v>380</v>
      </c>
      <c r="G9" s="291" t="s">
        <v>381</v>
      </c>
      <c r="H9" s="278" t="s">
        <v>382</v>
      </c>
      <c r="I9" s="278" t="s">
        <v>383</v>
      </c>
      <c r="J9" s="278" t="s">
        <v>384</v>
      </c>
      <c r="K9" s="278" t="s">
        <v>385</v>
      </c>
      <c r="L9" s="278" t="s">
        <v>386</v>
      </c>
      <c r="M9" s="278" t="s">
        <v>387</v>
      </c>
      <c r="N9" s="280" t="s">
        <v>388</v>
      </c>
      <c r="O9" s="278" t="s">
        <v>389</v>
      </c>
      <c r="P9" s="275" t="s">
        <v>390</v>
      </c>
      <c r="Q9" s="275" t="s">
        <v>391</v>
      </c>
      <c r="R9" s="275" t="s">
        <v>392</v>
      </c>
      <c r="S9" s="275" t="s">
        <v>393</v>
      </c>
      <c r="T9" s="275" t="s">
        <v>382</v>
      </c>
      <c r="U9" s="275" t="s">
        <v>383</v>
      </c>
      <c r="V9" s="275" t="s">
        <v>394</v>
      </c>
      <c r="W9" s="275" t="s">
        <v>395</v>
      </c>
      <c r="X9" s="275" t="s">
        <v>396</v>
      </c>
      <c r="Y9" s="275" t="s">
        <v>397</v>
      </c>
      <c r="Z9" s="277" t="s">
        <v>388</v>
      </c>
      <c r="AA9" s="277" t="s">
        <v>389</v>
      </c>
      <c r="AB9" s="277" t="s">
        <v>390</v>
      </c>
      <c r="AC9" s="277" t="s">
        <v>391</v>
      </c>
      <c r="AD9" s="277" t="s">
        <v>392</v>
      </c>
      <c r="AE9" s="277" t="s">
        <v>393</v>
      </c>
      <c r="AF9" s="277" t="s">
        <v>382</v>
      </c>
      <c r="AG9" s="277" t="s">
        <v>383</v>
      </c>
      <c r="AH9" s="277" t="s">
        <v>394</v>
      </c>
      <c r="AI9" s="277" t="s">
        <v>395</v>
      </c>
      <c r="AJ9" s="277" t="s">
        <v>396</v>
      </c>
      <c r="AK9" s="277" t="s">
        <v>397</v>
      </c>
      <c r="AL9" s="275" t="s">
        <v>388</v>
      </c>
      <c r="AM9" s="275" t="s">
        <v>389</v>
      </c>
      <c r="AN9" s="275" t="s">
        <v>390</v>
      </c>
      <c r="AO9" s="275" t="s">
        <v>391</v>
      </c>
      <c r="AP9" s="275" t="s">
        <v>392</v>
      </c>
      <c r="AQ9" s="275" t="s">
        <v>393</v>
      </c>
      <c r="AR9" s="275" t="s">
        <v>382</v>
      </c>
      <c r="AS9" s="275" t="s">
        <v>383</v>
      </c>
      <c r="AT9" s="275" t="s">
        <v>394</v>
      </c>
      <c r="AU9" s="275" t="s">
        <v>395</v>
      </c>
      <c r="AV9" s="275" t="s">
        <v>396</v>
      </c>
      <c r="AW9" s="275" t="s">
        <v>397</v>
      </c>
      <c r="AX9" s="273" t="s">
        <v>398</v>
      </c>
      <c r="AY9" s="78" t="s">
        <v>399</v>
      </c>
    </row>
    <row r="10" spans="2:52" ht="26.25" customHeight="1" thickBot="1" x14ac:dyDescent="0.3">
      <c r="B10" s="286"/>
      <c r="C10" s="288"/>
      <c r="D10" s="89" t="s">
        <v>400</v>
      </c>
      <c r="E10" s="90" t="s">
        <v>401</v>
      </c>
      <c r="F10" s="292"/>
      <c r="G10" s="293"/>
      <c r="H10" s="279"/>
      <c r="I10" s="279"/>
      <c r="J10" s="279"/>
      <c r="K10" s="279"/>
      <c r="L10" s="279"/>
      <c r="M10" s="279"/>
      <c r="N10" s="281"/>
      <c r="O10" s="279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  <c r="AE10" s="276"/>
      <c r="AF10" s="276"/>
      <c r="AG10" s="276"/>
      <c r="AH10" s="276"/>
      <c r="AI10" s="276"/>
      <c r="AJ10" s="276"/>
      <c r="AK10" s="276"/>
      <c r="AL10" s="276"/>
      <c r="AM10" s="276"/>
      <c r="AN10" s="276"/>
      <c r="AO10" s="276"/>
      <c r="AP10" s="276"/>
      <c r="AQ10" s="276"/>
      <c r="AR10" s="276"/>
      <c r="AS10" s="276"/>
      <c r="AT10" s="276"/>
      <c r="AU10" s="276"/>
      <c r="AV10" s="276"/>
      <c r="AW10" s="276"/>
      <c r="AX10" s="274"/>
      <c r="AY10" s="79">
        <f>+C8</f>
        <v>44196</v>
      </c>
    </row>
    <row r="11" spans="2:52" ht="37.5" hidden="1" thickBot="1" x14ac:dyDescent="0.3">
      <c r="B11" s="91" t="s">
        <v>402</v>
      </c>
      <c r="C11" s="92" t="s">
        <v>403</v>
      </c>
      <c r="D11" s="93">
        <v>42917</v>
      </c>
      <c r="E11" s="93">
        <v>43282</v>
      </c>
      <c r="F11" s="94" t="s">
        <v>404</v>
      </c>
      <c r="G11" s="95">
        <v>4000</v>
      </c>
      <c r="H11" s="96">
        <f>(+$G$11/365)*30</f>
        <v>328.76712328767121</v>
      </c>
      <c r="I11" s="96">
        <f t="shared" ref="I11:M11" si="0">(+$G$11/365)*30</f>
        <v>328.76712328767121</v>
      </c>
      <c r="J11" s="96">
        <f t="shared" si="0"/>
        <v>328.76712328767121</v>
      </c>
      <c r="K11" s="96">
        <f t="shared" si="0"/>
        <v>328.76712328767121</v>
      </c>
      <c r="L11" s="96">
        <f t="shared" si="0"/>
        <v>328.76712328767121</v>
      </c>
      <c r="M11" s="96">
        <f t="shared" si="0"/>
        <v>328.76712328767121</v>
      </c>
      <c r="N11" s="96">
        <f>(+$G$11/365)*30</f>
        <v>328.76712328767121</v>
      </c>
      <c r="O11" s="96">
        <f>(+$G$11/365)*30</f>
        <v>328.76712328767121</v>
      </c>
      <c r="P11" s="96">
        <f>(+$G$11/365)*30</f>
        <v>328.76712328767121</v>
      </c>
      <c r="Q11" s="96">
        <f>(+$G$11/365)*30</f>
        <v>328.76712328767121</v>
      </c>
      <c r="R11" s="96">
        <f>(+$G$11/365)*30</f>
        <v>328.76712328767121</v>
      </c>
      <c r="S11" s="96">
        <f>(+$G$11/365)*30+54.79</f>
        <v>383.55712328767123</v>
      </c>
      <c r="T11" s="96">
        <v>0</v>
      </c>
      <c r="U11" s="96">
        <v>0</v>
      </c>
      <c r="V11" s="96">
        <v>0</v>
      </c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>
        <f>SUM(H11:W11)</f>
        <v>3999.995479452054</v>
      </c>
      <c r="AY11" s="97">
        <f>G11-AX11</f>
        <v>4.5205479459582421E-3</v>
      </c>
    </row>
    <row r="12" spans="2:52" ht="15.75" thickBot="1" x14ac:dyDescent="0.3">
      <c r="B12" s="98"/>
      <c r="C12" s="99" t="s">
        <v>405</v>
      </c>
      <c r="D12" s="100">
        <v>41641</v>
      </c>
      <c r="E12" s="100"/>
      <c r="F12" s="101"/>
      <c r="G12" s="102">
        <v>17908</v>
      </c>
      <c r="H12" s="103"/>
      <c r="I12" s="103"/>
      <c r="J12" s="103"/>
      <c r="K12" s="103"/>
      <c r="L12" s="103"/>
      <c r="M12" s="103"/>
      <c r="N12" s="103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104"/>
    </row>
    <row r="13" spans="2:52" ht="49.5" thickBot="1" x14ac:dyDescent="0.3">
      <c r="B13" s="105" t="s">
        <v>406</v>
      </c>
      <c r="C13" s="106" t="s">
        <v>407</v>
      </c>
      <c r="D13" s="107">
        <v>43566</v>
      </c>
      <c r="E13" s="107">
        <v>43932</v>
      </c>
      <c r="F13" s="108" t="s">
        <v>404</v>
      </c>
      <c r="G13" s="109">
        <v>8550</v>
      </c>
      <c r="H13" s="103"/>
      <c r="I13" s="103"/>
      <c r="J13" s="103"/>
      <c r="K13" s="103"/>
      <c r="L13" s="103"/>
      <c r="M13" s="103"/>
      <c r="N13" s="103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110"/>
      <c r="AA13" s="110"/>
      <c r="AB13" s="110"/>
      <c r="AC13" s="110"/>
      <c r="AD13" s="110"/>
      <c r="AE13" s="110"/>
      <c r="AF13" s="110"/>
      <c r="AG13" s="110">
        <f>+$G$13/12</f>
        <v>712.5</v>
      </c>
      <c r="AH13" s="110">
        <f>+$G$13/12</f>
        <v>712.5</v>
      </c>
      <c r="AI13" s="110">
        <f>+$G$13/12</f>
        <v>712.5</v>
      </c>
      <c r="AJ13" s="110">
        <f>+$G$13/12</f>
        <v>712.5</v>
      </c>
      <c r="AK13" s="110">
        <f>+$G$13/12</f>
        <v>712.5</v>
      </c>
      <c r="AL13" s="110">
        <f t="shared" ref="AL13:AR13" si="1">+$G$13/12</f>
        <v>712.5</v>
      </c>
      <c r="AM13" s="110">
        <f t="shared" si="1"/>
        <v>712.5</v>
      </c>
      <c r="AN13" s="110">
        <f t="shared" si="1"/>
        <v>712.5</v>
      </c>
      <c r="AO13" s="110">
        <f t="shared" si="1"/>
        <v>712.5</v>
      </c>
      <c r="AP13" s="110">
        <f t="shared" si="1"/>
        <v>712.5</v>
      </c>
      <c r="AQ13" s="110">
        <f t="shared" si="1"/>
        <v>712.5</v>
      </c>
      <c r="AR13" s="110">
        <f t="shared" si="1"/>
        <v>712.5</v>
      </c>
      <c r="AS13" s="110"/>
      <c r="AT13" s="110"/>
      <c r="AU13" s="110"/>
      <c r="AV13" s="110"/>
      <c r="AW13" s="110"/>
      <c r="AX13" s="110">
        <f>SUM(H13:AW13)</f>
        <v>8550</v>
      </c>
      <c r="AY13" s="111">
        <f>G13-AX13</f>
        <v>0</v>
      </c>
    </row>
    <row r="14" spans="2:52" ht="49.5" thickBot="1" x14ac:dyDescent="0.3">
      <c r="B14" s="112" t="s">
        <v>408</v>
      </c>
      <c r="C14" s="113" t="s">
        <v>409</v>
      </c>
      <c r="D14" s="114" t="s">
        <v>410</v>
      </c>
      <c r="E14" s="114">
        <v>44228</v>
      </c>
      <c r="F14" s="115" t="s">
        <v>404</v>
      </c>
      <c r="G14" s="116">
        <v>51650</v>
      </c>
      <c r="H14" s="117" t="s">
        <v>411</v>
      </c>
      <c r="I14" s="117" t="s">
        <v>411</v>
      </c>
      <c r="J14" s="117" t="s">
        <v>411</v>
      </c>
      <c r="K14" s="117" t="s">
        <v>411</v>
      </c>
      <c r="L14" s="117" t="s">
        <v>411</v>
      </c>
      <c r="M14" s="117" t="s">
        <v>411</v>
      </c>
      <c r="N14" s="117" t="s">
        <v>411</v>
      </c>
      <c r="O14" s="96">
        <f>+G14/36</f>
        <v>1434.7222222222222</v>
      </c>
      <c r="P14" s="96">
        <f>+G14/36</f>
        <v>1434.7222222222222</v>
      </c>
      <c r="Q14" s="96">
        <f>+G14/36</f>
        <v>1434.7222222222222</v>
      </c>
      <c r="R14" s="96">
        <f t="shared" ref="R14:AW14" si="2">+$G$14/36</f>
        <v>1434.7222222222222</v>
      </c>
      <c r="S14" s="96">
        <f t="shared" si="2"/>
        <v>1434.7222222222222</v>
      </c>
      <c r="T14" s="96">
        <f t="shared" si="2"/>
        <v>1434.7222222222222</v>
      </c>
      <c r="U14" s="96">
        <f t="shared" si="2"/>
        <v>1434.7222222222222</v>
      </c>
      <c r="V14" s="96">
        <f t="shared" si="2"/>
        <v>1434.7222222222222</v>
      </c>
      <c r="W14" s="96">
        <f t="shared" si="2"/>
        <v>1434.7222222222222</v>
      </c>
      <c r="X14" s="96">
        <f t="shared" si="2"/>
        <v>1434.7222222222222</v>
      </c>
      <c r="Y14" s="96">
        <f t="shared" si="2"/>
        <v>1434.7222222222222</v>
      </c>
      <c r="Z14" s="110">
        <f t="shared" si="2"/>
        <v>1434.7222222222222</v>
      </c>
      <c r="AA14" s="110">
        <f t="shared" si="2"/>
        <v>1434.7222222222222</v>
      </c>
      <c r="AB14" s="110">
        <f t="shared" si="2"/>
        <v>1434.7222222222222</v>
      </c>
      <c r="AC14" s="110">
        <f t="shared" si="2"/>
        <v>1434.7222222222222</v>
      </c>
      <c r="AD14" s="110">
        <f t="shared" si="2"/>
        <v>1434.7222222222222</v>
      </c>
      <c r="AE14" s="110">
        <f t="shared" si="2"/>
        <v>1434.7222222222222</v>
      </c>
      <c r="AF14" s="110">
        <f t="shared" si="2"/>
        <v>1434.7222222222222</v>
      </c>
      <c r="AG14" s="110">
        <f t="shared" si="2"/>
        <v>1434.7222222222222</v>
      </c>
      <c r="AH14" s="110">
        <f t="shared" si="2"/>
        <v>1434.7222222222222</v>
      </c>
      <c r="AI14" s="110">
        <f t="shared" si="2"/>
        <v>1434.7222222222222</v>
      </c>
      <c r="AJ14" s="110">
        <f t="shared" si="2"/>
        <v>1434.7222222222222</v>
      </c>
      <c r="AK14" s="110">
        <f t="shared" si="2"/>
        <v>1434.7222222222222</v>
      </c>
      <c r="AL14" s="110">
        <f t="shared" si="2"/>
        <v>1434.7222222222222</v>
      </c>
      <c r="AM14" s="110">
        <f t="shared" si="2"/>
        <v>1434.7222222222222</v>
      </c>
      <c r="AN14" s="110">
        <f t="shared" si="2"/>
        <v>1434.7222222222222</v>
      </c>
      <c r="AO14" s="110">
        <f t="shared" si="2"/>
        <v>1434.7222222222222</v>
      </c>
      <c r="AP14" s="110">
        <f t="shared" si="2"/>
        <v>1434.7222222222222</v>
      </c>
      <c r="AQ14" s="110">
        <f t="shared" si="2"/>
        <v>1434.7222222222222</v>
      </c>
      <c r="AR14" s="110">
        <f t="shared" si="2"/>
        <v>1434.7222222222222</v>
      </c>
      <c r="AS14" s="110">
        <f t="shared" si="2"/>
        <v>1434.7222222222222</v>
      </c>
      <c r="AT14" s="110">
        <f t="shared" si="2"/>
        <v>1434.7222222222222</v>
      </c>
      <c r="AU14" s="110">
        <f t="shared" si="2"/>
        <v>1434.7222222222222</v>
      </c>
      <c r="AV14" s="110">
        <f t="shared" si="2"/>
        <v>1434.7222222222222</v>
      </c>
      <c r="AW14" s="110">
        <f t="shared" si="2"/>
        <v>1434.7222222222222</v>
      </c>
      <c r="AX14" s="110">
        <f>SUM(H14:AW14)</f>
        <v>50215.277777777745</v>
      </c>
      <c r="AY14" s="111">
        <f>G14-AX14</f>
        <v>1434.7222222222554</v>
      </c>
    </row>
    <row r="15" spans="2:52" ht="15.75" thickBot="1" x14ac:dyDescent="0.3">
      <c r="G15" s="118">
        <f t="shared" ref="G15:AX15" si="3">SUM(G11:G14)</f>
        <v>82108</v>
      </c>
      <c r="H15" s="118">
        <f t="shared" si="3"/>
        <v>328.76712328767121</v>
      </c>
      <c r="I15" s="118">
        <f t="shared" si="3"/>
        <v>328.76712328767121</v>
      </c>
      <c r="J15" s="118">
        <f t="shared" si="3"/>
        <v>328.76712328767121</v>
      </c>
      <c r="K15" s="118">
        <f t="shared" si="3"/>
        <v>328.76712328767121</v>
      </c>
      <c r="L15" s="118">
        <f t="shared" si="3"/>
        <v>328.76712328767121</v>
      </c>
      <c r="M15" s="118">
        <f t="shared" si="3"/>
        <v>328.76712328767121</v>
      </c>
      <c r="N15" s="118">
        <f t="shared" si="3"/>
        <v>328.76712328767121</v>
      </c>
      <c r="O15" s="119">
        <f t="shared" si="3"/>
        <v>1763.4893455098934</v>
      </c>
      <c r="P15" s="119">
        <f t="shared" si="3"/>
        <v>1763.4893455098934</v>
      </c>
      <c r="Q15" s="119">
        <f t="shared" si="3"/>
        <v>1763.4893455098934</v>
      </c>
      <c r="R15" s="119">
        <f t="shared" si="3"/>
        <v>1763.4893455098934</v>
      </c>
      <c r="S15" s="119">
        <f t="shared" si="3"/>
        <v>1818.2793455098933</v>
      </c>
      <c r="T15" s="119">
        <f t="shared" si="3"/>
        <v>1434.7222222222222</v>
      </c>
      <c r="U15" s="119">
        <f t="shared" si="3"/>
        <v>1434.7222222222222</v>
      </c>
      <c r="V15" s="119">
        <f t="shared" si="3"/>
        <v>1434.7222222222222</v>
      </c>
      <c r="W15" s="119">
        <f t="shared" si="3"/>
        <v>1434.7222222222222</v>
      </c>
      <c r="X15" s="119">
        <f t="shared" si="3"/>
        <v>1434.7222222222222</v>
      </c>
      <c r="Y15" s="119">
        <f t="shared" si="3"/>
        <v>1434.7222222222222</v>
      </c>
      <c r="Z15" s="119">
        <f t="shared" si="3"/>
        <v>1434.7222222222222</v>
      </c>
      <c r="AA15" s="119">
        <f t="shared" si="3"/>
        <v>1434.7222222222222</v>
      </c>
      <c r="AB15" s="119">
        <f t="shared" si="3"/>
        <v>1434.7222222222222</v>
      </c>
      <c r="AC15" s="119">
        <f t="shared" si="3"/>
        <v>1434.7222222222222</v>
      </c>
      <c r="AD15" s="119">
        <f t="shared" si="3"/>
        <v>1434.7222222222222</v>
      </c>
      <c r="AE15" s="119">
        <f t="shared" si="3"/>
        <v>1434.7222222222222</v>
      </c>
      <c r="AF15" s="119">
        <f t="shared" si="3"/>
        <v>1434.7222222222222</v>
      </c>
      <c r="AG15" s="119">
        <f>SUM(AG11:AG14)</f>
        <v>2147.2222222222222</v>
      </c>
      <c r="AH15" s="119">
        <f>SUM(AH11:AH14)</f>
        <v>2147.2222222222222</v>
      </c>
      <c r="AI15" s="119">
        <f>SUM(AI11:AI14)</f>
        <v>2147.2222222222222</v>
      </c>
      <c r="AJ15" s="119">
        <f>SUM(AJ11:AJ14)</f>
        <v>2147.2222222222222</v>
      </c>
      <c r="AK15" s="119">
        <f>SUM(AK11:AK14)</f>
        <v>2147.2222222222222</v>
      </c>
      <c r="AL15" s="119">
        <f t="shared" ref="AL15:AS15" si="4">SUM(AL11:AL14)</f>
        <v>2147.2222222222222</v>
      </c>
      <c r="AM15" s="119">
        <f t="shared" si="4"/>
        <v>2147.2222222222222</v>
      </c>
      <c r="AN15" s="119">
        <f t="shared" si="4"/>
        <v>2147.2222222222222</v>
      </c>
      <c r="AO15" s="119">
        <f t="shared" si="4"/>
        <v>2147.2222222222222</v>
      </c>
      <c r="AP15" s="119">
        <f t="shared" si="4"/>
        <v>2147.2222222222222</v>
      </c>
      <c r="AQ15" s="119">
        <f t="shared" si="4"/>
        <v>2147.2222222222222</v>
      </c>
      <c r="AR15" s="119">
        <f t="shared" si="4"/>
        <v>2147.2222222222222</v>
      </c>
      <c r="AS15" s="119">
        <f t="shared" si="4"/>
        <v>1434.7222222222222</v>
      </c>
      <c r="AT15" s="119">
        <f>SUM(AT11:AT14)</f>
        <v>1434.7222222222222</v>
      </c>
      <c r="AU15" s="119">
        <f t="shared" ref="AU15" si="5">SUM(AU11:AU14)</f>
        <v>1434.7222222222222</v>
      </c>
      <c r="AV15" s="119">
        <f>SUM(AV11:AV14)</f>
        <v>1434.7222222222222</v>
      </c>
      <c r="AW15" s="119">
        <f t="shared" ref="AW15" si="6">SUM(AW11:AW14)</f>
        <v>1434.7222222222222</v>
      </c>
      <c r="AX15" s="120">
        <f t="shared" si="3"/>
        <v>62765.273257229797</v>
      </c>
      <c r="AY15" s="121">
        <f>SUM(AY11:AY14)</f>
        <v>1434.7267427702013</v>
      </c>
    </row>
    <row r="17" spans="37:51" x14ac:dyDescent="0.25">
      <c r="AY17" s="157" t="s">
        <v>498</v>
      </c>
    </row>
    <row r="20" spans="37:51" x14ac:dyDescent="0.25">
      <c r="AK20" s="34" t="s">
        <v>328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</row>
  </sheetData>
  <mergeCells count="53">
    <mergeCell ref="B9:B10"/>
    <mergeCell ref="C9:C10"/>
    <mergeCell ref="D9:E9"/>
    <mergeCell ref="F9:F10"/>
    <mergeCell ref="G9:G10"/>
    <mergeCell ref="B5:D5"/>
    <mergeCell ref="B7:E7"/>
    <mergeCell ref="H8:M8"/>
    <mergeCell ref="N8:Y8"/>
    <mergeCell ref="Z8:AX8"/>
    <mergeCell ref="S9:S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AE9:AE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  <mergeCell ref="AD9:AD10"/>
    <mergeCell ref="AQ9:AQ10"/>
    <mergeCell ref="AF9:AF10"/>
    <mergeCell ref="AG9:AG10"/>
    <mergeCell ref="AH9:AH10"/>
    <mergeCell ref="AI9:AI10"/>
    <mergeCell ref="AJ9:AJ10"/>
    <mergeCell ref="AK9:AK10"/>
    <mergeCell ref="AL9:AL10"/>
    <mergeCell ref="AM9:AM10"/>
    <mergeCell ref="AN9:AN10"/>
    <mergeCell ref="AO9:AO10"/>
    <mergeCell ref="AP9:AP10"/>
    <mergeCell ref="AX9:AX10"/>
    <mergeCell ref="AR9:AR10"/>
    <mergeCell ref="AS9:AS10"/>
    <mergeCell ref="AT9:AT10"/>
    <mergeCell ref="AU9:AU10"/>
    <mergeCell ref="AV9:AV10"/>
    <mergeCell ref="AW9:AW10"/>
  </mergeCells>
  <hyperlinks>
    <hyperlink ref="AK20" location="bg!A1" display="bg!A1" xr:uid="{00000000-0004-0000-1200-000000000000}"/>
    <hyperlink ref="AY17" location="BG!A1" display="Volver a Inicio" xr:uid="{00000000-0004-0000-1200-000001000000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Balance General </vt:lpstr>
      <vt:lpstr>BG</vt:lpstr>
      <vt:lpstr>NC SRI </vt:lpstr>
      <vt:lpstr>Otras cuentas por cobrar</vt:lpstr>
      <vt:lpstr>Efec.Equival.</vt:lpstr>
      <vt:lpstr>CXC</vt:lpstr>
      <vt:lpstr>Cheques posfechados</vt:lpstr>
      <vt:lpstr>CxC Empleados</vt:lpstr>
      <vt:lpstr>CXC Sabella</vt:lpstr>
      <vt:lpstr>Anticipo Proveedores</vt:lpstr>
      <vt:lpstr>Otras CXC VAR</vt:lpstr>
      <vt:lpstr>Seguros Prep.</vt:lpstr>
      <vt:lpstr>Serv Pagado x ANt</vt:lpstr>
      <vt:lpstr>No Depreciables</vt:lpstr>
      <vt:lpstr>Depreciable</vt:lpstr>
      <vt:lpstr>Depr Acumulada</vt:lpstr>
      <vt:lpstr>Intangible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Gurumendi</dc:creator>
  <cp:lastModifiedBy>Carlos Almeida</cp:lastModifiedBy>
  <cp:lastPrinted>2021-03-26T15:47:49Z</cp:lastPrinted>
  <dcterms:created xsi:type="dcterms:W3CDTF">2021-03-24T17:24:30Z</dcterms:created>
  <dcterms:modified xsi:type="dcterms:W3CDTF">2022-03-24T15:52:40Z</dcterms:modified>
</cp:coreProperties>
</file>