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8000 Pruebas de Estado de Resultado\"/>
    </mc:Choice>
  </mc:AlternateContent>
  <xr:revisionPtr revIDLastSave="0" documentId="13_ncr:1_{A08A85AB-6D36-4232-A44D-B10D781526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ula resumen" sheetId="1" r:id="rId1"/>
    <sheet name="Detalle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E39" i="1" l="1"/>
  <c r="D29" i="1"/>
  <c r="C29" i="1"/>
  <c r="D28" i="1"/>
  <c r="C28" i="1"/>
  <c r="D27" i="1"/>
  <c r="C27" i="1"/>
  <c r="D26" i="1"/>
  <c r="C26" i="1"/>
  <c r="D25" i="1"/>
  <c r="C25" i="1"/>
  <c r="E18" i="1"/>
  <c r="C30" i="1" l="1"/>
  <c r="D30" i="1"/>
  <c r="D31" i="1" s="1"/>
  <c r="E17" i="1"/>
  <c r="F17" i="1" s="1"/>
  <c r="D21" i="1"/>
  <c r="E16" i="1" l="1"/>
  <c r="C21" i="1"/>
  <c r="E8" i="1" l="1"/>
  <c r="F8" i="1" s="1"/>
  <c r="E10" i="1"/>
  <c r="F10" i="1" s="1"/>
  <c r="E11" i="1"/>
  <c r="F11" i="1" s="1"/>
  <c r="E12" i="1"/>
  <c r="E13" i="1"/>
  <c r="E14" i="1"/>
  <c r="E15" i="1"/>
  <c r="E7" i="1"/>
  <c r="E21" i="1" l="1"/>
  <c r="F21" i="1" s="1"/>
  <c r="F7" i="1"/>
</calcChain>
</file>

<file path=xl/sharedStrings.xml><?xml version="1.0" encoding="utf-8"?>
<sst xmlns="http://schemas.openxmlformats.org/spreadsheetml/2006/main" count="200" uniqueCount="96">
  <si>
    <t>CEDULA RESUMEN DE GASTOS ADMINISTRATIVOS Y VENTAS</t>
  </si>
  <si>
    <t>Al 31 de diciembre del 2019</t>
  </si>
  <si>
    <t>Codigo</t>
  </si>
  <si>
    <t>Cuenta contable</t>
  </si>
  <si>
    <t>Variacion</t>
  </si>
  <si>
    <t>%</t>
  </si>
  <si>
    <t>Comentarios</t>
  </si>
  <si>
    <t>6-1-1-02-01-021</t>
  </si>
  <si>
    <t>6-1-1-02-01-030</t>
  </si>
  <si>
    <t>6-1-1-02-01-031</t>
  </si>
  <si>
    <t>6-1-1-02-01-036</t>
  </si>
  <si>
    <t>6-1-1-02-01-037</t>
  </si>
  <si>
    <t>6-1-1-02-01-042</t>
  </si>
  <si>
    <t>TOTAL</t>
  </si>
  <si>
    <t>SERVICIOS TELCODATA S.A.</t>
  </si>
  <si>
    <t>6-1-2-02-01-001</t>
  </si>
  <si>
    <t>6-1-2-02-01-049</t>
  </si>
  <si>
    <t xml:space="preserve">      OTROS NO DEDUCIBLES</t>
  </si>
  <si>
    <t>NOTAS A LOS ESTADOS FINANCIEROS:</t>
  </si>
  <si>
    <t>Total</t>
  </si>
  <si>
    <t>Otros</t>
  </si>
  <si>
    <t>MOVILIZACIONES</t>
  </si>
  <si>
    <t xml:space="preserve"> 0.00</t>
  </si>
  <si>
    <t xml:space="preserve"> 30,111.61</t>
  </si>
  <si>
    <t>0.00</t>
  </si>
  <si>
    <t>Saldos</t>
  </si>
  <si>
    <t>Créditos</t>
  </si>
  <si>
    <t>Débitos</t>
  </si>
  <si>
    <t>Comprobante</t>
  </si>
  <si>
    <t>TC</t>
  </si>
  <si>
    <t>Diario</t>
  </si>
  <si>
    <t>No. Docu.</t>
  </si>
  <si>
    <t>Fecha</t>
  </si>
  <si>
    <t xml:space="preserve">Detalle de Línea </t>
  </si>
  <si>
    <t xml:space="preserve"> 1,111.61</t>
  </si>
  <si>
    <t>T</t>
  </si>
  <si>
    <t>CTXPG</t>
  </si>
  <si>
    <t>GENERADO POR MOD. DE CxP</t>
  </si>
  <si>
    <t xml:space="preserve"> 15,611.61</t>
  </si>
  <si>
    <t xml:space="preserve"> 14,500.00</t>
  </si>
  <si>
    <t>E</t>
  </si>
  <si>
    <t>BMACH</t>
  </si>
  <si>
    <t xml:space="preserve">CK 31-0 ALEXI AGUSTO RODRI :CK-1070987135: Gastos </t>
  </si>
  <si>
    <t xml:space="preserve">CK 44-0 ALEXI AGUSTO RODRI :CK-1070987135: Gastos </t>
  </si>
  <si>
    <t>SERVICIOS PROF. PERS. NATURAL</t>
  </si>
  <si>
    <t xml:space="preserve"> 108,881.12</t>
  </si>
  <si>
    <t xml:space="preserve"> 21,309.30</t>
  </si>
  <si>
    <t xml:space="preserve"> 40,360.59</t>
  </si>
  <si>
    <t xml:space="preserve"> 19,051.29</t>
  </si>
  <si>
    <t xml:space="preserve"> 46,411.88</t>
  </si>
  <si>
    <t xml:space="preserve"> 6,051.29</t>
  </si>
  <si>
    <t xml:space="preserve"> 52,463.17</t>
  </si>
  <si>
    <t xml:space="preserve"> 51,743.17</t>
  </si>
  <si>
    <t>720.00</t>
  </si>
  <si>
    <t>CONTG</t>
  </si>
  <si>
    <t>Liquidacion de importación PO #TD019-18</t>
  </si>
  <si>
    <t xml:space="preserve"> 63,077.96</t>
  </si>
  <si>
    <t xml:space="preserve"> 11,334.79</t>
  </si>
  <si>
    <t xml:space="preserve"> 69,713.75</t>
  </si>
  <si>
    <t xml:space="preserve"> 6,635.79</t>
  </si>
  <si>
    <t xml:space="preserve"> 76,349.54</t>
  </si>
  <si>
    <t xml:space="preserve"> 82,985.33</t>
  </si>
  <si>
    <t xml:space="preserve"> 89,621.12</t>
  </si>
  <si>
    <t xml:space="preserve"> 96,281.12</t>
  </si>
  <si>
    <t xml:space="preserve"> 6,660.00</t>
  </si>
  <si>
    <t xml:space="preserve"> 102,941.12</t>
  </si>
  <si>
    <t xml:space="preserve"> 102,221.12</t>
  </si>
  <si>
    <t>LIQUIDACION DE IMPORTACIÓN PO #TD019-18 SEGUNDO PARCIAL</t>
  </si>
  <si>
    <t>SERVICIOS PROF. SOCIEDADES</t>
  </si>
  <si>
    <t xml:space="preserve"> 3,002.96</t>
  </si>
  <si>
    <t xml:space="preserve"> 2,095.37</t>
  </si>
  <si>
    <t xml:space="preserve"> 2,945.37</t>
  </si>
  <si>
    <t xml:space="preserve"> 850.00</t>
  </si>
  <si>
    <t xml:space="preserve"> 57.59</t>
  </si>
  <si>
    <t>EXAMEN DE GASTOS DE ADMINISTRACION Y VENTAS</t>
  </si>
  <si>
    <t>6-1-1-02-01-013</t>
  </si>
  <si>
    <t>TELEFONO</t>
  </si>
  <si>
    <t>6-1-1-02-01-022</t>
  </si>
  <si>
    <t>Gastos Legales</t>
  </si>
  <si>
    <t>Multas e Intereses S.R.I.</t>
  </si>
  <si>
    <t>SEGUROS CONTRATADOS</t>
  </si>
  <si>
    <t>6-1-1-02-01-039</t>
  </si>
  <si>
    <t>SUMINISTROS DE OFICINA</t>
  </si>
  <si>
    <t>TASA - CONTRIBUCION ORGAN - CONTROL</t>
  </si>
  <si>
    <t>Gastos de Gestión</t>
  </si>
  <si>
    <t>Honorarios por Servicios Profesionales</t>
  </si>
  <si>
    <t>Gastos de Movilizacion</t>
  </si>
  <si>
    <t>Tasas y Contribuciones</t>
  </si>
  <si>
    <t>Gastos de Gestion</t>
  </si>
  <si>
    <t>este valor no sale por ningun lado</t>
  </si>
  <si>
    <t xml:space="preserve">al parecer se encuentra metido en </t>
  </si>
  <si>
    <t>Impuesto a la renta por un valor de 27284,61</t>
  </si>
  <si>
    <t xml:space="preserve">que esta declarado en el informe como </t>
  </si>
  <si>
    <t>Ejemplo</t>
  </si>
  <si>
    <t xml:space="preserve">Impuesto a la renta según balance presentado 2018 </t>
  </si>
  <si>
    <t>Impuesto a al renta según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</si>
</sst>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0" fontId="0" fillId="2" borderId="6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4" fontId="0" fillId="0" borderId="0" xfId="0" applyNumberFormat="1"/>
    <xf numFmtId="0" fontId="2" fillId="0" borderId="0" xfId="0" applyFont="1"/>
    <xf numFmtId="164" fontId="0" fillId="0" borderId="2" xfId="1" applyNumberFormat="1" applyFont="1" applyFill="1" applyBorder="1"/>
    <xf numFmtId="165" fontId="0" fillId="2" borderId="2" xfId="2" applyNumberFormat="1" applyFont="1" applyFill="1" applyBorder="1"/>
    <xf numFmtId="165" fontId="0" fillId="2" borderId="2" xfId="0" applyNumberFormat="1" applyFill="1" applyBorder="1"/>
    <xf numFmtId="165" fontId="0" fillId="2" borderId="1" xfId="2" applyNumberFormat="1" applyFont="1" applyFill="1" applyBorder="1"/>
    <xf numFmtId="49" fontId="0" fillId="2" borderId="2" xfId="0" applyNumberForma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49" fontId="0" fillId="2" borderId="2" xfId="0" applyNumberFormat="1" applyFont="1" applyFill="1" applyBorder="1"/>
    <xf numFmtId="0" fontId="0" fillId="2" borderId="2" xfId="0" applyFont="1" applyFill="1" applyBorder="1"/>
    <xf numFmtId="43" fontId="1" fillId="2" borderId="2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31</xdr:row>
      <xdr:rowOff>76200</xdr:rowOff>
    </xdr:from>
    <xdr:to>
      <xdr:col>4</xdr:col>
      <xdr:colOff>428625</xdr:colOff>
      <xdr:row>38</xdr:row>
      <xdr:rowOff>85725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638800" y="5981700"/>
          <a:ext cx="571500" cy="1343025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0" workbookViewId="0">
      <selection activeCell="B41" sqref="B41"/>
    </sheetView>
  </sheetViews>
  <sheetFormatPr defaultColWidth="9.140625" defaultRowHeight="15" x14ac:dyDescent="0.25"/>
  <cols>
    <col min="1" max="1" width="15.7109375" style="2" customWidth="1"/>
    <col min="2" max="2" width="37.140625" style="2" bestFit="1" customWidth="1"/>
    <col min="3" max="4" width="10.7109375" style="2" bestFit="1" customWidth="1"/>
    <col min="5" max="5" width="9.28515625" style="2" bestFit="1" customWidth="1"/>
    <col min="6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14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26"/>
      <c r="B6" s="2"/>
      <c r="C6" s="6"/>
      <c r="D6" s="6"/>
      <c r="E6" s="6"/>
      <c r="F6" s="7"/>
      <c r="G6" s="8"/>
      <c r="H6" s="2"/>
    </row>
    <row r="7" spans="1:8" s="3" customFormat="1" x14ac:dyDescent="0.25">
      <c r="A7" s="27" t="s">
        <v>75</v>
      </c>
      <c r="B7" s="28" t="s">
        <v>76</v>
      </c>
      <c r="C7" s="13">
        <v>0</v>
      </c>
      <c r="D7" s="13">
        <v>1394.26</v>
      </c>
      <c r="E7" s="13">
        <f>+C7-D7</f>
        <v>-1394.26</v>
      </c>
      <c r="F7" s="23">
        <f>+E7/D7</f>
        <v>-1</v>
      </c>
      <c r="G7" s="8"/>
      <c r="H7" s="2"/>
    </row>
    <row r="8" spans="1:8" s="3" customFormat="1" x14ac:dyDescent="0.25">
      <c r="A8" s="27" t="s">
        <v>7</v>
      </c>
      <c r="B8" s="28" t="s">
        <v>68</v>
      </c>
      <c r="C8" s="13">
        <v>3002.96</v>
      </c>
      <c r="D8" s="13">
        <v>849</v>
      </c>
      <c r="E8" s="13">
        <f t="shared" ref="E8:E18" si="0">+C8-D8</f>
        <v>2153.96</v>
      </c>
      <c r="F8" s="23">
        <f t="shared" ref="F8:F17" si="1">+E8/D8</f>
        <v>2.537055359246172</v>
      </c>
      <c r="G8" s="8"/>
      <c r="H8" s="2"/>
    </row>
    <row r="9" spans="1:8" s="3" customFormat="1" x14ac:dyDescent="0.25">
      <c r="A9" s="27" t="s">
        <v>77</v>
      </c>
      <c r="B9" s="28" t="s">
        <v>78</v>
      </c>
      <c r="C9" s="13">
        <v>0</v>
      </c>
      <c r="D9" s="13">
        <v>2696.04</v>
      </c>
      <c r="E9" s="13"/>
      <c r="F9" s="23"/>
      <c r="G9" s="8"/>
      <c r="H9" s="2"/>
    </row>
    <row r="10" spans="1:8" s="3" customFormat="1" x14ac:dyDescent="0.25">
      <c r="A10" s="27" t="s">
        <v>8</v>
      </c>
      <c r="B10" s="28" t="s">
        <v>21</v>
      </c>
      <c r="C10" s="13">
        <v>30111.61</v>
      </c>
      <c r="D10" s="13">
        <v>11750.04</v>
      </c>
      <c r="E10" s="13">
        <f t="shared" si="0"/>
        <v>18361.57</v>
      </c>
      <c r="F10" s="23">
        <f t="shared" si="1"/>
        <v>1.562681488743868</v>
      </c>
      <c r="G10" s="8"/>
      <c r="H10" s="2"/>
    </row>
    <row r="11" spans="1:8" s="3" customFormat="1" x14ac:dyDescent="0.25">
      <c r="A11" s="27" t="s">
        <v>9</v>
      </c>
      <c r="B11" s="28" t="s">
        <v>79</v>
      </c>
      <c r="C11" s="13">
        <v>42.19</v>
      </c>
      <c r="D11" s="13">
        <v>361.08</v>
      </c>
      <c r="E11" s="13">
        <f t="shared" si="0"/>
        <v>-318.89</v>
      </c>
      <c r="F11" s="23">
        <f t="shared" si="1"/>
        <v>-0.88315608729367456</v>
      </c>
      <c r="G11" s="8"/>
      <c r="H11" s="2"/>
    </row>
    <row r="12" spans="1:8" s="3" customFormat="1" x14ac:dyDescent="0.25">
      <c r="A12" s="27" t="s">
        <v>10</v>
      </c>
      <c r="B12" s="28" t="s">
        <v>80</v>
      </c>
      <c r="C12" s="13">
        <v>0.54</v>
      </c>
      <c r="D12" s="22"/>
      <c r="E12" s="13">
        <f t="shared" si="0"/>
        <v>0.54</v>
      </c>
      <c r="F12" s="23">
        <v>1</v>
      </c>
      <c r="G12" s="8"/>
      <c r="H12" s="2"/>
    </row>
    <row r="13" spans="1:8" s="3" customFormat="1" x14ac:dyDescent="0.25">
      <c r="A13" s="27" t="s">
        <v>11</v>
      </c>
      <c r="B13" s="28" t="s">
        <v>44</v>
      </c>
      <c r="C13" s="13">
        <v>108881.12</v>
      </c>
      <c r="D13" s="13">
        <v>71369.69</v>
      </c>
      <c r="E13" s="13">
        <f t="shared" si="0"/>
        <v>37511.429999999993</v>
      </c>
      <c r="F13" s="23">
        <f t="shared" si="1"/>
        <v>0.52559328757067592</v>
      </c>
      <c r="G13" s="8"/>
      <c r="H13" s="2"/>
    </row>
    <row r="14" spans="1:8" s="3" customFormat="1" x14ac:dyDescent="0.25">
      <c r="A14" s="27" t="s">
        <v>81</v>
      </c>
      <c r="B14" s="28" t="s">
        <v>82</v>
      </c>
      <c r="C14" s="13">
        <v>0</v>
      </c>
      <c r="D14" s="13">
        <v>292.60000000000002</v>
      </c>
      <c r="E14" s="13">
        <f t="shared" si="0"/>
        <v>-292.60000000000002</v>
      </c>
      <c r="F14" s="23">
        <f t="shared" si="1"/>
        <v>-1</v>
      </c>
      <c r="G14" s="8"/>
      <c r="H14" s="2"/>
    </row>
    <row r="15" spans="1:8" s="3" customFormat="1" x14ac:dyDescent="0.25">
      <c r="A15" s="27" t="s">
        <v>12</v>
      </c>
      <c r="B15" s="28" t="s">
        <v>83</v>
      </c>
      <c r="C15" s="13">
        <v>5885.9</v>
      </c>
      <c r="D15" s="13">
        <v>5432.95</v>
      </c>
      <c r="E15" s="13">
        <f t="shared" si="0"/>
        <v>452.94999999999982</v>
      </c>
      <c r="F15" s="23">
        <f t="shared" si="1"/>
        <v>8.3370912671752881E-2</v>
      </c>
      <c r="G15" s="8"/>
      <c r="H15" s="2"/>
    </row>
    <row r="16" spans="1:8" s="3" customFormat="1" x14ac:dyDescent="0.25">
      <c r="A16" s="27"/>
      <c r="B16" s="28"/>
      <c r="C16" s="13"/>
      <c r="D16" s="13"/>
      <c r="E16" s="13">
        <f t="shared" si="0"/>
        <v>0</v>
      </c>
      <c r="F16" s="23"/>
      <c r="G16" s="8"/>
      <c r="H16" s="2"/>
    </row>
    <row r="17" spans="1:8" s="3" customFormat="1" x14ac:dyDescent="0.25">
      <c r="A17" s="27" t="s">
        <v>15</v>
      </c>
      <c r="B17" s="28" t="s">
        <v>84</v>
      </c>
      <c r="C17" s="13">
        <v>656.84</v>
      </c>
      <c r="D17" s="13">
        <v>4542.84</v>
      </c>
      <c r="E17" s="13">
        <f t="shared" si="0"/>
        <v>-3886</v>
      </c>
      <c r="F17" s="23">
        <f t="shared" si="1"/>
        <v>-0.85541203300138235</v>
      </c>
      <c r="G17" s="8"/>
      <c r="H17" s="2"/>
    </row>
    <row r="18" spans="1:8" s="3" customFormat="1" x14ac:dyDescent="0.25">
      <c r="A18" s="29" t="s">
        <v>16</v>
      </c>
      <c r="B18" s="30" t="s">
        <v>17</v>
      </c>
      <c r="C18" s="31">
        <v>36.36</v>
      </c>
      <c r="D18" s="13">
        <v>0</v>
      </c>
      <c r="E18" s="13">
        <f t="shared" si="0"/>
        <v>36.36</v>
      </c>
      <c r="F18" s="23">
        <v>1</v>
      </c>
      <c r="G18" s="8"/>
      <c r="H18" s="2"/>
    </row>
    <row r="19" spans="1:8" s="3" customFormat="1" x14ac:dyDescent="0.25">
      <c r="A19" s="9"/>
      <c r="B19"/>
      <c r="C19" s="13"/>
      <c r="D19" s="13"/>
      <c r="E19" s="13"/>
      <c r="F19" s="23"/>
      <c r="G19" s="8"/>
      <c r="H19" s="2"/>
    </row>
    <row r="20" spans="1:8" x14ac:dyDescent="0.25">
      <c r="A20" s="8"/>
      <c r="B20" s="10"/>
      <c r="C20" s="13"/>
      <c r="D20" s="13"/>
      <c r="E20" s="13"/>
      <c r="F20" s="24"/>
      <c r="G20" s="8"/>
    </row>
    <row r="21" spans="1:8" x14ac:dyDescent="0.25">
      <c r="A21" s="11"/>
      <c r="B21" s="12" t="s">
        <v>13</v>
      </c>
      <c r="C21" s="14">
        <f>SUM(C6:C20)</f>
        <v>148617.51999999996</v>
      </c>
      <c r="D21" s="14">
        <f>SUM(D6:D20)</f>
        <v>98688.5</v>
      </c>
      <c r="E21" s="14">
        <f>SUM(E6:E20)</f>
        <v>52625.05999999999</v>
      </c>
      <c r="F21" s="25">
        <f t="shared" ref="F21" si="2">+E21/D21</f>
        <v>0.53324409632327974</v>
      </c>
      <c r="G21" s="11"/>
    </row>
    <row r="22" spans="1:8" x14ac:dyDescent="0.25">
      <c r="C22" s="15"/>
      <c r="D22" s="15"/>
      <c r="E22" s="15"/>
    </row>
    <row r="23" spans="1:8" x14ac:dyDescent="0.25">
      <c r="B23" s="16" t="s">
        <v>18</v>
      </c>
      <c r="C23" s="16"/>
      <c r="D23" s="16"/>
      <c r="E23" s="15"/>
    </row>
    <row r="24" spans="1:8" x14ac:dyDescent="0.25">
      <c r="B24" s="8"/>
      <c r="C24" s="17"/>
      <c r="D24" s="17"/>
      <c r="E24" s="15"/>
    </row>
    <row r="25" spans="1:8" x14ac:dyDescent="0.25">
      <c r="B25" s="8" t="s">
        <v>85</v>
      </c>
      <c r="C25" s="17">
        <f>C8+C13</f>
        <v>111884.08</v>
      </c>
      <c r="D25" s="17">
        <f>D8+D13</f>
        <v>72218.69</v>
      </c>
      <c r="E25" s="15"/>
    </row>
    <row r="26" spans="1:8" x14ac:dyDescent="0.25">
      <c r="B26" s="8" t="s">
        <v>86</v>
      </c>
      <c r="C26" s="17">
        <f>C10</f>
        <v>30111.61</v>
      </c>
      <c r="D26" s="17">
        <f>D10</f>
        <v>11750.04</v>
      </c>
      <c r="E26" s="15"/>
    </row>
    <row r="27" spans="1:8" x14ac:dyDescent="0.25">
      <c r="B27" s="8" t="s">
        <v>87</v>
      </c>
      <c r="C27" s="17">
        <f>C15</f>
        <v>5885.9</v>
      </c>
      <c r="D27" s="17">
        <f>D15</f>
        <v>5432.95</v>
      </c>
      <c r="E27" s="15"/>
    </row>
    <row r="28" spans="1:8" x14ac:dyDescent="0.25">
      <c r="B28" s="8" t="s">
        <v>88</v>
      </c>
      <c r="C28" s="17">
        <f>C17</f>
        <v>656.84</v>
      </c>
      <c r="D28" s="17">
        <f>D17</f>
        <v>4542.84</v>
      </c>
      <c r="E28" s="15"/>
    </row>
    <row r="29" spans="1:8" x14ac:dyDescent="0.25">
      <c r="B29" s="8" t="s">
        <v>20</v>
      </c>
      <c r="C29" s="17">
        <f>C7+C9+C11+C12+C14+C16+C18</f>
        <v>79.09</v>
      </c>
      <c r="D29" s="17">
        <f>D7+D9+D11+D12+D14+D16+D18</f>
        <v>4743.9800000000005</v>
      </c>
      <c r="E29" s="15"/>
    </row>
    <row r="30" spans="1:8" x14ac:dyDescent="0.25">
      <c r="B30" s="18" t="s">
        <v>19</v>
      </c>
      <c r="C30" s="19">
        <f>SUM(C25:C29)</f>
        <v>148617.51999999999</v>
      </c>
      <c r="D30" s="19">
        <f>SUM(D25:D29)</f>
        <v>98688.5</v>
      </c>
      <c r="E30" s="15"/>
    </row>
    <row r="31" spans="1:8" x14ac:dyDescent="0.25">
      <c r="C31" s="15"/>
      <c r="D31" s="15">
        <f>D33-D30</f>
        <v>7612.5</v>
      </c>
      <c r="E31" s="15"/>
      <c r="F31" s="2" t="s">
        <v>89</v>
      </c>
    </row>
    <row r="32" spans="1:8" x14ac:dyDescent="0.25">
      <c r="C32" s="15"/>
      <c r="D32" s="15"/>
      <c r="E32" s="15"/>
      <c r="F32" s="2" t="s">
        <v>90</v>
      </c>
    </row>
    <row r="33" spans="3:6" x14ac:dyDescent="0.25">
      <c r="C33" s="15"/>
      <c r="D33" s="15">
        <v>106301</v>
      </c>
      <c r="E33" s="15"/>
      <c r="F33" s="2" t="s">
        <v>91</v>
      </c>
    </row>
    <row r="34" spans="3:6" x14ac:dyDescent="0.25">
      <c r="C34" s="15"/>
      <c r="D34" s="15"/>
      <c r="E34" s="15"/>
      <c r="F34" s="2" t="s">
        <v>92</v>
      </c>
    </row>
    <row r="35" spans="3:6" x14ac:dyDescent="0.25">
      <c r="C35" s="15"/>
      <c r="D35" s="15"/>
      <c r="E35" s="15"/>
      <c r="F35" s="2">
        <v>19672</v>
      </c>
    </row>
    <row r="36" spans="3:6" x14ac:dyDescent="0.25">
      <c r="C36" s="15"/>
      <c r="D36" s="15"/>
      <c r="E36" s="15"/>
      <c r="F36" s="2" t="s">
        <v>93</v>
      </c>
    </row>
    <row r="37" spans="3:6" x14ac:dyDescent="0.25">
      <c r="C37" s="15"/>
      <c r="D37" s="15"/>
      <c r="E37" s="15">
        <v>27284.61</v>
      </c>
      <c r="F37" s="2" t="s">
        <v>94</v>
      </c>
    </row>
    <row r="38" spans="3:6" x14ac:dyDescent="0.25">
      <c r="C38" s="15"/>
      <c r="D38" s="15"/>
      <c r="E38" s="15">
        <v>19672</v>
      </c>
      <c r="F38" s="2" t="s">
        <v>95</v>
      </c>
    </row>
    <row r="39" spans="3:6" x14ac:dyDescent="0.25">
      <c r="C39" s="15"/>
      <c r="D39" s="15"/>
      <c r="E39" s="15">
        <f>E37-E38</f>
        <v>7612.6100000000006</v>
      </c>
    </row>
    <row r="40" spans="3:6" x14ac:dyDescent="0.25">
      <c r="C40" s="15"/>
      <c r="D40" s="15"/>
      <c r="E40" s="15"/>
    </row>
    <row r="41" spans="3:6" x14ac:dyDescent="0.25">
      <c r="C41" s="15"/>
      <c r="D41" s="15"/>
      <c r="E41" s="15"/>
    </row>
    <row r="42" spans="3:6" x14ac:dyDescent="0.25">
      <c r="C42" s="15"/>
      <c r="D42" s="15"/>
      <c r="E42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2"/>
  <sheetViews>
    <sheetView workbookViewId="0">
      <selection activeCell="F10" sqref="F10"/>
    </sheetView>
  </sheetViews>
  <sheetFormatPr defaultColWidth="11.42578125" defaultRowHeight="15" x14ac:dyDescent="0.25"/>
  <cols>
    <col min="1" max="1" width="14.7109375" bestFit="1" customWidth="1"/>
    <col min="2" max="2" width="30.5703125" bestFit="1" customWidth="1"/>
    <col min="3" max="3" width="10.5703125" bestFit="1" customWidth="1"/>
    <col min="4" max="4" width="13.28515625" bestFit="1" customWidth="1"/>
    <col min="5" max="5" width="4.5703125" bestFit="1" customWidth="1"/>
    <col min="7" max="7" width="9.5703125" bestFit="1" customWidth="1"/>
    <col min="8" max="8" width="10.7109375" bestFit="1" customWidth="1"/>
    <col min="9" max="9" width="49" bestFit="1" customWidth="1"/>
  </cols>
  <sheetData>
    <row r="1" spans="1:41" x14ac:dyDescent="0.25">
      <c r="A1" s="21" t="s">
        <v>14</v>
      </c>
    </row>
    <row r="2" spans="1:41" x14ac:dyDescent="0.25">
      <c r="A2" s="21" t="s">
        <v>74</v>
      </c>
    </row>
    <row r="3" spans="1:41" x14ac:dyDescent="0.25">
      <c r="A3" s="21" t="s">
        <v>1</v>
      </c>
    </row>
    <row r="5" spans="1:41" x14ac:dyDescent="0.25">
      <c r="A5" s="21" t="s">
        <v>8</v>
      </c>
      <c r="B5" s="21" t="s">
        <v>21</v>
      </c>
      <c r="W5" s="20"/>
      <c r="AF5" s="20"/>
      <c r="AO5" s="20"/>
    </row>
    <row r="6" spans="1:41" x14ac:dyDescent="0.25">
      <c r="A6" t="s">
        <v>27</v>
      </c>
      <c r="B6" t="s">
        <v>26</v>
      </c>
      <c r="C6" t="s">
        <v>25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W6" s="20"/>
      <c r="AF6" s="20"/>
      <c r="AO6" s="20"/>
    </row>
    <row r="7" spans="1:41" x14ac:dyDescent="0.25">
      <c r="A7" t="s">
        <v>34</v>
      </c>
      <c r="B7" t="s">
        <v>24</v>
      </c>
      <c r="C7" t="s">
        <v>34</v>
      </c>
      <c r="D7">
        <v>956</v>
      </c>
      <c r="E7" t="s">
        <v>35</v>
      </c>
      <c r="F7" t="s">
        <v>36</v>
      </c>
      <c r="H7" s="20">
        <v>43496</v>
      </c>
      <c r="I7" t="s">
        <v>37</v>
      </c>
    </row>
    <row r="8" spans="1:41" x14ac:dyDescent="0.25">
      <c r="A8" t="s">
        <v>39</v>
      </c>
      <c r="B8" t="s">
        <v>24</v>
      </c>
      <c r="C8" t="s">
        <v>38</v>
      </c>
      <c r="D8">
        <v>101</v>
      </c>
      <c r="E8" t="s">
        <v>40</v>
      </c>
      <c r="F8" t="s">
        <v>41</v>
      </c>
      <c r="G8">
        <v>146402</v>
      </c>
      <c r="H8" s="20">
        <v>43496</v>
      </c>
      <c r="I8" t="s">
        <v>42</v>
      </c>
    </row>
    <row r="9" spans="1:41" x14ac:dyDescent="0.25">
      <c r="A9" t="s">
        <v>39</v>
      </c>
      <c r="B9" t="s">
        <v>24</v>
      </c>
      <c r="C9" t="s">
        <v>23</v>
      </c>
      <c r="D9">
        <v>102</v>
      </c>
      <c r="E9" t="s">
        <v>40</v>
      </c>
      <c r="F9" t="s">
        <v>41</v>
      </c>
      <c r="G9">
        <v>150402</v>
      </c>
      <c r="H9" s="20">
        <v>43524</v>
      </c>
      <c r="I9" t="s">
        <v>43</v>
      </c>
    </row>
    <row r="11" spans="1:41" x14ac:dyDescent="0.25">
      <c r="A11" s="21" t="s">
        <v>11</v>
      </c>
      <c r="B11" s="21" t="s">
        <v>44</v>
      </c>
    </row>
    <row r="12" spans="1:41" x14ac:dyDescent="0.25">
      <c r="A12" t="s">
        <v>27</v>
      </c>
      <c r="B12" t="s">
        <v>26</v>
      </c>
      <c r="C12" t="s">
        <v>25</v>
      </c>
      <c r="D12" t="s">
        <v>28</v>
      </c>
      <c r="F12" t="s">
        <v>30</v>
      </c>
      <c r="G12" t="s">
        <v>31</v>
      </c>
      <c r="H12" t="s">
        <v>32</v>
      </c>
      <c r="I12" t="s">
        <v>33</v>
      </c>
    </row>
    <row r="13" spans="1:41" x14ac:dyDescent="0.25">
      <c r="A13" t="s">
        <v>46</v>
      </c>
      <c r="B13" t="s">
        <v>24</v>
      </c>
      <c r="C13" t="s">
        <v>46</v>
      </c>
      <c r="D13">
        <v>956</v>
      </c>
      <c r="E13" t="s">
        <v>35</v>
      </c>
      <c r="F13" t="s">
        <v>36</v>
      </c>
      <c r="H13" s="20">
        <v>43496</v>
      </c>
      <c r="I13" t="s">
        <v>37</v>
      </c>
    </row>
    <row r="14" spans="1:41" x14ac:dyDescent="0.25">
      <c r="A14" t="s">
        <v>48</v>
      </c>
      <c r="B14" t="s">
        <v>24</v>
      </c>
      <c r="C14" t="s">
        <v>47</v>
      </c>
      <c r="D14">
        <v>970</v>
      </c>
      <c r="E14" t="s">
        <v>35</v>
      </c>
      <c r="F14" t="s">
        <v>36</v>
      </c>
      <c r="H14" s="20">
        <v>43524</v>
      </c>
      <c r="I14" t="s">
        <v>37</v>
      </c>
    </row>
    <row r="15" spans="1:41" x14ac:dyDescent="0.25">
      <c r="A15" t="s">
        <v>50</v>
      </c>
      <c r="B15" t="s">
        <v>24</v>
      </c>
      <c r="C15" t="s">
        <v>49</v>
      </c>
      <c r="D15">
        <v>974</v>
      </c>
      <c r="E15" t="s">
        <v>35</v>
      </c>
      <c r="F15" t="s">
        <v>36</v>
      </c>
      <c r="H15" s="20">
        <v>43555</v>
      </c>
      <c r="I15" t="s">
        <v>37</v>
      </c>
    </row>
    <row r="16" spans="1:41" x14ac:dyDescent="0.25">
      <c r="A16" t="s">
        <v>50</v>
      </c>
      <c r="B16" t="s">
        <v>24</v>
      </c>
      <c r="C16" t="s">
        <v>51</v>
      </c>
      <c r="D16">
        <v>981</v>
      </c>
      <c r="E16" t="s">
        <v>35</v>
      </c>
      <c r="F16" t="s">
        <v>36</v>
      </c>
      <c r="H16" s="20">
        <v>43585</v>
      </c>
      <c r="I16" t="s">
        <v>37</v>
      </c>
    </row>
    <row r="17" spans="1:9" x14ac:dyDescent="0.25">
      <c r="A17" t="s">
        <v>22</v>
      </c>
      <c r="B17" t="s">
        <v>53</v>
      </c>
      <c r="C17" t="s">
        <v>52</v>
      </c>
      <c r="D17">
        <v>983</v>
      </c>
      <c r="E17" t="s">
        <v>35</v>
      </c>
      <c r="F17" t="s">
        <v>54</v>
      </c>
      <c r="H17" s="20">
        <v>43585</v>
      </c>
      <c r="I17" t="s">
        <v>55</v>
      </c>
    </row>
    <row r="18" spans="1:9" x14ac:dyDescent="0.25">
      <c r="A18" t="s">
        <v>57</v>
      </c>
      <c r="B18" t="s">
        <v>24</v>
      </c>
      <c r="C18" t="s">
        <v>56</v>
      </c>
      <c r="D18">
        <v>998</v>
      </c>
      <c r="E18" t="s">
        <v>35</v>
      </c>
      <c r="F18" t="s">
        <v>36</v>
      </c>
      <c r="H18" s="20">
        <v>43616</v>
      </c>
      <c r="I18" t="s">
        <v>37</v>
      </c>
    </row>
    <row r="19" spans="1:9" x14ac:dyDescent="0.25">
      <c r="A19" t="s">
        <v>59</v>
      </c>
      <c r="B19" t="s">
        <v>24</v>
      </c>
      <c r="C19" t="s">
        <v>58</v>
      </c>
      <c r="D19">
        <v>1005</v>
      </c>
      <c r="E19" t="s">
        <v>35</v>
      </c>
      <c r="F19" t="s">
        <v>36</v>
      </c>
      <c r="H19" s="20">
        <v>43646</v>
      </c>
      <c r="I19" t="s">
        <v>37</v>
      </c>
    </row>
    <row r="20" spans="1:9" x14ac:dyDescent="0.25">
      <c r="A20" t="s">
        <v>59</v>
      </c>
      <c r="B20" t="s">
        <v>24</v>
      </c>
      <c r="C20" t="s">
        <v>60</v>
      </c>
      <c r="D20">
        <v>1008</v>
      </c>
      <c r="E20" t="s">
        <v>35</v>
      </c>
      <c r="F20" t="s">
        <v>36</v>
      </c>
      <c r="H20" s="20">
        <v>43677</v>
      </c>
      <c r="I20" t="s">
        <v>37</v>
      </c>
    </row>
    <row r="21" spans="1:9" x14ac:dyDescent="0.25">
      <c r="A21" t="s">
        <v>59</v>
      </c>
      <c r="B21" t="s">
        <v>24</v>
      </c>
      <c r="C21" t="s">
        <v>61</v>
      </c>
      <c r="D21">
        <v>1013</v>
      </c>
      <c r="E21" t="s">
        <v>35</v>
      </c>
      <c r="F21" t="s">
        <v>36</v>
      </c>
      <c r="H21" s="20">
        <v>43708</v>
      </c>
      <c r="I21" t="s">
        <v>37</v>
      </c>
    </row>
    <row r="22" spans="1:9" x14ac:dyDescent="0.25">
      <c r="A22" t="s">
        <v>59</v>
      </c>
      <c r="B22" t="s">
        <v>24</v>
      </c>
      <c r="C22" t="s">
        <v>62</v>
      </c>
      <c r="D22">
        <v>1014</v>
      </c>
      <c r="E22" t="s">
        <v>35</v>
      </c>
      <c r="F22" t="s">
        <v>36</v>
      </c>
      <c r="H22" s="20">
        <v>43738</v>
      </c>
      <c r="I22" t="s">
        <v>37</v>
      </c>
    </row>
    <row r="23" spans="1:9" x14ac:dyDescent="0.25">
      <c r="A23" t="s">
        <v>64</v>
      </c>
      <c r="B23" t="s">
        <v>24</v>
      </c>
      <c r="C23" t="s">
        <v>63</v>
      </c>
      <c r="D23">
        <v>1022</v>
      </c>
      <c r="E23" t="s">
        <v>35</v>
      </c>
      <c r="F23" t="s">
        <v>36</v>
      </c>
      <c r="H23" s="20">
        <v>43769</v>
      </c>
      <c r="I23" t="s">
        <v>37</v>
      </c>
    </row>
    <row r="24" spans="1:9" x14ac:dyDescent="0.25">
      <c r="A24" t="s">
        <v>64</v>
      </c>
      <c r="B24" t="s">
        <v>24</v>
      </c>
      <c r="C24" t="s">
        <v>65</v>
      </c>
      <c r="D24">
        <v>1028</v>
      </c>
      <c r="E24" t="s">
        <v>35</v>
      </c>
      <c r="F24" t="s">
        <v>36</v>
      </c>
      <c r="H24" s="20">
        <v>43799</v>
      </c>
      <c r="I24" t="s">
        <v>37</v>
      </c>
    </row>
    <row r="25" spans="1:9" x14ac:dyDescent="0.25">
      <c r="A25" t="s">
        <v>22</v>
      </c>
      <c r="B25" t="s">
        <v>53</v>
      </c>
      <c r="C25" t="s">
        <v>66</v>
      </c>
      <c r="D25">
        <v>1042</v>
      </c>
      <c r="E25" t="s">
        <v>35</v>
      </c>
      <c r="F25" t="s">
        <v>54</v>
      </c>
      <c r="H25" s="20">
        <v>43822</v>
      </c>
      <c r="I25" t="s">
        <v>67</v>
      </c>
    </row>
    <row r="26" spans="1:9" x14ac:dyDescent="0.25">
      <c r="A26" t="s">
        <v>64</v>
      </c>
      <c r="B26" t="s">
        <v>24</v>
      </c>
      <c r="C26" t="s">
        <v>45</v>
      </c>
      <c r="D26">
        <v>1047</v>
      </c>
      <c r="E26" t="s">
        <v>35</v>
      </c>
      <c r="F26" t="s">
        <v>36</v>
      </c>
      <c r="H26" s="20">
        <v>43830</v>
      </c>
      <c r="I26" t="s">
        <v>37</v>
      </c>
    </row>
    <row r="28" spans="1:9" x14ac:dyDescent="0.25">
      <c r="A28" s="21" t="s">
        <v>7</v>
      </c>
      <c r="B28" s="21" t="s">
        <v>68</v>
      </c>
    </row>
    <row r="29" spans="1:9" x14ac:dyDescent="0.25">
      <c r="A29" t="s">
        <v>27</v>
      </c>
      <c r="B29" t="s">
        <v>26</v>
      </c>
      <c r="C29" t="s">
        <v>25</v>
      </c>
      <c r="D29" t="s">
        <v>28</v>
      </c>
      <c r="E29" t="s">
        <v>29</v>
      </c>
      <c r="F29" t="s">
        <v>30</v>
      </c>
      <c r="G29" t="s">
        <v>31</v>
      </c>
      <c r="H29" t="s">
        <v>32</v>
      </c>
      <c r="I29" t="s">
        <v>33</v>
      </c>
    </row>
    <row r="30" spans="1:9" x14ac:dyDescent="0.25">
      <c r="A30" t="s">
        <v>70</v>
      </c>
      <c r="B30" t="s">
        <v>70</v>
      </c>
      <c r="C30" t="s">
        <v>24</v>
      </c>
      <c r="D30">
        <v>956</v>
      </c>
      <c r="E30" t="s">
        <v>35</v>
      </c>
      <c r="F30" t="s">
        <v>36</v>
      </c>
      <c r="H30" s="20">
        <v>43496</v>
      </c>
      <c r="I30" t="s">
        <v>37</v>
      </c>
    </row>
    <row r="31" spans="1:9" x14ac:dyDescent="0.25">
      <c r="A31" t="s">
        <v>71</v>
      </c>
      <c r="B31" t="s">
        <v>72</v>
      </c>
      <c r="C31" t="s">
        <v>24</v>
      </c>
      <c r="D31">
        <v>1015</v>
      </c>
      <c r="E31" t="s">
        <v>35</v>
      </c>
      <c r="F31" t="s">
        <v>36</v>
      </c>
      <c r="H31" s="20">
        <v>43738</v>
      </c>
      <c r="I31" t="s">
        <v>37</v>
      </c>
    </row>
    <row r="32" spans="1:9" x14ac:dyDescent="0.25">
      <c r="A32" t="s">
        <v>69</v>
      </c>
      <c r="B32" t="s">
        <v>73</v>
      </c>
      <c r="C32" t="s">
        <v>24</v>
      </c>
      <c r="D32">
        <v>1047</v>
      </c>
      <c r="E32" t="s">
        <v>35</v>
      </c>
      <c r="F32" t="s">
        <v>36</v>
      </c>
      <c r="H32" s="20">
        <v>43830</v>
      </c>
      <c r="I3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Cedula resumen</vt:lpstr>
      <vt:lpstr>Detalle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2020-03-21T16:29:39Z</dcterms:created>
  <dcterms:modified xsi:type="dcterms:W3CDTF">2020-05-24T15:55:54Z</dcterms:modified>
</cp:coreProperties>
</file>