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T:\docs\TELCONET ANDREA\COMPAÑIAS RELACIONADAS Y ACCIONISTAS\TELCODATA\2019\ICT 2019\"/>
    </mc:Choice>
  </mc:AlternateContent>
  <bookViews>
    <workbookView xWindow="0" yWindow="0" windowWidth="20490" windowHeight="7350" tabRatio="500" firstSheet="3" activeTab="8"/>
  </bookViews>
  <sheets>
    <sheet name="Índice_Anexos_ICT" sheetId="1" r:id="rId1"/>
    <sheet name="A1" sheetId="2" r:id="rId2"/>
    <sheet name="A2" sheetId="3" r:id="rId3"/>
    <sheet name="A3" sheetId="4" r:id="rId4"/>
    <sheet name="A4" sheetId="5" r:id="rId5"/>
    <sheet name="A5" sheetId="6" r:id="rId6"/>
    <sheet name="A6" sheetId="7" r:id="rId7"/>
    <sheet name="A7" sheetId="8" r:id="rId8"/>
    <sheet name="A8" sheetId="9" r:id="rId9"/>
    <sheet name="A9" sheetId="10" r:id="rId10"/>
    <sheet name="A10" sheetId="11" r:id="rId11"/>
    <sheet name="A11" sheetId="12" r:id="rId12"/>
    <sheet name="A12" sheetId="13" r:id="rId13"/>
    <sheet name="A13" sheetId="14" r:id="rId14"/>
    <sheet name="A14" sheetId="15" r:id="rId15"/>
    <sheet name="A15" sheetId="16" r:id="rId16"/>
    <sheet name="A16" sheetId="17" r:id="rId17"/>
    <sheet name="A17" sheetId="18" r:id="rId18"/>
  </sheets>
  <definedNames>
    <definedName name="__xlnm.Print_Titles" localSheetId="4">'A4'!$1:$9</definedName>
    <definedName name="__xlnm_Print_Titles" localSheetId="1">'A1'!$1:$10</definedName>
    <definedName name="__xlnm_Print_Titles" localSheetId="10">'A10'!$1:$9</definedName>
    <definedName name="__xlnm_Print_Titles" localSheetId="11">'A11'!$1:$9</definedName>
    <definedName name="__xlnm_Print_Titles" localSheetId="12">'A12'!$1:$9</definedName>
    <definedName name="__xlnm_Print_Titles" localSheetId="13">'A13'!$1:$9</definedName>
    <definedName name="__xlnm_Print_Titles" localSheetId="14">NA()</definedName>
    <definedName name="__xlnm_Print_Titles" localSheetId="15">'A15'!$1:$9</definedName>
    <definedName name="__xlnm_Print_Titles" localSheetId="16">'A16'!$1:$9</definedName>
    <definedName name="__xlnm_Print_Titles" localSheetId="17">'A17'!$1:$9</definedName>
    <definedName name="__xlnm_Print_Titles" localSheetId="2">'A2'!$1:$9</definedName>
    <definedName name="__xlnm_Print_Titles" localSheetId="3">'A3'!$1:$9</definedName>
    <definedName name="__xlnm_Print_Titles" localSheetId="5">'A5'!$1:$10</definedName>
    <definedName name="__xlnm_Print_Titles" localSheetId="6">'A6'!$1:$11</definedName>
    <definedName name="__xlnm_Print_Titles" localSheetId="7">'A7'!$1:$10</definedName>
    <definedName name="__xlnm_Print_Titles" localSheetId="8">'A8'!$1:$9</definedName>
    <definedName name="__xlnm_Print_Titles" localSheetId="9">'A9'!$1:$10</definedName>
    <definedName name="__xlnm_Print_Titles" localSheetId="0">Índice_Anexos_ICT!$1:$9</definedName>
    <definedName name="_ftn1" localSheetId="2">"[1]a2!#ref!"</definedName>
    <definedName name="_ftn2" localSheetId="2">"[1]a2!#ref!"</definedName>
    <definedName name="_ftnref1" localSheetId="2">'A2'!$A$13</definedName>
    <definedName name="_ftnref2" localSheetId="2">"[1]a2!#ref!"</definedName>
    <definedName name="Print_Titles_0" localSheetId="10">'A10'!$1:$9</definedName>
    <definedName name="Print_Titles_0" localSheetId="14">NA()</definedName>
    <definedName name="Print_Titles_0" localSheetId="15">'A15'!$1:$9</definedName>
    <definedName name="Print_Titles_0" localSheetId="16">'A16'!$1:$9</definedName>
    <definedName name="Print_Titles_0" localSheetId="2">'A2'!$1:$9</definedName>
    <definedName name="Print_Titles_0" localSheetId="3">'A3'!$1:$9</definedName>
    <definedName name="Print_Titles_0" localSheetId="4">'A4'!$1:$9</definedName>
    <definedName name="Print_Titles_0" localSheetId="5">'A5'!$1:$10</definedName>
    <definedName name="Print_Titles_0" localSheetId="6">'A6'!$1:$11</definedName>
    <definedName name="Print_Titles_0" localSheetId="7">'A7'!$1:$10</definedName>
    <definedName name="Print_Titles_0" localSheetId="8">'A8'!$1:$9</definedName>
    <definedName name="Print_Titles_0" localSheetId="9">'A9'!$1:$10</definedName>
    <definedName name="Print_Titles_0_0" localSheetId="10">'A10'!$1:$9</definedName>
    <definedName name="Print_Titles_0_0" localSheetId="14">NA()</definedName>
    <definedName name="Print_Titles_0_0" localSheetId="15">'A15'!$1:$9</definedName>
    <definedName name="Print_Titles_0_0" localSheetId="16">'A16'!$1:$9</definedName>
    <definedName name="Print_Titles_0_0" localSheetId="2">'A2'!$1:$9</definedName>
    <definedName name="Print_Titles_0_0" localSheetId="3">'A3'!$1:$9</definedName>
    <definedName name="Print_Titles_0_0" localSheetId="4">'A4'!$1:$9</definedName>
    <definedName name="Print_Titles_0_0" localSheetId="5">'A5'!$1:$10</definedName>
    <definedName name="Print_Titles_0_0" localSheetId="6">'A6'!$1:$11</definedName>
    <definedName name="Print_Titles_0_0" localSheetId="7">'A7'!$1:$10</definedName>
    <definedName name="Print_Titles_0_0" localSheetId="8">'A8'!$1:$9</definedName>
    <definedName name="Print_Titles_0_0" localSheetId="9">'A9'!$1:$10</definedName>
    <definedName name="Print_Titles_0_0_0" localSheetId="10">'A10'!$1:$9</definedName>
    <definedName name="Print_Titles_0_0_0" localSheetId="14">NA()</definedName>
    <definedName name="Print_Titles_0_0_0" localSheetId="15">'A15'!$1:$9</definedName>
    <definedName name="Print_Titles_0_0_0" localSheetId="16">'A16'!$1:$9</definedName>
    <definedName name="Print_Titles_0_0_0" localSheetId="4">'A4'!$1:$9</definedName>
    <definedName name="Print_Titles_0_0_0" localSheetId="5">'A5'!$1:$10</definedName>
    <definedName name="Print_Titles_0_0_0" localSheetId="6">'A6'!$1:$11</definedName>
    <definedName name="Print_Titles_0_0_0" localSheetId="7">'A7'!$1:$10</definedName>
    <definedName name="Print_Titles_0_0_0" localSheetId="8">'A8'!$1:$9</definedName>
    <definedName name="Print_Titles_0_0_0" localSheetId="9">'A9'!$1:$10</definedName>
    <definedName name="Print_Titles_0_0_0_0" localSheetId="10">'A10'!$1:$9</definedName>
    <definedName name="Print_Titles_0_0_0_0" localSheetId="14">NA()</definedName>
    <definedName name="Print_Titles_0_0_0_0" localSheetId="15">'A15'!$1:$9</definedName>
    <definedName name="Print_Titles_0_0_0_0" localSheetId="16">'A16'!$1:$9</definedName>
    <definedName name="Print_Titles_0_0_0_0" localSheetId="4">'A4'!$1:$9</definedName>
    <definedName name="Print_Titles_0_0_0_0" localSheetId="5">'A5'!$1:$10</definedName>
    <definedName name="Print_Titles_0_0_0_0" localSheetId="6">'A6'!$1:$11</definedName>
    <definedName name="Print_Titles_0_0_0_0" localSheetId="7">'A7'!$1:$10</definedName>
    <definedName name="Print_Titles_0_0_0_0" localSheetId="8">'A8'!$1:$9</definedName>
    <definedName name="Print_Titles_0_0_0_0" localSheetId="9">'A9'!$1:$10</definedName>
    <definedName name="Print_Titles_0_0_0_0_0" localSheetId="10">'A10'!$1:$9</definedName>
    <definedName name="Print_Titles_0_0_0_0_0" localSheetId="14">NA()</definedName>
    <definedName name="Print_Titles_0_0_0_0_0" localSheetId="15">'A15'!$1:$9</definedName>
    <definedName name="Print_Titles_0_0_0_0_0" localSheetId="16">'A16'!$1:$9</definedName>
    <definedName name="Print_Titles_0_0_0_0_0" localSheetId="4">'A4'!$1:$9</definedName>
    <definedName name="Print_Titles_0_0_0_0_0" localSheetId="5">'A5'!$1:$10</definedName>
    <definedName name="Print_Titles_0_0_0_0_0" localSheetId="6">'A6'!$1:$11</definedName>
    <definedName name="Print_Titles_0_0_0_0_0" localSheetId="7">'A7'!$1:$10</definedName>
    <definedName name="Print_Titles_0_0_0_0_0" localSheetId="8">'A8'!$1:$9</definedName>
    <definedName name="Print_Titles_0_0_0_0_0" localSheetId="9">'A9'!$1:$10</definedName>
    <definedName name="_xlnm.Print_Titles" localSheetId="1">'A1'!$1:$10</definedName>
    <definedName name="_xlnm.Print_Titles" localSheetId="10">'A10'!$1:$9</definedName>
    <definedName name="_xlnm.Print_Titles" localSheetId="11">'A11'!$1:$9</definedName>
    <definedName name="_xlnm.Print_Titles" localSheetId="12">'A12'!$1:$9</definedName>
    <definedName name="_xlnm.Print_Titles" localSheetId="13">'A13'!$1:$9</definedName>
    <definedName name="_xlnm.Print_Titles" localSheetId="15">'A15'!$1:$9</definedName>
    <definedName name="_xlnm.Print_Titles" localSheetId="16">'A16'!$1:$9</definedName>
    <definedName name="_xlnm.Print_Titles" localSheetId="17">'A17'!$1:$9</definedName>
    <definedName name="_xlnm.Print_Titles" localSheetId="2">'A2'!$1:$9</definedName>
    <definedName name="_xlnm.Print_Titles" localSheetId="3">'A3'!$1:$9</definedName>
    <definedName name="_xlnm.Print_Titles" localSheetId="5">'A5'!$1:$10</definedName>
    <definedName name="_xlnm.Print_Titles" localSheetId="6">'A6'!$1:$11</definedName>
    <definedName name="_xlnm.Print_Titles" localSheetId="7">'A7'!$1:$10</definedName>
    <definedName name="_xlnm.Print_Titles" localSheetId="8">'A8'!$1:$9</definedName>
    <definedName name="_xlnm.Print_Titles" localSheetId="9">'A9'!$1:$10</definedName>
    <definedName name="_xlnm.Print_Titles" localSheetId="0">Índice_Anexos_ICT!$1:$9</definedName>
  </definedNames>
  <calcPr calcId="162913"/>
</workbook>
</file>

<file path=xl/calcChain.xml><?xml version="1.0" encoding="utf-8"?>
<calcChain xmlns="http://schemas.openxmlformats.org/spreadsheetml/2006/main">
  <c r="F17" i="9" l="1"/>
  <c r="C3" i="2" l="1"/>
  <c r="C4" i="2"/>
  <c r="A103" i="2"/>
  <c r="F103" i="2"/>
  <c r="A104" i="2"/>
  <c r="F104" i="2"/>
  <c r="A105" i="2"/>
  <c r="F105" i="2"/>
  <c r="C3" i="11"/>
  <c r="C4" i="11"/>
  <c r="C5" i="11"/>
  <c r="G19" i="11"/>
  <c r="G21" i="11" s="1"/>
  <c r="G32" i="11"/>
  <c r="G34" i="11" s="1"/>
  <c r="G41" i="11"/>
  <c r="G43" i="11" s="1"/>
  <c r="G46" i="11" s="1"/>
  <c r="G42" i="11"/>
  <c r="D56" i="11"/>
  <c r="D57" i="11"/>
  <c r="D58" i="11"/>
  <c r="D61" i="11" s="1"/>
  <c r="D59" i="11"/>
  <c r="D60" i="11"/>
  <c r="B61" i="11"/>
  <c r="C61" i="11"/>
  <c r="G73" i="11"/>
  <c r="G75" i="11" s="1"/>
  <c r="G86" i="11"/>
  <c r="G88" i="11"/>
  <c r="G96" i="11"/>
  <c r="A110" i="11"/>
  <c r="D110" i="11"/>
  <c r="A111" i="11"/>
  <c r="D111" i="11"/>
  <c r="A112" i="11"/>
  <c r="D112" i="11"/>
  <c r="C3" i="12"/>
  <c r="C4" i="12"/>
  <c r="C5" i="12"/>
  <c r="F33" i="12"/>
  <c r="A47" i="12"/>
  <c r="E47" i="12"/>
  <c r="A48" i="12"/>
  <c r="E48" i="12"/>
  <c r="A49" i="12"/>
  <c r="E49" i="12"/>
  <c r="C3" i="13"/>
  <c r="C4" i="13"/>
  <c r="C5" i="13"/>
  <c r="E15" i="13"/>
  <c r="G15" i="13" s="1"/>
  <c r="J15" i="13"/>
  <c r="L15" i="13" s="1"/>
  <c r="E16" i="13"/>
  <c r="G16" i="13" s="1"/>
  <c r="J16" i="13"/>
  <c r="L16" i="13" s="1"/>
  <c r="E17" i="13"/>
  <c r="G17" i="13" s="1"/>
  <c r="J17" i="13"/>
  <c r="L17" i="13"/>
  <c r="E18" i="13"/>
  <c r="G18" i="13" s="1"/>
  <c r="J18" i="13"/>
  <c r="L18" i="13"/>
  <c r="E19" i="13"/>
  <c r="G19" i="13" s="1"/>
  <c r="J19" i="13"/>
  <c r="L19" i="13" s="1"/>
  <c r="E20" i="13"/>
  <c r="G20" i="13" s="1"/>
  <c r="J20" i="13"/>
  <c r="L20" i="13" s="1"/>
  <c r="E21" i="13"/>
  <c r="G21" i="13" s="1"/>
  <c r="J21" i="13"/>
  <c r="E22" i="13"/>
  <c r="G22" i="13" s="1"/>
  <c r="J22" i="13"/>
  <c r="E23" i="13"/>
  <c r="G23" i="13"/>
  <c r="J23" i="13"/>
  <c r="C24" i="13"/>
  <c r="D24" i="13"/>
  <c r="H24" i="13"/>
  <c r="I24" i="13"/>
  <c r="K24" i="13"/>
  <c r="E29" i="13"/>
  <c r="G29" i="13"/>
  <c r="J29" i="13"/>
  <c r="L29" i="13" s="1"/>
  <c r="E30" i="13"/>
  <c r="G30" i="13"/>
  <c r="J30" i="13"/>
  <c r="L30" i="13" s="1"/>
  <c r="E31" i="13"/>
  <c r="G31" i="13"/>
  <c r="J31" i="13"/>
  <c r="L31" i="13" s="1"/>
  <c r="E32" i="13"/>
  <c r="G32" i="13"/>
  <c r="J32" i="13"/>
  <c r="L32" i="13" s="1"/>
  <c r="E33" i="13"/>
  <c r="G33" i="13"/>
  <c r="J33" i="13"/>
  <c r="L33" i="13" s="1"/>
  <c r="E34" i="13"/>
  <c r="G34" i="13"/>
  <c r="J34" i="13"/>
  <c r="L34" i="13" s="1"/>
  <c r="E35" i="13"/>
  <c r="G35" i="13"/>
  <c r="J35" i="13"/>
  <c r="E36" i="13"/>
  <c r="G36" i="13" s="1"/>
  <c r="J36" i="13"/>
  <c r="E37" i="13"/>
  <c r="G37" i="13" s="1"/>
  <c r="J37" i="13"/>
  <c r="C38" i="13"/>
  <c r="D38" i="13"/>
  <c r="H38" i="13"/>
  <c r="I38" i="13"/>
  <c r="K38" i="13"/>
  <c r="E43" i="13"/>
  <c r="G43" i="13" s="1"/>
  <c r="J43" i="13"/>
  <c r="L43" i="13" s="1"/>
  <c r="E44" i="13"/>
  <c r="G44" i="13"/>
  <c r="J44" i="13"/>
  <c r="L44" i="13" s="1"/>
  <c r="E45" i="13"/>
  <c r="G45" i="13" s="1"/>
  <c r="J45" i="13"/>
  <c r="L45" i="13" s="1"/>
  <c r="E46" i="13"/>
  <c r="G46" i="13" s="1"/>
  <c r="J46" i="13"/>
  <c r="L46" i="13" s="1"/>
  <c r="E47" i="13"/>
  <c r="G47" i="13" s="1"/>
  <c r="J47" i="13"/>
  <c r="L47" i="13" s="1"/>
  <c r="E48" i="13"/>
  <c r="G48" i="13"/>
  <c r="J48" i="13"/>
  <c r="L48" i="13" s="1"/>
  <c r="E49" i="13"/>
  <c r="G49" i="13"/>
  <c r="J49" i="13"/>
  <c r="E50" i="13"/>
  <c r="G50" i="13" s="1"/>
  <c r="J50" i="13"/>
  <c r="E51" i="13"/>
  <c r="G51" i="13" s="1"/>
  <c r="J51" i="13"/>
  <c r="C52" i="13"/>
  <c r="D52" i="13"/>
  <c r="H52" i="13"/>
  <c r="I52" i="13"/>
  <c r="K52" i="13"/>
  <c r="E57" i="13"/>
  <c r="G57" i="13"/>
  <c r="J57" i="13"/>
  <c r="E58" i="13"/>
  <c r="G58" i="13"/>
  <c r="J58" i="13"/>
  <c r="E59" i="13"/>
  <c r="G59" i="13" s="1"/>
  <c r="J59" i="13"/>
  <c r="E60" i="13"/>
  <c r="G60" i="13" s="1"/>
  <c r="J60" i="13"/>
  <c r="E61" i="13"/>
  <c r="G61" i="13"/>
  <c r="J61" i="13"/>
  <c r="E62" i="13"/>
  <c r="G62" i="13" s="1"/>
  <c r="J62" i="13"/>
  <c r="E63" i="13"/>
  <c r="G63" i="13" s="1"/>
  <c r="J63" i="13"/>
  <c r="E64" i="13"/>
  <c r="G64" i="13" s="1"/>
  <c r="J64" i="13"/>
  <c r="E65" i="13"/>
  <c r="G65" i="13" s="1"/>
  <c r="J65" i="13"/>
  <c r="C66" i="13"/>
  <c r="D66" i="13"/>
  <c r="H66" i="13"/>
  <c r="I66" i="13"/>
  <c r="E71" i="13"/>
  <c r="J71" i="13"/>
  <c r="E72" i="13"/>
  <c r="G72" i="13" s="1"/>
  <c r="J72" i="13"/>
  <c r="E73" i="13"/>
  <c r="G73" i="13" s="1"/>
  <c r="J73" i="13"/>
  <c r="E74" i="13"/>
  <c r="G74" i="13"/>
  <c r="J74" i="13"/>
  <c r="E75" i="13"/>
  <c r="G75" i="13" s="1"/>
  <c r="J75" i="13"/>
  <c r="E76" i="13"/>
  <c r="G76" i="13" s="1"/>
  <c r="J76" i="13"/>
  <c r="E77" i="13"/>
  <c r="G77" i="13"/>
  <c r="J77" i="13"/>
  <c r="E78" i="13"/>
  <c r="G78" i="13"/>
  <c r="J78" i="13"/>
  <c r="E79" i="13"/>
  <c r="G79" i="13" s="1"/>
  <c r="J79" i="13"/>
  <c r="C80" i="13"/>
  <c r="D80" i="13"/>
  <c r="H80" i="13"/>
  <c r="I80" i="13"/>
  <c r="E85" i="13"/>
  <c r="G85" i="13" s="1"/>
  <c r="J85" i="13"/>
  <c r="G86" i="13"/>
  <c r="J86" i="13"/>
  <c r="E87" i="13"/>
  <c r="G87" i="13"/>
  <c r="J87" i="13"/>
  <c r="E88" i="13"/>
  <c r="G88" i="13" s="1"/>
  <c r="J88" i="13"/>
  <c r="E89" i="13"/>
  <c r="J89" i="13"/>
  <c r="E90" i="13"/>
  <c r="G90" i="13"/>
  <c r="J90" i="13"/>
  <c r="E91" i="13"/>
  <c r="G91" i="13" s="1"/>
  <c r="J91" i="13"/>
  <c r="E92" i="13"/>
  <c r="G92" i="13" s="1"/>
  <c r="J92" i="13"/>
  <c r="E93" i="13"/>
  <c r="G93" i="13" s="1"/>
  <c r="J93" i="13"/>
  <c r="C94" i="13"/>
  <c r="D94" i="13"/>
  <c r="H94" i="13"/>
  <c r="I94" i="13"/>
  <c r="J94" i="13"/>
  <c r="E99" i="13"/>
  <c r="G99" i="13" s="1"/>
  <c r="J99" i="13"/>
  <c r="E100" i="13"/>
  <c r="J100" i="13"/>
  <c r="E101" i="13"/>
  <c r="G101" i="13" s="1"/>
  <c r="J101" i="13"/>
  <c r="E102" i="13"/>
  <c r="G102" i="13" s="1"/>
  <c r="J102" i="13"/>
  <c r="E103" i="13"/>
  <c r="G103" i="13" s="1"/>
  <c r="J103" i="13"/>
  <c r="E104" i="13"/>
  <c r="G104" i="13" s="1"/>
  <c r="J104" i="13"/>
  <c r="E105" i="13"/>
  <c r="G105" i="13"/>
  <c r="J105" i="13"/>
  <c r="E106" i="13"/>
  <c r="G106" i="13"/>
  <c r="J106" i="13"/>
  <c r="E107" i="13"/>
  <c r="G107" i="13" s="1"/>
  <c r="J107" i="13"/>
  <c r="C108" i="13"/>
  <c r="D108" i="13"/>
  <c r="H108" i="13"/>
  <c r="I108" i="13"/>
  <c r="E113" i="13"/>
  <c r="G113" i="13"/>
  <c r="J113" i="13"/>
  <c r="E114" i="13"/>
  <c r="G114" i="13"/>
  <c r="J114" i="13"/>
  <c r="E115" i="13"/>
  <c r="G115" i="13" s="1"/>
  <c r="J115" i="13"/>
  <c r="E116" i="13"/>
  <c r="G116" i="13"/>
  <c r="J116" i="13"/>
  <c r="E117" i="13"/>
  <c r="G117" i="13"/>
  <c r="J117" i="13"/>
  <c r="E118" i="13"/>
  <c r="G118" i="13" s="1"/>
  <c r="J118" i="13"/>
  <c r="E119" i="13"/>
  <c r="G119" i="13" s="1"/>
  <c r="J119" i="13"/>
  <c r="E120" i="13"/>
  <c r="G120" i="13"/>
  <c r="J120" i="13"/>
  <c r="E121" i="13"/>
  <c r="G121" i="13" s="1"/>
  <c r="J121" i="13"/>
  <c r="C122" i="13"/>
  <c r="D122" i="13"/>
  <c r="H122" i="13"/>
  <c r="I122" i="13"/>
  <c r="E127" i="13"/>
  <c r="G127" i="13" s="1"/>
  <c r="J127" i="13"/>
  <c r="E128" i="13"/>
  <c r="G128" i="13"/>
  <c r="J128" i="13"/>
  <c r="E129" i="13"/>
  <c r="G129" i="13" s="1"/>
  <c r="J129" i="13"/>
  <c r="E130" i="13"/>
  <c r="G130" i="13" s="1"/>
  <c r="J130" i="13"/>
  <c r="E131" i="13"/>
  <c r="G131" i="13"/>
  <c r="J131" i="13"/>
  <c r="E132" i="13"/>
  <c r="G132" i="13" s="1"/>
  <c r="J132" i="13"/>
  <c r="E133" i="13"/>
  <c r="G133" i="13" s="1"/>
  <c r="J133" i="13"/>
  <c r="E134" i="13"/>
  <c r="G134" i="13" s="1"/>
  <c r="J134" i="13"/>
  <c r="E135" i="13"/>
  <c r="G135" i="13" s="1"/>
  <c r="J135" i="13"/>
  <c r="C136" i="13"/>
  <c r="D136" i="13"/>
  <c r="H136" i="13"/>
  <c r="I136" i="13"/>
  <c r="E141" i="13"/>
  <c r="J141" i="13"/>
  <c r="E142" i="13"/>
  <c r="G142" i="13" s="1"/>
  <c r="J142" i="13"/>
  <c r="E143" i="13"/>
  <c r="G143" i="13"/>
  <c r="J143" i="13"/>
  <c r="E144" i="13"/>
  <c r="G144" i="13" s="1"/>
  <c r="J144" i="13"/>
  <c r="E145" i="13"/>
  <c r="G145" i="13" s="1"/>
  <c r="J145" i="13"/>
  <c r="E146" i="13"/>
  <c r="G146" i="13"/>
  <c r="J146" i="13"/>
  <c r="E147" i="13"/>
  <c r="G147" i="13" s="1"/>
  <c r="J147" i="13"/>
  <c r="E148" i="13"/>
  <c r="G148" i="13" s="1"/>
  <c r="J148" i="13"/>
  <c r="E149" i="13"/>
  <c r="G149" i="13" s="1"/>
  <c r="J149" i="13"/>
  <c r="C150" i="13"/>
  <c r="D150" i="13"/>
  <c r="H150" i="13"/>
  <c r="I150" i="13"/>
  <c r="J150" i="13"/>
  <c r="F156" i="13"/>
  <c r="H156" i="13" s="1"/>
  <c r="F157" i="13"/>
  <c r="H157" i="13"/>
  <c r="F158" i="13"/>
  <c r="H158" i="13" s="1"/>
  <c r="F159" i="13"/>
  <c r="H159" i="13" s="1"/>
  <c r="F160" i="13"/>
  <c r="H160" i="13" s="1"/>
  <c r="D161" i="13"/>
  <c r="G161" i="13"/>
  <c r="J167" i="13"/>
  <c r="J168" i="13"/>
  <c r="J169" i="13"/>
  <c r="J170" i="13"/>
  <c r="J171" i="13"/>
  <c r="J172" i="13"/>
  <c r="C173" i="13"/>
  <c r="J173" i="13" s="1"/>
  <c r="D173" i="13"/>
  <c r="E173" i="13"/>
  <c r="F173" i="13"/>
  <c r="G173" i="13"/>
  <c r="H173" i="13"/>
  <c r="I173" i="13"/>
  <c r="J181" i="13"/>
  <c r="J187" i="13" s="1"/>
  <c r="J182" i="13"/>
  <c r="J183" i="13"/>
  <c r="J184" i="13"/>
  <c r="J185" i="13"/>
  <c r="J186" i="13"/>
  <c r="A205" i="13"/>
  <c r="F205" i="13"/>
  <c r="A206" i="13"/>
  <c r="F206" i="13"/>
  <c r="A207" i="13"/>
  <c r="F207" i="13"/>
  <c r="C3" i="14"/>
  <c r="C4" i="14"/>
  <c r="C5" i="14"/>
  <c r="K14" i="14"/>
  <c r="K15" i="14"/>
  <c r="K16" i="14"/>
  <c r="K17" i="14"/>
  <c r="K18" i="14"/>
  <c r="F19" i="14"/>
  <c r="G19" i="14"/>
  <c r="H19" i="14"/>
  <c r="I19" i="14"/>
  <c r="J19" i="14"/>
  <c r="N19" i="14"/>
  <c r="O19" i="14"/>
  <c r="P19" i="14"/>
  <c r="K25" i="14"/>
  <c r="K27" i="14" s="1"/>
  <c r="K26" i="14"/>
  <c r="K30" i="14"/>
  <c r="A45" i="14"/>
  <c r="J45" i="14"/>
  <c r="A46" i="14"/>
  <c r="J46" i="14"/>
  <c r="A47" i="14"/>
  <c r="J47" i="14"/>
  <c r="G3" i="15"/>
  <c r="G4" i="15"/>
  <c r="G5" i="15"/>
  <c r="N17" i="15"/>
  <c r="P17" i="15" s="1"/>
  <c r="P21" i="15" s="1"/>
  <c r="N18" i="15"/>
  <c r="P18" i="15" s="1"/>
  <c r="N19" i="15"/>
  <c r="P19" i="15" s="1"/>
  <c r="N20" i="15"/>
  <c r="P20" i="15" s="1"/>
  <c r="F21" i="15"/>
  <c r="O21" i="15"/>
  <c r="H27" i="15"/>
  <c r="I27" i="15" s="1"/>
  <c r="I32" i="15" s="1"/>
  <c r="I34" i="15" s="1"/>
  <c r="I36" i="15" s="1"/>
  <c r="F32" i="15"/>
  <c r="G32" i="15"/>
  <c r="B48" i="15"/>
  <c r="I48" i="15"/>
  <c r="B49" i="15"/>
  <c r="I49" i="15"/>
  <c r="B50" i="15"/>
  <c r="I50" i="15"/>
  <c r="C3" i="16"/>
  <c r="C4" i="16"/>
  <c r="C5" i="16"/>
  <c r="K22" i="16"/>
  <c r="L22" i="16"/>
  <c r="V22" i="16"/>
  <c r="F29" i="16"/>
  <c r="H29" i="16" s="1"/>
  <c r="F30" i="16"/>
  <c r="H30" i="16" s="1"/>
  <c r="F31" i="16"/>
  <c r="H31" i="16" s="1"/>
  <c r="F32" i="16"/>
  <c r="H32" i="16" s="1"/>
  <c r="F33" i="16"/>
  <c r="H33" i="16" s="1"/>
  <c r="D34" i="16"/>
  <c r="E34" i="16"/>
  <c r="L48" i="16"/>
  <c r="M48" i="16"/>
  <c r="Q48" i="16"/>
  <c r="Q60" i="16"/>
  <c r="R60" i="16"/>
  <c r="T60" i="16"/>
  <c r="T73" i="16"/>
  <c r="U73" i="16"/>
  <c r="AA73" i="16"/>
  <c r="AB73" i="16"/>
  <c r="AC73" i="16"/>
  <c r="AD73" i="16"/>
  <c r="N85" i="16"/>
  <c r="O85" i="16"/>
  <c r="P85" i="16"/>
  <c r="L99" i="16"/>
  <c r="M99" i="16"/>
  <c r="O99" i="16"/>
  <c r="A118" i="16"/>
  <c r="J118" i="16"/>
  <c r="A119" i="16"/>
  <c r="J119" i="16"/>
  <c r="A120" i="16"/>
  <c r="J120" i="16"/>
  <c r="C3" i="17"/>
  <c r="C4" i="17"/>
  <c r="C5" i="17"/>
  <c r="F17" i="17"/>
  <c r="H17" i="17" s="1"/>
  <c r="O17" i="17"/>
  <c r="O29" i="17" s="1"/>
  <c r="F18" i="17"/>
  <c r="H18" i="17" s="1"/>
  <c r="K18" i="17" s="1"/>
  <c r="P18" i="17" s="1"/>
  <c r="O18" i="17"/>
  <c r="F19" i="17"/>
  <c r="H19" i="17"/>
  <c r="K19" i="17" s="1"/>
  <c r="O19" i="17"/>
  <c r="F20" i="17"/>
  <c r="H20" i="17" s="1"/>
  <c r="K20" i="17" s="1"/>
  <c r="P20" i="17" s="1"/>
  <c r="O20" i="17"/>
  <c r="F21" i="17"/>
  <c r="H21" i="17" s="1"/>
  <c r="K21" i="17" s="1"/>
  <c r="P21" i="17" s="1"/>
  <c r="O21" i="17"/>
  <c r="F22" i="17"/>
  <c r="H22" i="17" s="1"/>
  <c r="K22" i="17"/>
  <c r="O22" i="17"/>
  <c r="F23" i="17"/>
  <c r="H23" i="17" s="1"/>
  <c r="K23" i="17" s="1"/>
  <c r="P23" i="17" s="1"/>
  <c r="O23" i="17"/>
  <c r="F24" i="17"/>
  <c r="H24" i="17" s="1"/>
  <c r="K24" i="17" s="1"/>
  <c r="P24" i="17" s="1"/>
  <c r="O24" i="17"/>
  <c r="F25" i="17"/>
  <c r="H25" i="17" s="1"/>
  <c r="K25" i="17" s="1"/>
  <c r="O25" i="17"/>
  <c r="P25" i="17"/>
  <c r="F26" i="17"/>
  <c r="H26" i="17" s="1"/>
  <c r="K26" i="17" s="1"/>
  <c r="P26" i="17" s="1"/>
  <c r="O26" i="17"/>
  <c r="F27" i="17"/>
  <c r="H27" i="17"/>
  <c r="K27" i="17" s="1"/>
  <c r="O27" i="17"/>
  <c r="F28" i="17"/>
  <c r="H28" i="17" s="1"/>
  <c r="K28" i="17" s="1"/>
  <c r="P28" i="17" s="1"/>
  <c r="O28" i="17"/>
  <c r="F29" i="17"/>
  <c r="F31" i="17" s="1"/>
  <c r="G29" i="17"/>
  <c r="I29" i="17"/>
  <c r="J29" i="17"/>
  <c r="N29" i="17"/>
  <c r="J41" i="17"/>
  <c r="L41" i="17"/>
  <c r="M41" i="17"/>
  <c r="J42" i="17"/>
  <c r="L42" i="17" s="1"/>
  <c r="M42" i="17" s="1"/>
  <c r="O42" i="17" s="1"/>
  <c r="J43" i="17"/>
  <c r="L43" i="17" s="1"/>
  <c r="M43" i="17" s="1"/>
  <c r="O43" i="17" s="1"/>
  <c r="J44" i="17"/>
  <c r="L44" i="17"/>
  <c r="M44" i="17" s="1"/>
  <c r="O44" i="17" s="1"/>
  <c r="J45" i="17"/>
  <c r="L45" i="17" s="1"/>
  <c r="M45" i="17" s="1"/>
  <c r="O45" i="17" s="1"/>
  <c r="J46" i="17"/>
  <c r="L46" i="17" s="1"/>
  <c r="M46" i="17" s="1"/>
  <c r="O46" i="17" s="1"/>
  <c r="J47" i="17"/>
  <c r="L47" i="17"/>
  <c r="M47" i="17" s="1"/>
  <c r="O47" i="17" s="1"/>
  <c r="J48" i="17"/>
  <c r="L48" i="17"/>
  <c r="M48" i="17" s="1"/>
  <c r="O48" i="17" s="1"/>
  <c r="J49" i="17"/>
  <c r="L49" i="17" s="1"/>
  <c r="M49" i="17" s="1"/>
  <c r="O49" i="17" s="1"/>
  <c r="J50" i="17"/>
  <c r="L50" i="17"/>
  <c r="M50" i="17" s="1"/>
  <c r="O50" i="17" s="1"/>
  <c r="J51" i="17"/>
  <c r="L51" i="17"/>
  <c r="M51" i="17"/>
  <c r="O51" i="17" s="1"/>
  <c r="J52" i="17"/>
  <c r="L52" i="17" s="1"/>
  <c r="M52" i="17" s="1"/>
  <c r="O52" i="17" s="1"/>
  <c r="H53" i="17"/>
  <c r="J53" i="17"/>
  <c r="K53" i="17"/>
  <c r="N53" i="17"/>
  <c r="A69" i="17"/>
  <c r="J69" i="17"/>
  <c r="A70" i="17"/>
  <c r="J70" i="17"/>
  <c r="A71" i="17"/>
  <c r="J71" i="17"/>
  <c r="C3" i="18"/>
  <c r="C4" i="18"/>
  <c r="C5" i="18"/>
  <c r="O16" i="18"/>
  <c r="U16" i="18" s="1"/>
  <c r="E20" i="18"/>
  <c r="F20" i="18"/>
  <c r="H20" i="18"/>
  <c r="J20" i="18"/>
  <c r="M20" i="18"/>
  <c r="R21" i="18"/>
  <c r="C31" i="18"/>
  <c r="G43" i="18"/>
  <c r="J43" i="18"/>
  <c r="K43" i="18"/>
  <c r="D56" i="18"/>
  <c r="H56" i="18"/>
  <c r="L56" i="18"/>
  <c r="R57" i="18" s="1"/>
  <c r="R56" i="18"/>
  <c r="J71" i="18"/>
  <c r="J72" i="18"/>
  <c r="J73" i="18"/>
  <c r="J74" i="18"/>
  <c r="J75" i="18"/>
  <c r="E76" i="18"/>
  <c r="F76" i="18"/>
  <c r="G76" i="18"/>
  <c r="H76" i="18"/>
  <c r="I76" i="18"/>
  <c r="J76" i="18"/>
  <c r="L76" i="18"/>
  <c r="G84" i="18"/>
  <c r="I84" i="18"/>
  <c r="O84" i="18"/>
  <c r="G85" i="18"/>
  <c r="I85" i="18"/>
  <c r="O85" i="18"/>
  <c r="G86" i="18"/>
  <c r="G89" i="18" s="1"/>
  <c r="I86" i="18"/>
  <c r="O86" i="18" s="1"/>
  <c r="G87" i="18"/>
  <c r="I87" i="18"/>
  <c r="O87" i="18" s="1"/>
  <c r="G88" i="18"/>
  <c r="I88" i="18"/>
  <c r="O88" i="18"/>
  <c r="M89" i="18"/>
  <c r="A129" i="18"/>
  <c r="J129" i="18"/>
  <c r="A130" i="18"/>
  <c r="J130" i="18"/>
  <c r="A131" i="18"/>
  <c r="J131" i="18"/>
  <c r="C3" i="3"/>
  <c r="C4" i="3"/>
  <c r="C5" i="3"/>
  <c r="A32" i="3"/>
  <c r="F32" i="3"/>
  <c r="A33" i="3"/>
  <c r="F33" i="3"/>
  <c r="A34" i="3"/>
  <c r="F34" i="3"/>
  <c r="B3" i="4"/>
  <c r="B4" i="4"/>
  <c r="B5" i="4"/>
  <c r="A90" i="4"/>
  <c r="C90" i="4"/>
  <c r="A91" i="4"/>
  <c r="C91" i="4"/>
  <c r="A92" i="4"/>
  <c r="C92" i="4"/>
  <c r="C3" i="5"/>
  <c r="C4" i="5"/>
  <c r="G13" i="5"/>
  <c r="G14" i="5"/>
  <c r="G15" i="5"/>
  <c r="G18" i="5"/>
  <c r="G19" i="5"/>
  <c r="G20" i="5"/>
  <c r="G21" i="5"/>
  <c r="G22" i="5"/>
  <c r="C23" i="5"/>
  <c r="C24" i="5" s="1"/>
  <c r="F23" i="5"/>
  <c r="F24" i="5" s="1"/>
  <c r="G25" i="5"/>
  <c r="G26" i="5"/>
  <c r="G27" i="5"/>
  <c r="G28" i="5"/>
  <c r="G30" i="5"/>
  <c r="C31" i="5"/>
  <c r="C38" i="5" s="1"/>
  <c r="F31" i="5"/>
  <c r="F38" i="5" s="1"/>
  <c r="G32" i="5"/>
  <c r="G33" i="5"/>
  <c r="G34" i="5"/>
  <c r="G35" i="5"/>
  <c r="G36" i="5"/>
  <c r="C37" i="5"/>
  <c r="F37" i="5"/>
  <c r="G37" i="5"/>
  <c r="G39" i="5"/>
  <c r="C40" i="5"/>
  <c r="F40" i="5"/>
  <c r="G40" i="5" s="1"/>
  <c r="G41" i="5"/>
  <c r="G42" i="5"/>
  <c r="G43" i="5"/>
  <c r="G44" i="5"/>
  <c r="G45" i="5"/>
  <c r="G46" i="5"/>
  <c r="G47" i="5"/>
  <c r="G48" i="5"/>
  <c r="G49" i="5"/>
  <c r="G50" i="5"/>
  <c r="C51" i="5"/>
  <c r="F51" i="5"/>
  <c r="G51" i="5" s="1"/>
  <c r="A65" i="5"/>
  <c r="E65" i="5"/>
  <c r="A66" i="5"/>
  <c r="E66" i="5"/>
  <c r="A67" i="5"/>
  <c r="E67" i="5"/>
  <c r="C3" i="6"/>
  <c r="C4" i="6"/>
  <c r="C5" i="6"/>
  <c r="G26" i="6"/>
  <c r="G36" i="6" s="1"/>
  <c r="G35" i="6"/>
  <c r="A53" i="6"/>
  <c r="F53" i="6"/>
  <c r="A54" i="6"/>
  <c r="F54" i="6"/>
  <c r="A55" i="6"/>
  <c r="F55" i="6"/>
  <c r="C3" i="7"/>
  <c r="C4" i="7"/>
  <c r="K22" i="7"/>
  <c r="H64" i="7" s="1"/>
  <c r="H69" i="7" s="1"/>
  <c r="G33" i="7"/>
  <c r="G42" i="7" s="1"/>
  <c r="G41" i="7"/>
  <c r="G50" i="7"/>
  <c r="H59" i="7"/>
  <c r="A86" i="7"/>
  <c r="I86" i="7"/>
  <c r="A87" i="7"/>
  <c r="I87" i="7"/>
  <c r="A88" i="7"/>
  <c r="I88" i="7"/>
  <c r="C3" i="8"/>
  <c r="C4" i="8"/>
  <c r="C5" i="8"/>
  <c r="H17" i="8"/>
  <c r="H18" i="8"/>
  <c r="H19" i="8"/>
  <c r="H20" i="8"/>
  <c r="H21" i="8"/>
  <c r="H22" i="8"/>
  <c r="F23" i="8"/>
  <c r="A42" i="8"/>
  <c r="F42" i="8"/>
  <c r="A43" i="8"/>
  <c r="F43" i="8"/>
  <c r="A44" i="8"/>
  <c r="F44" i="8"/>
  <c r="C3" i="9"/>
  <c r="C4" i="9"/>
  <c r="C5" i="9"/>
  <c r="D18" i="9"/>
  <c r="E18" i="9"/>
  <c r="G18" i="9"/>
  <c r="H24" i="9"/>
  <c r="I24" i="9"/>
  <c r="F32" i="9"/>
  <c r="G32" i="9"/>
  <c r="H32" i="9"/>
  <c r="I32" i="9"/>
  <c r="I42" i="9" s="1"/>
  <c r="I43" i="9" s="1"/>
  <c r="J32" i="9"/>
  <c r="K32" i="9"/>
  <c r="E39" i="9"/>
  <c r="L39" i="9"/>
  <c r="M39" i="9"/>
  <c r="E40" i="9"/>
  <c r="L40" i="9"/>
  <c r="F41" i="9"/>
  <c r="G41" i="9"/>
  <c r="H41" i="9"/>
  <c r="I41" i="9"/>
  <c r="J41" i="9"/>
  <c r="K41" i="9"/>
  <c r="H42" i="9"/>
  <c r="H43" i="9" s="1"/>
  <c r="F49" i="9"/>
  <c r="H49" i="9" s="1"/>
  <c r="F50" i="9"/>
  <c r="H50" i="9" s="1"/>
  <c r="J50" i="9" s="1"/>
  <c r="M50" i="9" s="1"/>
  <c r="F51" i="9"/>
  <c r="H51" i="9" s="1"/>
  <c r="J51" i="9" s="1"/>
  <c r="M51" i="9" s="1"/>
  <c r="F52" i="9"/>
  <c r="H52" i="9" s="1"/>
  <c r="J52" i="9" s="1"/>
  <c r="M52" i="9" s="1"/>
  <c r="F53" i="9"/>
  <c r="H53" i="9" s="1"/>
  <c r="J53" i="9" s="1"/>
  <c r="M53" i="9" s="1"/>
  <c r="D54" i="9"/>
  <c r="E54" i="9"/>
  <c r="I54" i="9"/>
  <c r="L54" i="9"/>
  <c r="F63" i="9"/>
  <c r="F68" i="9" s="1"/>
  <c r="H63" i="9"/>
  <c r="K63" i="9" s="1"/>
  <c r="F64" i="9"/>
  <c r="H64" i="9" s="1"/>
  <c r="K64" i="9"/>
  <c r="F65" i="9"/>
  <c r="H65" i="9" s="1"/>
  <c r="K65" i="9" s="1"/>
  <c r="F66" i="9"/>
  <c r="H66" i="9"/>
  <c r="K66" i="9" s="1"/>
  <c r="F67" i="9"/>
  <c r="H67" i="9" s="1"/>
  <c r="K67" i="9" s="1"/>
  <c r="D68" i="9"/>
  <c r="E68" i="9"/>
  <c r="J68" i="9"/>
  <c r="G76" i="9"/>
  <c r="H76" i="9" s="1"/>
  <c r="G77" i="9"/>
  <c r="H77" i="9" s="1"/>
  <c r="G78" i="9"/>
  <c r="H78" i="9"/>
  <c r="G79" i="9"/>
  <c r="H79" i="9" s="1"/>
  <c r="G80" i="9"/>
  <c r="H80" i="9" s="1"/>
  <c r="B81" i="9"/>
  <c r="C81" i="9"/>
  <c r="D81" i="9"/>
  <c r="E81" i="9"/>
  <c r="F81" i="9"/>
  <c r="L90" i="9"/>
  <c r="L91" i="9"/>
  <c r="L92" i="9"/>
  <c r="L93" i="9"/>
  <c r="L94" i="9"/>
  <c r="F95" i="9"/>
  <c r="H95" i="9"/>
  <c r="I95" i="9"/>
  <c r="J95" i="9"/>
  <c r="K95" i="9"/>
  <c r="A124" i="9"/>
  <c r="K124" i="9"/>
  <c r="A125" i="9"/>
  <c r="K125" i="9"/>
  <c r="A126" i="9"/>
  <c r="K126" i="9"/>
  <c r="C3" i="10"/>
  <c r="C4" i="10"/>
  <c r="C5" i="10"/>
  <c r="A89" i="10"/>
  <c r="E89" i="10"/>
  <c r="A90" i="10"/>
  <c r="E90" i="10"/>
  <c r="A91" i="10"/>
  <c r="E91" i="10"/>
  <c r="J49" i="9" l="1"/>
  <c r="H54" i="9"/>
  <c r="U20" i="18"/>
  <c r="W16" i="18"/>
  <c r="W20" i="18" s="1"/>
  <c r="H34" i="16"/>
  <c r="L24" i="13"/>
  <c r="J66" i="13"/>
  <c r="J42" i="9"/>
  <c r="F42" i="9"/>
  <c r="F43" i="9" s="1"/>
  <c r="G24" i="5"/>
  <c r="P27" i="17"/>
  <c r="P19" i="17"/>
  <c r="E122" i="13"/>
  <c r="E66" i="13"/>
  <c r="O89" i="18"/>
  <c r="L95" i="9"/>
  <c r="H68" i="9"/>
  <c r="F54" i="9"/>
  <c r="F34" i="16"/>
  <c r="N21" i="15"/>
  <c r="F161" i="13"/>
  <c r="H161" i="13" s="1"/>
  <c r="E136" i="13"/>
  <c r="M40" i="9"/>
  <c r="J136" i="13"/>
  <c r="J80" i="13"/>
  <c r="J38" i="13"/>
  <c r="J24" i="13"/>
  <c r="H81" i="9"/>
  <c r="H47" i="10"/>
  <c r="G68" i="10"/>
  <c r="G70" i="10" s="1"/>
  <c r="H32" i="15"/>
  <c r="G89" i="13"/>
  <c r="E94" i="13"/>
  <c r="I89" i="18"/>
  <c r="P22" i="17"/>
  <c r="G100" i="13"/>
  <c r="E108" i="13"/>
  <c r="E24" i="13"/>
  <c r="G49" i="11"/>
  <c r="G141" i="13"/>
  <c r="E150" i="13"/>
  <c r="J108" i="13"/>
  <c r="G71" i="13"/>
  <c r="E80" i="13"/>
  <c r="E52" i="13"/>
  <c r="E38" i="13"/>
  <c r="O41" i="17"/>
  <c r="O53" i="17" s="1"/>
  <c r="M53" i="17"/>
  <c r="J179" i="13"/>
  <c r="G81" i="9"/>
  <c r="G51" i="7"/>
  <c r="H70" i="7" s="1"/>
  <c r="L53" i="17"/>
  <c r="J190" i="13"/>
  <c r="L38" i="13"/>
  <c r="G47" i="11"/>
  <c r="G48" i="11"/>
  <c r="K68" i="9"/>
  <c r="J43" i="9"/>
  <c r="G38" i="5"/>
  <c r="K42" i="9"/>
  <c r="K43" i="9" s="1"/>
  <c r="G42" i="9"/>
  <c r="G43" i="9" s="1"/>
  <c r="H17" i="9"/>
  <c r="F18" i="9"/>
  <c r="H23" i="8"/>
  <c r="H25" i="8" s="1"/>
  <c r="G23" i="5"/>
  <c r="K17" i="17"/>
  <c r="H29" i="17"/>
  <c r="K31" i="14"/>
  <c r="K19" i="14"/>
  <c r="J122" i="13"/>
  <c r="J52" i="13"/>
  <c r="L52" i="13"/>
  <c r="G45" i="11"/>
  <c r="J54" i="9" l="1"/>
  <c r="M49" i="9"/>
  <c r="M54" i="9" s="1"/>
  <c r="K29" i="17"/>
  <c r="P17" i="17"/>
  <c r="P29" i="17" s="1"/>
  <c r="I17" i="9"/>
  <c r="I18" i="9" s="1"/>
  <c r="H18" i="9"/>
  <c r="G50" i="11"/>
</calcChain>
</file>

<file path=xl/sharedStrings.xml><?xml version="1.0" encoding="utf-8"?>
<sst xmlns="http://schemas.openxmlformats.org/spreadsheetml/2006/main" count="2335" uniqueCount="1247">
  <si>
    <t>ANEXOS DEL INFORME DE CUMPLIMIENTO TRIBUTARIO</t>
  </si>
  <si>
    <t>RAZÓN SOCIAL:</t>
  </si>
  <si>
    <t>SERVICIOS TELCODATA</t>
  </si>
  <si>
    <t>RUC:</t>
  </si>
  <si>
    <t>0990800537001</t>
  </si>
  <si>
    <t>EJERCICIO FISCAL:</t>
  </si>
  <si>
    <t>ÍNDICE DE CONTENIDOS</t>
  </si>
  <si>
    <t>DESCRIPCIÓN</t>
  </si>
  <si>
    <t>No. ANEXO</t>
  </si>
  <si>
    <t>APLICA
(SI/NO)</t>
  </si>
  <si>
    <t>PARTE I. ANEXOS GENERALES</t>
  </si>
  <si>
    <t>DATOS GENERALES</t>
  </si>
  <si>
    <t>Datos del contribuyente sujeto a examen</t>
  </si>
  <si>
    <t>Anexo 1</t>
  </si>
  <si>
    <t>SI</t>
  </si>
  <si>
    <t>Datos del representante legal</t>
  </si>
  <si>
    <t>Datos del apoderado/a general o especial</t>
  </si>
  <si>
    <t>NO</t>
  </si>
  <si>
    <t>Datos del contador/a</t>
  </si>
  <si>
    <t>Datos de las personas naturales/sociedades que prestaron servicios de asesoría tributaria al contribuyente</t>
  </si>
  <si>
    <t>Datos de las personas naturales/sociedades que elaboraron el informe de precios de transferencia</t>
  </si>
  <si>
    <t>Datos de las personas naturales/sociedades que prestaron servicios de representación o patrocinio al contribuyente</t>
  </si>
  <si>
    <t>Datos de las personas naturales/sociedades que actuaron como peritos tributarios del contribuyente en litigios tributarios en contra del SRI</t>
  </si>
  <si>
    <t>Datos del auditor externo</t>
  </si>
  <si>
    <t xml:space="preserve">SEGUIMIENTO DE LAS OBSERVACIONES Y RECOMENDACIONES SOBRE ASPECTOS TRIBUTARIOS </t>
  </si>
  <si>
    <t>Información del seguimiento de las observaciones y recomendaciones sobre aspectos tributarios del ejercicio fiscal anterior</t>
  </si>
  <si>
    <t>Anexo 2</t>
  </si>
  <si>
    <t>SISTEMA CONTABLE INFORMÁTICO</t>
  </si>
  <si>
    <t>Información del sistema contable informático utilizado y su plataforma tecnológica</t>
  </si>
  <si>
    <t>Anexo 3</t>
  </si>
  <si>
    <t>PARTE II. ANEXOS DEL IMPUESTO A LA RENTA</t>
  </si>
  <si>
    <t>DETALLE DE LA DECLARACIÓN DE IMPUESTO A LA RENTA</t>
  </si>
  <si>
    <t>Datos de la declaración del Impuesto a la Renta</t>
  </si>
  <si>
    <t>Anexo 4</t>
  </si>
  <si>
    <t>Datos de la contabilidad</t>
  </si>
  <si>
    <t>CONCILIACIÓN TRIBUTARIA - DIFERENCIAS PERMANENTES (INGRESOS EXENTOS /  INGRESOS NO OBJETOS DE IMPUESTO A LA RENTA / INGRESOS SUJETOS A IMPUESTO A LA RENTA ÚNICO)</t>
  </si>
  <si>
    <t>Detalle de Ingresos exentos / no objetos de impuesto a la renta / sujetos a impuesto a la renta único</t>
  </si>
  <si>
    <t>Anexo 5</t>
  </si>
  <si>
    <t>Conciliación de los ingresos exentos / no objetos de impuesto a la renta / sujetos a impuesto a la renta único declarados vs. Libros</t>
  </si>
  <si>
    <t>CONCILIACIÓN TRIBUTARIA - DIFERENCIAS PERMANENTES GASTOS NO DEDUCIBLES LOCALES Y DEL EXTERIOR / GASTOS INCURRIDOS PARA GENERAR INGRESOS EXENTOS / GASTOS ATRIBUIDOS A INGRESOS NO OBJETO DE IMPUESTO A LA RENTA / GASTOS INCURRIDOS PARA GENERAR INGRESOS SUJETOS A IMPUESTO A LA RENTA ÚNICO</t>
  </si>
  <si>
    <t>Detalle de gastos no deducibles locales y del exterior / incurridos para generar ingresos exentos / atribuidos a ingresos no objetos de impuesto a la renta / incurridos para generar ingresos sujetos a impuesto a la renta único</t>
  </si>
  <si>
    <t>Anexo 6</t>
  </si>
  <si>
    <t>Aplicación del ajuste cuando el contribuyente no haya diferenciado en su contabilidad los costos y gastos directamente atribuibles a la generación de ingresos exentos</t>
  </si>
  <si>
    <t>Cálculo de la participación a trabajadores atribuible a ingresos exentos y no objeto del impuesto a la renta</t>
  </si>
  <si>
    <t>Conciliación de los gastos no deducibles locales y del exterior / incurridos para generar ingresos exentos / atribuidos a ingresos no objetos de impuesto a la renta / incurridos para generar ingresos sujetos a impuesto a la renta único declarados vs. Libros</t>
  </si>
  <si>
    <t>CONCILIACIÓN TRIBUTARIA - DIFERENCIAS PERMANENTES (DEDUCCIONES ADICIONALES)</t>
  </si>
  <si>
    <t>Detalle y conciliación de deducciones adicionales</t>
  </si>
  <si>
    <t>Anexo 7</t>
  </si>
  <si>
    <t>CONCILIACIÓN TRIBUTARIA - DIFERENCIAS TEMPORARIAS</t>
  </si>
  <si>
    <t>ACTIVOS POR IMPUESTOS DIFERIDOS</t>
  </si>
  <si>
    <t>Anexo 8</t>
  </si>
  <si>
    <t>Activos por impuestos diferidos por créditos fiscales de periodos anteriores (retenciones, anticipos del impuesto a la renta y/o impuesto a la salida de divisas)</t>
  </si>
  <si>
    <t xml:space="preserve">Activos por impuestos diferidos por pérdidas fiscales de periodos anteriores </t>
  </si>
  <si>
    <t>Cálculo del límite del valor de la amortización de pérdidas</t>
  </si>
  <si>
    <t>Detalle de la amortización de pérdidas</t>
  </si>
  <si>
    <t xml:space="preserve">Activos por impuestos diferidos por diferencias temporarias </t>
  </si>
  <si>
    <t>PASIVOS POR IMPUESTOS DIFERIDOS</t>
  </si>
  <si>
    <t>Pasivos por impuestos diferidos por diferencias temporarias</t>
  </si>
  <si>
    <t>CONCILIACIÓN DEL INGRESO CONTABLE CON LA FACTURACIÓN EMITIDA EN EL EJERCICIO FISCAL</t>
  </si>
  <si>
    <t xml:space="preserve">Devengo contable en resultados de ingresos diferidos que corresponden a años anteriores; e ingresos diferidos no devengados contablemente que se registrarán en resultados en ejercicios fiscales subsiguientes. </t>
  </si>
  <si>
    <t>REEXPRESIONES O REVALUACIONES DE ACTIVOS FIJOS</t>
  </si>
  <si>
    <t>Resumen de propiedades, planta y equipo reexpresados o revaluados cuyo gasto por depreciación afecta al ejercicio fiscal auditado</t>
  </si>
  <si>
    <t>CONCILIACIÓN TRIBUTARIA - DIFERENCIAS PERMANENTES (DEDUCCIONES ADICIONALES - LABORALES)</t>
  </si>
  <si>
    <t>Cálculo de la deducción por incremento neto de empleos, deducción por el pago a empleados contratados con discapacidad o sus sustitutos y deducción por el pago a empleados contratados adultos mayores y migrantes retornados mayores a cuarenta años</t>
  </si>
  <si>
    <t>Anexo 9</t>
  </si>
  <si>
    <t>ANTICIPO DE IMPUESTO A LA RENTA</t>
  </si>
  <si>
    <t>ANTICIPO DE IMPUESTO A LA RENTA CORRESPONDIENTE AL EJERCICIO FISCAL ANTERIOR AL AUDITADO</t>
  </si>
  <si>
    <t>Anexo 10</t>
  </si>
  <si>
    <t>Detalle y conciliación de exoneraciones y rebajas al anticipo de impuesto a la renta</t>
  </si>
  <si>
    <t>Detalle y conciliación de otros conceptos que incrementan el anticipo de impuesto a la renta</t>
  </si>
  <si>
    <t>Detalle del anticipo de impuesto a la renta</t>
  </si>
  <si>
    <t>Conciliación de valores pagados por anticipo de impuesto a la renta (primera y segunda cuota)</t>
  </si>
  <si>
    <t>ANTICIPO DE IMPUESTO A LA RENTA CORRESPONDIENTE AL EJERCICIO FISCAL AUDITADO</t>
  </si>
  <si>
    <t>DETALLE DE COSTOS Y GASTOS CON EMPRESAS INEXISTENTES O FANTASMAS</t>
  </si>
  <si>
    <t>Consulta del listado de sujetos pasivos considerados por el SRI como empresas inexistentes o fantasmas, personas naturales y sociedades con actividades supuestas y/o transacciones inexistentes</t>
  </si>
  <si>
    <t>Anexo 11</t>
  </si>
  <si>
    <t>Detalle de los costos y gastos realizados con los sujetos pasivos considerados por el SRI como empresas inexistentes o fantasmas, personas naturales y sociedades con actividades supuestas y/o transacciones inexistentes</t>
  </si>
  <si>
    <t>DETERIORO DE LOS ACTIVOS FINANCIEROS CORRESPONDIENTES A CRÉDITOS INCOBRABLES EN LAS INSTITUCIONES DEL SISTEMA FINANCIERO</t>
  </si>
  <si>
    <t>Detalle de provisiones constituidas de cartera específica</t>
  </si>
  <si>
    <t>Anexo 12</t>
  </si>
  <si>
    <t>Detalle de otras provisiones adicionales constituidas para cartera de créditos</t>
  </si>
  <si>
    <t>Detalle para provisiones sobre activos de riesgo y contingentes</t>
  </si>
  <si>
    <t>Cálculo del valor máximo de deducibilidad por deterioro en el valor de activos financieros (provisiones para créditos incobrables)</t>
  </si>
  <si>
    <t>DEPRECIACIÓN DE PROPIEDADES, PLANTA Y EQUIPO</t>
  </si>
  <si>
    <t>Resumen de depreciación de propiedades, planta y equipo</t>
  </si>
  <si>
    <t>Anexo 13</t>
  </si>
  <si>
    <t>PARTE III. ANEXOS DE OTROS IMPUESTOS, REVISIONES ESPECÍFICAS Y SECTORES ECONÓMICOS</t>
  </si>
  <si>
    <t>IMPUESTO A LA SALIDA DE DIVISAS</t>
  </si>
  <si>
    <t>Detalle de pagos que causan ISD realizados con recursos ubicados en el exterior</t>
  </si>
  <si>
    <t>Anexo 14</t>
  </si>
  <si>
    <t>Detalle de las divisas no retornadas por exportaciones de bienes / servicios</t>
  </si>
  <si>
    <t>OPERACIONES CON EL EXTERIOR</t>
  </si>
  <si>
    <t>CONVENIOS PARA EVITAR LA DOBLE IMPOSICIÓN</t>
  </si>
  <si>
    <t>Anexo 15</t>
  </si>
  <si>
    <t>Detalle de transacciones de ingresos y/o gastos en donde se aplicaron Convenios para Evitar la Doble Imposición (CDI)</t>
  </si>
  <si>
    <t>Aplicación de beneficios otorgados por los Convenios para Evitar la Doble Imposición</t>
  </si>
  <si>
    <t>PAGOS AL EXTERIOR</t>
  </si>
  <si>
    <t>Detalle de servicios contratados con el exterior</t>
  </si>
  <si>
    <t>Detalle de reembolsos al exterior por concepto de gastos incurridos en el exterior</t>
  </si>
  <si>
    <t>Detalle de créditos del exterior y el pago de intereses y capital</t>
  </si>
  <si>
    <t>Información de derivados financieros que mantiene la empresa</t>
  </si>
  <si>
    <t>INGRESOS DEL EXTERIOR</t>
  </si>
  <si>
    <t>Detalle de ingresos recibidos del exterior (diferente de exportación de bienes y servicios)</t>
  </si>
  <si>
    <t>SECTOR PETROLERO</t>
  </si>
  <si>
    <t>INGRESOS PETROLEROS POR SERVICIOS PRESTADOS</t>
  </si>
  <si>
    <t>Anexo 16</t>
  </si>
  <si>
    <t>Detalle de la facturación por servicios prestados / Levantes y liquidaciones realizadas por la Secretaría de Hidrocarburos (SH)</t>
  </si>
  <si>
    <t>LIQUIDACIÓN POR PAGO EN ESPECIE</t>
  </si>
  <si>
    <t>Liquidación por pago en Especie / Liquidación y pago del Impuesto a la Salida de Divisas</t>
  </si>
  <si>
    <t>SECTOR MINERO</t>
  </si>
  <si>
    <t>Detalle de ingresos según comprobantes de venta</t>
  </si>
  <si>
    <t>Anexo 17</t>
  </si>
  <si>
    <t xml:space="preserve">Detalle de notas de crédito </t>
  </si>
  <si>
    <t>Detalle de adquisiciones de minerales</t>
  </si>
  <si>
    <t>Detalle de costos por venta de minerales no metálicos por semestre y conciliación con formulario 113</t>
  </si>
  <si>
    <t>Detalle de costo de producción de no metálicos</t>
  </si>
  <si>
    <t>Detalle del cálculo de las obligaciones de orden laboral contraídas por los titulares de derechos mineros con sus trabajadores y conciliación del cálculo de utilidades atribuibles al Estado versus el formulario 106</t>
  </si>
  <si>
    <t>Sr. JAVIER ALFREDO GALARZA BENITES</t>
  </si>
  <si>
    <t>Sr. FELIX BYRON VALAREZO ALVARADO</t>
  </si>
  <si>
    <t>C.C: 0901243352</t>
  </si>
  <si>
    <t>RUC No. 0912592029001</t>
  </si>
  <si>
    <t>Representante Legal  SERVICIOS TELCODATA S.A.</t>
  </si>
  <si>
    <t>Contador SERVICIOS TELCODATA S.A.</t>
  </si>
  <si>
    <t>INFORME DE CUMPLIMIENTO TRIBUTARIO</t>
  </si>
  <si>
    <t>Índice</t>
  </si>
  <si>
    <t>ANEXO No. 1</t>
  </si>
  <si>
    <t>Descripción</t>
  </si>
  <si>
    <t>Dato del ejercicio fiscal auditado</t>
  </si>
  <si>
    <t>Dato del ejercicio fiscal anterior al auditado</t>
  </si>
  <si>
    <t>Tipo de sociedad:</t>
  </si>
  <si>
    <t>ANÓNIMA</t>
  </si>
  <si>
    <t>Organismo regulador:</t>
  </si>
  <si>
    <t>SUPERINTENDENCIA DE COMPAÑIA, VALORES Y SEGUROS</t>
  </si>
  <si>
    <t>Fecha de constitución:</t>
  </si>
  <si>
    <t>Número de RUC:</t>
  </si>
  <si>
    <t>Razón social:</t>
  </si>
  <si>
    <t>SERVICIOS TELCODATA S.A.</t>
  </si>
  <si>
    <t>Actividad económica principal:</t>
  </si>
  <si>
    <t>VENTA AL POR MENOR DE COMPUTADORAS Y EQUIPO PERIFÉRICO COMPUTACIONAL EN ESTABLECIMIENTOS ESPECIALIZADOS.</t>
  </si>
  <si>
    <t>Dirección del domicilio tributario:</t>
  </si>
  <si>
    <t>CORDOVA 810 JUNIN EDIFICIO TORRES DE LA MERCED</t>
  </si>
  <si>
    <t>Medios de contacto:</t>
  </si>
  <si>
    <t>tributacion@telconet.ec</t>
  </si>
  <si>
    <t>No. de RUC, cédula de Identidad, ciudadanía o pasaporte:</t>
  </si>
  <si>
    <t>0901243352</t>
  </si>
  <si>
    <t>Apellidos y nombres completos / Razón social:</t>
  </si>
  <si>
    <t>JAVIER ALFREDO GALARZA BENITES</t>
  </si>
  <si>
    <t>Dirección del domicilio :</t>
  </si>
  <si>
    <t>Colinas de los Ceibos Calle 8va #303</t>
  </si>
  <si>
    <t>jgalarza@telconet.ec</t>
  </si>
  <si>
    <t>No. de RUC:</t>
  </si>
  <si>
    <r>
      <rPr>
        <b/>
        <sz val="9"/>
        <rFont val="Arial"/>
        <family val="2"/>
        <charset val="1"/>
      </rPr>
      <t>Datos del contador/a</t>
    </r>
    <r>
      <rPr>
        <b/>
        <sz val="9"/>
        <color indexed="56"/>
        <rFont val="Arial"/>
        <family val="2"/>
        <charset val="1"/>
      </rPr>
      <t xml:space="preserve"> (a)</t>
    </r>
  </si>
  <si>
    <t>0912592029001</t>
  </si>
  <si>
    <t xml:space="preserve">VALAREZO ALAVARADO FÉLIX BYRON </t>
  </si>
  <si>
    <t>BOSQUES DE LA COSTA</t>
  </si>
  <si>
    <t>fvalarezo@telconet.ec</t>
  </si>
  <si>
    <r>
      <rPr>
        <b/>
        <sz val="9"/>
        <rFont val="Arial"/>
        <family val="2"/>
        <charset val="1"/>
      </rPr>
      <t xml:space="preserve">Datos de las personas naturales/sociedades que prestaron servicios de asesoría tributaria al contribuyente </t>
    </r>
    <r>
      <rPr>
        <b/>
        <sz val="9"/>
        <color indexed="56"/>
        <rFont val="Arial"/>
        <family val="2"/>
        <charset val="1"/>
      </rPr>
      <t>(b)</t>
    </r>
  </si>
  <si>
    <t>0903646636001</t>
  </si>
  <si>
    <t>KRESTON AUDIT SERVICES ECUADOR CIA LTDA</t>
  </si>
  <si>
    <t>MORA CABEZAS SANTIAGO ANDRÉS</t>
  </si>
  <si>
    <t>País de origen:</t>
  </si>
  <si>
    <t>ECUADOR</t>
  </si>
  <si>
    <t>AMAZONAS 3123 Y AZUAY DIAGONAL VIVARIUM CAROLINA</t>
  </si>
  <si>
    <t>CHIMBORAZO 2108 Y FRANCISCO DE MARCO</t>
  </si>
  <si>
    <t>0222255928</t>
  </si>
  <si>
    <t>042400997</t>
  </si>
  <si>
    <t xml:space="preserve">NOTAS :
</t>
  </si>
  <si>
    <t>a. En caso de que otra persona natural o sociedad sea la encargada de la elaboración de estados financieros se deberá consignar en un cuadro aparte dicha información.</t>
  </si>
  <si>
    <t>b. Los servicios de asesoría tributaria incluirán, entre otras cosas, la planificación tributaria y otros certificados e informes exigidos por la Ley de Régimen Tributario Interno y su Reglamento.</t>
  </si>
  <si>
    <t>ANEXO No. 2</t>
  </si>
  <si>
    <r>
      <rPr>
        <b/>
        <sz val="9"/>
        <rFont val="Arial"/>
        <family val="2"/>
        <charset val="1"/>
      </rPr>
      <t xml:space="preserve">Información detectada en la realización de la auditoría del ejercicio fiscal anterior </t>
    </r>
    <r>
      <rPr>
        <b/>
        <sz val="9"/>
        <color indexed="56"/>
        <rFont val="Arial"/>
        <family val="2"/>
        <charset val="1"/>
      </rPr>
      <t>(a)</t>
    </r>
  </si>
  <si>
    <t>Seguimiento efectuado por el auditor</t>
  </si>
  <si>
    <t>Observación</t>
  </si>
  <si>
    <t>Recomendación</t>
  </si>
  <si>
    <r>
      <rPr>
        <b/>
        <sz val="9"/>
        <rFont val="Arial"/>
        <family val="2"/>
        <charset val="1"/>
      </rPr>
      <t xml:space="preserve">Diferencias detectadas </t>
    </r>
    <r>
      <rPr>
        <b/>
        <sz val="9"/>
        <color indexed="56"/>
        <rFont val="Arial"/>
        <family val="2"/>
        <charset val="1"/>
      </rPr>
      <t>(b)</t>
    </r>
  </si>
  <si>
    <t>Fecha de implementación de las acciones efectuadas por la compañía auditada</t>
  </si>
  <si>
    <t>Acciones implementadas por la compañía auditada</t>
  </si>
  <si>
    <t>Comentarios y observaciones del auditor sobre las acciones realizadas</t>
  </si>
  <si>
    <t>a. En caso de que la compañía no haya sido sujeta a examen de auditoría por el ejercicio fiscal anterior, el anexo deberá ser presentado con el texto “No Aplica”.</t>
  </si>
  <si>
    <t>b. Las diferencias positivas corresponden a valores a favor de la Administración Tributaria.</t>
  </si>
  <si>
    <t>ANEXO No. 3</t>
  </si>
  <si>
    <t>Notas Explicativas</t>
  </si>
  <si>
    <t>Sección 1. Sistema Informático</t>
  </si>
  <si>
    <t>Nombre del sistema informático y versión:</t>
  </si>
  <si>
    <t>NAF 4.7</t>
  </si>
  <si>
    <t>-</t>
  </si>
  <si>
    <t>Tipo:</t>
  </si>
  <si>
    <t>CONTABLE:  __X__    PRODUCCIÓN: ____   FINANCIERO: ____  ERP: ____  SCM: ___</t>
  </si>
  <si>
    <t xml:space="preserve">Marque con una X y en el caso de seleccionar OTRO describir adicionalmente el nombre del tipo del sistema informático. Para el caso que el sistema informático cumpla con dos o más tipos al mismo tiempo, por ejemplo: Contable y Financiero marcar con una X en cada tipo. </t>
  </si>
  <si>
    <t>OTRO: _____ (especifique) …………………………………………</t>
  </si>
  <si>
    <t>¿El sistema informático tiene integración con otros sistemas informáticos de la empresa?</t>
  </si>
  <si>
    <t>SI ___         NO ___</t>
  </si>
  <si>
    <t>Si la respuesta anterior es afirmativa, detalle los sistemas informáticos con los que tiene integración:</t>
  </si>
  <si>
    <t>Nombre del sistema informático</t>
  </si>
  <si>
    <t>Principal funcionalidad</t>
  </si>
  <si>
    <t>Protocolo de comunicación</t>
  </si>
  <si>
    <t>Deberá detallar los sistemas informáticos y su principal funcionalidad, con los sistemas que tiene integración y que registró en la parte inicial, es decir para el sistema que describió nombre y versión.</t>
  </si>
  <si>
    <t>COMPROBANTES ELECTRONICOS</t>
  </si>
  <si>
    <t>INTERACCION CON EL SRI PARA LA AUTORIZACION DE LOS DOCUMENTOS</t>
  </si>
  <si>
    <t>HTTPS</t>
  </si>
  <si>
    <t>Tipo de arquitectura:</t>
  </si>
  <si>
    <t>Cliente - Servidor: __X___  3 capas: ______  4 capas: ____ n capas: ______</t>
  </si>
  <si>
    <t>Indique el tipo de arquitectura del sistema informático.</t>
  </si>
  <si>
    <t>Servidor de Aplicaciones: ______  Otro: _____ (especifique) ……………………………..</t>
  </si>
  <si>
    <t>Sistema operativo servidor (incluya versión):</t>
  </si>
  <si>
    <t>CentOS release 5</t>
  </si>
  <si>
    <t>Describa el sistema operativo  del servidor principal en el que reside el sistema informático.</t>
  </si>
  <si>
    <t>Sistema operativo cliente (incluya versión):</t>
  </si>
  <si>
    <t>WINDOWS 7</t>
  </si>
  <si>
    <t xml:space="preserve">Describa el sistema operativo de los  equipos informáticos (clientes) desde los cuales se conectan al servidor. </t>
  </si>
  <si>
    <t>Lugar de almacenamiento del sistema informático:</t>
  </si>
  <si>
    <t>Servidor Propio: __X___   Nube Privada: _____  Nube Pública: _____</t>
  </si>
  <si>
    <t xml:space="preserve"> Otro: _____ (especifique) ……………………………..</t>
  </si>
  <si>
    <t>ORACLE FORMS 6I, ORACLE REPORTS 6I</t>
  </si>
  <si>
    <t>Lenguaje de programación:</t>
  </si>
  <si>
    <t>Módulos (funcionalidades) que dispone el sistema informático:</t>
  </si>
  <si>
    <t>Nombre del módulo</t>
  </si>
  <si>
    <t>Deberá detallar los módulos que posee el sistema informático y la principal funcionalidad de cada módulo.</t>
  </si>
  <si>
    <t>CONTABILIDAD</t>
  </si>
  <si>
    <t>Registrar movimientos contables de todos los módulos, generación de estados contables.</t>
  </si>
  <si>
    <t>CUENTAS POR PAGAR</t>
  </si>
  <si>
    <t>Registro y control de las obligaciones de la empresa con los proveedores.</t>
  </si>
  <si>
    <t>BANCOS</t>
  </si>
  <si>
    <t>Registro de transacciones bancarias de la empresa, recaudaciones.</t>
  </si>
  <si>
    <t>Fecha de inicio de la utilización del sistema en  el contribuyente  (dd/mm/aaaa):</t>
  </si>
  <si>
    <t xml:space="preserve">¿Realizaron cambios (migración) del sistema informático en el año auditado? </t>
  </si>
  <si>
    <t>SI ___  NO _X__</t>
  </si>
  <si>
    <t>Número de cambios _____</t>
  </si>
  <si>
    <t>Si la respuesta anterior es afirmativa, tiene un respaldo de la base de datos del sistema informático antiguo al momento anterior a la migración:</t>
  </si>
  <si>
    <t>SI ___  NO ___</t>
  </si>
  <si>
    <t>Fecha de Respaldo (dd/mm/aaaa): _______</t>
  </si>
  <si>
    <t>Posee los siguientes manuales:</t>
  </si>
  <si>
    <t>Técnico: _X__  Usuario: _X__ Otro: _____ (especifique) ……………………………..</t>
  </si>
  <si>
    <t>Seguridades del aplicativo (listar los tipos de  controles de entrada/origen/ procedimientos y controles de procesamiento / controles de salida que tiene el sistema informático):</t>
  </si>
  <si>
    <t>Tipo de control (Marque con una x)</t>
  </si>
  <si>
    <t>Detalle del control</t>
  </si>
  <si>
    <t>Deberá seleccionar los tipos de controles que posee su sistema informático y detallar que controles por cada categoría señalada. Por ejemplo: encriptación, autenticación de usuarios, etc.</t>
  </si>
  <si>
    <t>Controles de entrada-origen:      SI X  NO ___</t>
  </si>
  <si>
    <t>Ejemplo: contraseñas únicas, autorización de entrada de datos, documentos fuente.</t>
  </si>
  <si>
    <t>Controles de procesamiento:      SI _X__  NO ___</t>
  </si>
  <si>
    <t>Ejemplo: edición  y validación de datos (verificación de datos duplicados, digito de control), reportes de excepción, registros (log) de transacciones.</t>
  </si>
  <si>
    <t>Controles de salida:      SI ___  NO ___</t>
  </si>
  <si>
    <t>Ejemplo: manejo de errores de salida, balance y reconciliación, distribución de reportes.</t>
  </si>
  <si>
    <t>Información se almacena encriptada:      SI ___  NO _X__</t>
  </si>
  <si>
    <t>Detallar el tipo de algoritmo.</t>
  </si>
  <si>
    <t>Información se transporta vía red encriptada:     SI ___  NO _X__</t>
  </si>
  <si>
    <r>
      <rPr>
        <sz val="8"/>
        <rFont val="Arial"/>
        <family val="2"/>
        <charset val="1"/>
      </rPr>
      <t xml:space="preserve">Dispone de autenticación de usuarios:      SI  </t>
    </r>
    <r>
      <rPr>
        <u/>
        <sz val="8"/>
        <rFont val="Arial"/>
        <family val="2"/>
        <charset val="1"/>
      </rPr>
      <t xml:space="preserve">X  </t>
    </r>
    <r>
      <rPr>
        <sz val="8"/>
        <rFont val="Arial"/>
        <family val="2"/>
        <charset val="1"/>
      </rPr>
      <t xml:space="preserve">  NO ___</t>
    </r>
  </si>
  <si>
    <t>Ejemplo:  un password (Unix) o passphrase (PGP), una tarjeta de identidad, una tarjeta inteligente (smartcard), dispositivo USB tipo epass token,etc.</t>
  </si>
  <si>
    <t xml:space="preserve"> Otros: _____ (especifique)</t>
  </si>
  <si>
    <t>Existe administración de usuarios:</t>
  </si>
  <si>
    <t>SI _X__  NO ___</t>
  </si>
  <si>
    <t>Existe registros de auditoría:</t>
  </si>
  <si>
    <t>A nivel de aplicativos SI _X__  NO ___
A nivel de bases de datos SI _X__  NO ___</t>
  </si>
  <si>
    <t xml:space="preserve">Existe procedimientos de gestión de cambios en los sistemas de información, hardware, software base y elementos de comunicación: </t>
  </si>
  <si>
    <t>Existe bitácora de cambios y versionamiento:</t>
  </si>
  <si>
    <t>Se puede emitir reportes en medio magnético:</t>
  </si>
  <si>
    <t>Hoja de cálculo _X__  PDF _X__ Texto delimitado _X__   Otro: _____ (especifique) ……………………………..</t>
  </si>
  <si>
    <t>Posee un aplicativo para el manejo y diseño de consultas y reportes (especifique nombre y versión):</t>
  </si>
  <si>
    <t>Nombre: ______________________________   Versión: _____________________</t>
  </si>
  <si>
    <t>Desarrollo del aplicativo:</t>
  </si>
  <si>
    <t>PROPIO  ( X  )                                   TERCEROS  (    )</t>
  </si>
  <si>
    <t>Ruc / identificación fiscal del proveedor:</t>
  </si>
  <si>
    <t>N/A</t>
  </si>
  <si>
    <t>Razón social del proveedor:</t>
  </si>
  <si>
    <t>Residencia fiscal del proveedor:</t>
  </si>
  <si>
    <t>Posee contrato de nivel de servicio:</t>
  </si>
  <si>
    <t>SI ___   NO ___</t>
  </si>
  <si>
    <t>Sección 2. Repositorio de datos</t>
  </si>
  <si>
    <t>Tipo de repositorio de datos:</t>
  </si>
  <si>
    <t>ARCHIVO: _____ TABLAS: ____   BASES DE DATOS: __X___  OTRO ____ (especifique) ……………………………..</t>
  </si>
  <si>
    <t>Nombre del manejador de tablas o sistema de gestión de bases de datos (incluya versión):</t>
  </si>
  <si>
    <t>Nombre: ___ORACLE___________________________   Versión: __11gR2___________________</t>
  </si>
  <si>
    <t>Posee diccionario de datos:</t>
  </si>
  <si>
    <t>SI _X__   NO ___</t>
  </si>
  <si>
    <t>Posee respaldos de información:</t>
  </si>
  <si>
    <t>Tiempo de conservación de los respaldos:</t>
  </si>
  <si>
    <t>Diario: _X_ Semanal: ___ Mensual: ____ Anual: ____Ninguno: ___ Otro: ___ (especifique) ……………………………..</t>
  </si>
  <si>
    <t>Medios donde se respalda la información:</t>
  </si>
  <si>
    <t>Medio magnético: ___ Medio óptico: ___ Servidor propio: ___ Proveedor externo: ___ Nube pública: ___ Nube privada: ___ Otro: ___ (especifique) ……………………………..</t>
  </si>
  <si>
    <t xml:space="preserve">Existe un procedimiento que norme los accesos directos al repositorio de datos por parte de los usuarios con perfil Administrador/Técnico. </t>
  </si>
  <si>
    <t>Sección 3. Información general</t>
  </si>
  <si>
    <t>Posee diagrama de la topología de la red:</t>
  </si>
  <si>
    <t>Existe implementado un sistema de gestión de seguridad de la información:</t>
  </si>
  <si>
    <t>Existe un Plan de Continuidad:</t>
  </si>
  <si>
    <t>Existe procedimiento de gestión de incidentes de seguridad de la información:</t>
  </si>
  <si>
    <t>La empresa aplica algún marco de control interno informático (especifique):</t>
  </si>
  <si>
    <r>
      <rPr>
        <sz val="8"/>
        <rFont val="Arial"/>
        <family val="2"/>
        <charset val="1"/>
      </rPr>
      <t>SI _</t>
    </r>
    <r>
      <rPr>
        <u/>
        <sz val="8"/>
        <rFont val="Arial"/>
        <family val="2"/>
        <charset val="1"/>
      </rPr>
      <t>X</t>
    </r>
    <r>
      <rPr>
        <sz val="8"/>
        <rFont val="Arial"/>
        <family val="2"/>
        <charset val="1"/>
      </rPr>
      <t xml:space="preserve">__   NO ___                           (especifique)  </t>
    </r>
  </si>
  <si>
    <t>Se ha realizado auditorías de sistemas de información  al contribuyente en el año auditado:</t>
  </si>
  <si>
    <t>SI ___   NO __X_</t>
  </si>
  <si>
    <t>Si la respuesta anterior es afirmativa,  detalle el nombre de la empresa que efectúo la auditoría de sistemas:</t>
  </si>
  <si>
    <t>Fecha de la auditoría (dd/mm/aaaa):</t>
  </si>
  <si>
    <t>Sección 4. Facturación electrónica</t>
  </si>
  <si>
    <t>Dispone de un sistema informático  para facturación electrónica:</t>
  </si>
  <si>
    <t>SI ___   NO _X__</t>
  </si>
  <si>
    <t>Facturador Electrónico Gratuito Esquema Off-line Versión Windows</t>
  </si>
  <si>
    <t>El sistema de facturación electrónica tiene integración con los sistemas informáticos de la empresa:</t>
  </si>
  <si>
    <t xml:space="preserve">Deberá detallar los sistemas informáticos y su principal funcionalidad, con los que el sistema informático de facturación tiene integración. </t>
  </si>
  <si>
    <t>PROPIO  (   )                                   TERCEROS  ( X )</t>
  </si>
  <si>
    <t>SERVICIO RENTAS INTERNAS</t>
  </si>
  <si>
    <t>ANEXO No. 4</t>
  </si>
  <si>
    <t>Datos de la declaración del Impuesto a la Renta (a)</t>
  </si>
  <si>
    <t>Diferencias</t>
  </si>
  <si>
    <t>Número de Casillero</t>
  </si>
  <si>
    <t>Nombre del Casillero</t>
  </si>
  <si>
    <t>Valor declarado</t>
  </si>
  <si>
    <t>Código de cuenta contable</t>
  </si>
  <si>
    <t>Nombre de la Cuenta</t>
  </si>
  <si>
    <t>Valor total del ejercicio fiscal auditado</t>
  </si>
  <si>
    <t>{1}</t>
  </si>
  <si>
    <t>(b)</t>
  </si>
  <si>
    <t>{2}</t>
  </si>
  <si>
    <t>{3}={2-1}</t>
  </si>
  <si>
    <t>311</t>
  </si>
  <si>
    <t>EFECTIVO Y EQUIVALENTES AL EFECTIVO</t>
  </si>
  <si>
    <t>1-1-1-01-03-005</t>
  </si>
  <si>
    <t xml:space="preserve">      BANCO MACHALA CTA.# 1070987135</t>
  </si>
  <si>
    <t>312</t>
  </si>
  <si>
    <t>CUENTAS Y DOCUMENTOS POR COBRAR CORRIENTES/ RELACIONADAS/ LOCALES</t>
  </si>
  <si>
    <t>1-1-1-03-01-001</t>
  </si>
  <si>
    <t xml:space="preserve">      CLIENTES LOCALES</t>
  </si>
  <si>
    <t>322</t>
  </si>
  <si>
    <t>CUENTAS Y DOCUMENTOS POR COBRAR CORRIENTES/ OTRAS RELACIONADAS/ LOCALES</t>
  </si>
  <si>
    <t>1-1-1-06-01-001</t>
  </si>
  <si>
    <t xml:space="preserve">      JAN TOPIC FERAUD</t>
  </si>
  <si>
    <t>1-1-1-03-02-001</t>
  </si>
  <si>
    <t xml:space="preserve">      TELCONET CUENTAS POR COBRAR</t>
  </si>
  <si>
    <t>1-1-1-03-02-002</t>
  </si>
  <si>
    <t xml:space="preserve">      TELSOTERRA S.A.</t>
  </si>
  <si>
    <t>325</t>
  </si>
  <si>
    <t>CUENTAS Y DOCUMENTOS POR COBRAR CORRIENTES/ OTRAS NO RELACIONADAS/ LOCALES</t>
  </si>
  <si>
    <t>1-1-1-06-01-002</t>
  </si>
  <si>
    <t xml:space="preserve">      GAD MUNICIPIO DE QUITO</t>
  </si>
  <si>
    <t>336</t>
  </si>
  <si>
    <t>CRÉDITO TRIBUTARIO A FAVOR DEL SUJETO PASIVO (IVA)</t>
  </si>
  <si>
    <t>1-1-1-05-01-001</t>
  </si>
  <si>
    <t xml:space="preserve">      CREDITO TRIBUTARIO IVA</t>
  </si>
  <si>
    <t>337</t>
  </si>
  <si>
    <t xml:space="preserve">CRÉDITO TRIBUTARIO A FAVOR DEL SUJETO PASIVO (IMPUESTO A LA RENTA) </t>
  </si>
  <si>
    <t>1-1-1-05-01-002</t>
  </si>
  <si>
    <t xml:space="preserve">      CREDITO RETENCION SOBRE VENTAS</t>
  </si>
  <si>
    <t>343</t>
  </si>
  <si>
    <t>INVENTARIOS/ MERCADERÍA EN TRÁNSITO</t>
  </si>
  <si>
    <t>1-2-1-01-01-001</t>
  </si>
  <si>
    <t xml:space="preserve">      INVENTARIO EN TRANSITO</t>
  </si>
  <si>
    <t>1-2-1-01-01-002</t>
  </si>
  <si>
    <t xml:space="preserve">      TRAMITES DESADUANIZACION</t>
  </si>
  <si>
    <t>361</t>
  </si>
  <si>
    <t>TOTAL ACTIVO CORRIENTES</t>
  </si>
  <si>
    <t>499</t>
  </si>
  <si>
    <t>TOTAL DEL  ACTIVO</t>
  </si>
  <si>
    <t>513</t>
  </si>
  <si>
    <t>CUENTAS Y DOCUMENTOS POR PAGAR CORRIENTES / NO RELACIONADAS / LOCALES</t>
  </si>
  <si>
    <t>2-1-1-03-01-001</t>
  </si>
  <si>
    <t xml:space="preserve">      PROVEEDORES LOCALES</t>
  </si>
  <si>
    <t>514</t>
  </si>
  <si>
    <t>CUENTAS Y DOCUMENTOS POR PAGAR CORRIENTES / NO RELACIONADAS / DEL EXTERIOR</t>
  </si>
  <si>
    <t>2-1-1-03-02-001</t>
  </si>
  <si>
    <t xml:space="preserve">      PROVEEDORES DEL EXTERIOR</t>
  </si>
  <si>
    <t>519</t>
  </si>
  <si>
    <t>CUENTAS Y DOCUMENTOS POR PAGAR CORRIENTES / OTRAS  RELACIONADAS / LOCALES</t>
  </si>
  <si>
    <t>2-1-1-07-02-001</t>
  </si>
  <si>
    <t xml:space="preserve">      TELCONET S.A.</t>
  </si>
  <si>
    <t>521</t>
  </si>
  <si>
    <t>CUENTAS Y DOCUMENTOS POR PAGAR CORRIENTES / OTRAS  NO RELACIONADAS / LOCALES</t>
  </si>
  <si>
    <t>2-1-1-01-01-005</t>
  </si>
  <si>
    <t xml:space="preserve">      IVA POR PAGAR</t>
  </si>
  <si>
    <t>2-1-1-01-02-007</t>
  </si>
  <si>
    <t xml:space="preserve">      RET. FUENTE POR PAGAR</t>
  </si>
  <si>
    <t>525</t>
  </si>
  <si>
    <t>OBLIGACIONES CON INSTITUCIONES FINANCIERAS-CORRIENTES / NO RELACIONADA / LOCALES</t>
  </si>
  <si>
    <t>2-1-1-06-01-002</t>
  </si>
  <si>
    <t xml:space="preserve">      BANCO MACHALA   C/P</t>
  </si>
  <si>
    <t>550</t>
  </si>
  <si>
    <t>TOTAL PASIVO CORRIENTES</t>
  </si>
  <si>
    <t>601</t>
  </si>
  <si>
    <t>CAPITAL SUSCRITO Y/O ASIGNADO</t>
  </si>
  <si>
    <t>3-1-1-01-01-001</t>
  </si>
  <si>
    <t xml:space="preserve">      CAPITAL SUSCRITO</t>
  </si>
  <si>
    <t>604</t>
  </si>
  <si>
    <t>RESERVA LEGAL</t>
  </si>
  <si>
    <t>3-2-1-01-01-001</t>
  </si>
  <si>
    <t xml:space="preserve">      RESERVA LEGAL</t>
  </si>
  <si>
    <t>607</t>
  </si>
  <si>
    <t>RESERVA DE CAPITAL</t>
  </si>
  <si>
    <t>3-2-1-01-01-002</t>
  </si>
  <si>
    <t xml:space="preserve">      RESERVA DE CAPITAL</t>
  </si>
  <si>
    <t>612</t>
  </si>
  <si>
    <t>(-) PÉRDIDAS ACUMULADAS DE EJERCICIOS ANTERIORES</t>
  </si>
  <si>
    <t>3-3-1-01-01-001</t>
  </si>
  <si>
    <t xml:space="preserve">      UTILIDAD O PERDIDA EJERC. ANTERIOR</t>
  </si>
  <si>
    <t>615</t>
  </si>
  <si>
    <t>(+) UTILIDAD DEL EJERCICIO</t>
  </si>
  <si>
    <t xml:space="preserve">      UTILIDAD O PERDIDA EJERCICIO</t>
  </si>
  <si>
    <t>698</t>
  </si>
  <si>
    <t>TOTAL PATRIMONIO</t>
  </si>
  <si>
    <t>699</t>
  </si>
  <si>
    <t>TOTAL PASIVO Y PATRIMONIO</t>
  </si>
  <si>
    <t>6001</t>
  </si>
  <si>
    <t>INGRESOS DE ACTIVIDADES ORDINARIAS / VENTAS NETAS LOCALES DE BIENES / GRAVADAS CON TARIFA DIFERENTE DE 0% DE IVA</t>
  </si>
  <si>
    <t>4-1-1-01-01-001</t>
  </si>
  <si>
    <t xml:space="preserve">      VENTAS EQUIPOS</t>
  </si>
  <si>
    <t>6999</t>
  </si>
  <si>
    <t>TOTAL INGRESOS</t>
  </si>
  <si>
    <t>7007</t>
  </si>
  <si>
    <t>COSTO DE VENTAS/ Importaciones de bienes no producidos por el sujeto pasivo</t>
  </si>
  <si>
    <t>5-4-1-01-01-001</t>
  </si>
  <si>
    <t xml:space="preserve">      COSTO DE EQUIPO PARA LA VENTA</t>
  </si>
  <si>
    <t>7050</t>
  </si>
  <si>
    <t>GASTOS POR BENEFICIOS A LOS EMPLEADOS Y HONORARIOS / HONORARIOS PROFESIONALES Y DIETAS</t>
  </si>
  <si>
    <t>6-1-1-02-01-037</t>
  </si>
  <si>
    <t xml:space="preserve">      SERVICIOS PROF. PERS. NATURAL</t>
  </si>
  <si>
    <t>7179</t>
  </si>
  <si>
    <t>OTROS GASTOS / Consumo de combustibles y lubricantes</t>
  </si>
  <si>
    <t>6-1-1-02-01-030</t>
  </si>
  <si>
    <t xml:space="preserve">      MOVILIZACIONES</t>
  </si>
  <si>
    <t>7185</t>
  </si>
  <si>
    <t>OTROS GASTOS / GASTOS DE GESTIÓN</t>
  </si>
  <si>
    <t>6-1-2-02-01-001</t>
  </si>
  <si>
    <t xml:space="preserve">      GASTOS DE GESTIÓN</t>
  </si>
  <si>
    <t>7203</t>
  </si>
  <si>
    <t xml:space="preserve">OTROS GASTOS / Seguros y reaseguros (primas y cesiones) </t>
  </si>
  <si>
    <t>6-1-1-02-01-036</t>
  </si>
  <si>
    <t xml:space="preserve">      SEGUROS CONTRATADOS</t>
  </si>
  <si>
    <t>7209</t>
  </si>
  <si>
    <t>OTROS GASTOS / IMPUESTOS, CONTRIBUCIONES Y OTROS</t>
  </si>
  <si>
    <t>6-1-1-02-01-042</t>
  </si>
  <si>
    <t xml:space="preserve">      TASA - CONTRIBUCION ORGAN – CONTROL</t>
  </si>
  <si>
    <t>6-1-1-02-01-031</t>
  </si>
  <si>
    <t xml:space="preserve">      MULTAS E INTERESES S.R.I.</t>
  </si>
  <si>
    <t>7248</t>
  </si>
  <si>
    <t>OTROS GASTOS / OTROS</t>
  </si>
  <si>
    <t>6-1-1-02-01-021</t>
  </si>
  <si>
    <t xml:space="preserve">      SERVICIOS PROF. SOCIEDADES</t>
  </si>
  <si>
    <t>7269</t>
  </si>
  <si>
    <t>GASTOS FINANCIEROS Y OTROS  NO OPERACIONALES/  COSTOS DE TRANSACCIÓN (COMISIONES BANCARIAS, HONORARIOS, TASAS, ENTRE OTROS) /LOCAL</t>
  </si>
  <si>
    <t>6-1-2-02-01-012</t>
  </si>
  <si>
    <t xml:space="preserve">      COMISIONES Y SERVICIOS BANCARIOS</t>
  </si>
  <si>
    <t>7281</t>
  </si>
  <si>
    <t>GASTOS FINANCIEROS Y OTROS  NO OPERACIONALES / INTERESES CON INSTITUCIONES FINANCIERAS / NO RELACIONADA / LOCAL</t>
  </si>
  <si>
    <t>6-1-2-02-01-048</t>
  </si>
  <si>
    <t xml:space="preserve">      INTERES FINANCIERO BANCARIA LOCALES</t>
  </si>
  <si>
    <t>7999</t>
  </si>
  <si>
    <t>TOTAL COSTOS Y GASTOS</t>
  </si>
  <si>
    <t>a. Corresponde al número, nombre y valor del casillero del formulario 101 en el que se efectuó la declaración del impuesto a la renta y presentación de estados financieros para sociedades y establecimientos permanentes. Informar únicamente los casilleros en donde se registraron valores.</t>
  </si>
  <si>
    <t>b. Los códigos de cuentas deberán ser ingresados al máximo detalle posible, de tal forma que los componentes de cada casillero se puedan identificar claramente.</t>
  </si>
  <si>
    <t>c. En caso de existir diferencias u observaciones, se debe revelar la explicación de las mismas, tanto al pie de este anexo, como en la parte de Recomendaciones sobre Aspectos Tributarios.</t>
  </si>
  <si>
    <t>ANEXO No. 5</t>
  </si>
  <si>
    <t>CONCILIACIÓN TRIBUTARIA - DIFERENCIAS PERMANENTES</t>
  </si>
  <si>
    <t>INGRESOS EXENTOS /  INGRESOS NO OBJETOS DE IMPUESTO A LA RENTA / INGRESOS SUJETOS A IMPUESTO A LA RENTA ÚNICO</t>
  </si>
  <si>
    <t>Descripción del ingreso</t>
  </si>
  <si>
    <t>No. Casillero de la declaración de impuesto a la renta</t>
  </si>
  <si>
    <t>Nombre de la cuenta contable</t>
  </si>
  <si>
    <t>Descripción del ingreso exento / no objeto de impuesto a la renta / sujeto a impuesto a la renta único</t>
  </si>
  <si>
    <t>Normativa de respaldo del ingreso exento / no objeto de impuesto a la renta / sujeto a impuesto a la renta único</t>
  </si>
  <si>
    <t>Valor total en libros contables</t>
  </si>
  <si>
    <t>(a)</t>
  </si>
  <si>
    <t>(c)</t>
  </si>
  <si>
    <t>(d)</t>
  </si>
  <si>
    <t>(e)</t>
  </si>
  <si>
    <t>(f)</t>
  </si>
  <si>
    <r>
      <rPr>
        <b/>
        <sz val="9"/>
        <rFont val="Arial"/>
        <family val="2"/>
        <charset val="1"/>
      </rPr>
      <t xml:space="preserve">Total según libros contables </t>
    </r>
    <r>
      <rPr>
        <b/>
        <sz val="9"/>
        <color indexed="10"/>
        <rFont val="Arial"/>
        <family val="2"/>
        <charset val="1"/>
      </rPr>
      <t>{1}</t>
    </r>
  </si>
  <si>
    <t xml:space="preserve">No. Casillero de la declaración de impuesto a la renta </t>
  </si>
  <si>
    <t>Total</t>
  </si>
  <si>
    <t>Dividendos exentos y efectos por método de participación</t>
  </si>
  <si>
    <t>Otras rentas exentas e ingresos no objeto de impuesto a la renta</t>
  </si>
  <si>
    <t>Ingresos sujetos a impuesto a la renta único</t>
  </si>
  <si>
    <r>
      <rPr>
        <b/>
        <sz val="9"/>
        <rFont val="Arial"/>
        <family val="2"/>
        <charset val="1"/>
      </rPr>
      <t xml:space="preserve">Total ingresos exentos /  no objetos de impuesto a la renta / sujetos a impuesto a la renta único declarados </t>
    </r>
    <r>
      <rPr>
        <b/>
        <sz val="9"/>
        <color indexed="10"/>
        <rFont val="Arial"/>
        <family val="2"/>
        <charset val="1"/>
      </rPr>
      <t>{2}</t>
    </r>
  </si>
  <si>
    <r>
      <rPr>
        <b/>
        <sz val="9"/>
        <rFont val="Arial"/>
        <family val="2"/>
        <charset val="1"/>
      </rPr>
      <t xml:space="preserve">Diferencia </t>
    </r>
    <r>
      <rPr>
        <b/>
        <sz val="9"/>
        <color indexed="56"/>
        <rFont val="Arial"/>
        <family val="2"/>
        <charset val="1"/>
      </rPr>
      <t xml:space="preserve">(g) </t>
    </r>
    <r>
      <rPr>
        <b/>
        <sz val="9"/>
        <color indexed="10"/>
        <rFont val="Arial"/>
        <family val="2"/>
        <charset val="1"/>
      </rPr>
      <t>{3 = 1 - 2}</t>
    </r>
  </si>
  <si>
    <t>a. Corresponde a la descripción general del ingreso, por ejemplo: Ingreso exento, Ingreso no objeto de impuesto a la renta o Ingreso sujeto a impuesto a la renta único.</t>
  </si>
  <si>
    <t>b. Corresponde al número del casillero del formulario 101, Declaración del impuesto a la renta y presentación de estados financieros para sociedades y establecimientos permanentes, vigente para el ejercicio fiscal auditado; en donde se declararon los ingresos exentos, no objetos de impuesto a la renta o sujetos a impuesto a la renta único.</t>
  </si>
  <si>
    <t>c. Los códigos de cuentas deberán ser ingresados al máximo detalle posible, de tal forma que los componentes de cada casillero se puedan identificar claramente.</t>
  </si>
  <si>
    <t>d. Se deberá especificar el tipo de ingreso exento, no objeto de impuesto a la renta o sujeto a impuesto a la renta único que se haya obtenido, por ejemplo: Ingresos generados por la enajenación ocasional de inmuebles.</t>
  </si>
  <si>
    <t>e. Se debe detallar la normativa que respalda al ingreso para considerarlo como exento, no objeto de impuesto a la renta o sujeto a impuesto a la renta único, por ejemplo: Numeral 14 del artículo 9 de la Ley de Régimen Tributario Interno.</t>
  </si>
  <si>
    <t>f. Corresponde a la sumatoria de las operaciones efectuadas en el ejercicio fiscal, en valor monetario de conformidad con el código contable indicado.</t>
  </si>
  <si>
    <t>g. En caso de existir diferencias u observaciones, se debe revelar la explicación de las mismas, tanto al pie de este anexo, como en la parte de Recomendaciones sobre Aspectos Tributarios.</t>
  </si>
  <si>
    <t>ANEXO No. 6</t>
  </si>
  <si>
    <t xml:space="preserve">GASTOS NO DEDUCIBLES LOCALES Y DEL EXTERIOR / GASTOS INCURRIDOS PARA GENERAR INGRESOS EXENTOS / </t>
  </si>
  <si>
    <t>GASTOS ATRIBUIDOS A INGRESOS NO OBJETO DE IMPUESTO A LA RENTA / GASTOS INCURRIDOS PARA GENERAR INGRESOS SUJETOS A IMPUESTO A LA RENTA ÚNICO</t>
  </si>
  <si>
    <t>Descripción del gasto</t>
  </si>
  <si>
    <t>Descripción del gasto no deducible local y del exterior / incurridos para generar ingresos exentos / atribuidos a ingresos no objetos de impuesto a la renta / incurridos para generar ingresos sujetos a impuesto a la renta único</t>
  </si>
  <si>
    <t>Normativa aplicable para considerar al gasto no deducible local y del exterior / incurridos para generar ingresos exentos / atribuidos a ingresos no objetos de impuesto a la renta / incurridos para generar ingresos sujetos a impuesto a la renta único</t>
  </si>
  <si>
    <t>Descripción del  ingreso exento / no objeto de impuesto a la renta / sujeto a impuesto a la renta único con el que se relaciona el costo o gasto</t>
  </si>
  <si>
    <t>(g)</t>
  </si>
  <si>
    <t>Gasto no deducibles Locales</t>
  </si>
  <si>
    <t>MULTAS E INTERESES S.R.I.</t>
  </si>
  <si>
    <t>Gasto no deducible por Multas e intereses al S.R.I. deducción no permitida por la Ley de Regimén Tributario interno.</t>
  </si>
  <si>
    <t>Art.35 RALRTI numeral 6</t>
  </si>
  <si>
    <t>6-1-1-02-01-049</t>
  </si>
  <si>
    <t>OTROS NO DEDUCIBLE</t>
  </si>
  <si>
    <t>Otros Gasto no deducible por Multas, deducción no permitida por la Ley de Regimén Tributario interno.</t>
  </si>
  <si>
    <r>
      <rPr>
        <b/>
        <sz val="8"/>
        <rFont val="Arial"/>
        <family val="2"/>
        <charset val="1"/>
      </rPr>
      <t xml:space="preserve">Total según libros contables  </t>
    </r>
    <r>
      <rPr>
        <b/>
        <sz val="8"/>
        <color indexed="10"/>
        <rFont val="Arial"/>
        <family val="2"/>
        <charset val="1"/>
      </rPr>
      <t>{1}</t>
    </r>
  </si>
  <si>
    <t xml:space="preserve">Descripción </t>
  </si>
  <si>
    <t>No. Casillero de la declaración de impuesto a la renta (en caso de aplicar)</t>
  </si>
  <si>
    <t>Referencia</t>
  </si>
  <si>
    <t>Ingresos exentos:</t>
  </si>
  <si>
    <t>XXXXXXXXX</t>
  </si>
  <si>
    <t>Total ingresos exentos para la aplicación del ajuste</t>
  </si>
  <si>
    <t>Total Ingresos declarados en el impuesto a la renta</t>
  </si>
  <si>
    <t>(±) Ajustes al valor de ingresos (conciliación tributaria):</t>
  </si>
  <si>
    <t>Total ingresos para la aplicación del ajuste</t>
  </si>
  <si>
    <t>{3}</t>
  </si>
  <si>
    <t>Porcentaje que representan los ingresos exentos sobre el total de ingresos</t>
  </si>
  <si>
    <t>{4}={2 / 3}</t>
  </si>
  <si>
    <t>Total Costos y Gastos declarados en el impuesto a la renta</t>
  </si>
  <si>
    <t>(±) Ajustes al valor de costos y gastos (conciliación tributaria):</t>
  </si>
  <si>
    <t>Total costos y gastos para la aplicación del ajuste</t>
  </si>
  <si>
    <t>{5}</t>
  </si>
  <si>
    <t>Valor del ajuste que corresponde a costos y gastos incurridos para generar ingresos exentos</t>
  </si>
  <si>
    <t>{6}={4 * 5}</t>
  </si>
  <si>
    <t>{7}</t>
  </si>
  <si>
    <t>{8}</t>
  </si>
  <si>
    <t>Gastos incurridos para generar ingresos exentos y gastos atribuidos a ingresos no objeto de impuesto a la renta</t>
  </si>
  <si>
    <t>{9}</t>
  </si>
  <si>
    <t>Participación a trabajadores atribuibles a ingresos exentos y no objeto del impuesto a la renta</t>
  </si>
  <si>
    <t>{10}={7*15%}+{{8-9}*15%}</t>
  </si>
  <si>
    <t>Gastos no deducibles locales</t>
  </si>
  <si>
    <t>{11}</t>
  </si>
  <si>
    <t>Gastos no deducibles del exterior</t>
  </si>
  <si>
    <t>{12}</t>
  </si>
  <si>
    <t>{13}</t>
  </si>
  <si>
    <t>{14}</t>
  </si>
  <si>
    <t>Costos y gastos deducibles incurridos para generar ingresos sujetos a impuesto a la renta único</t>
  </si>
  <si>
    <t>{15}</t>
  </si>
  <si>
    <t>Total gastos no deducibles locales y del exterior / incurridos para generar ingresos exentos / atribuidos a ingresos no objetos de impuesto a la renta / incurridos para generar ingresos sujetos a impuesto a la renta único declarados</t>
  </si>
  <si>
    <t>{16}={11+12+13+14+15}</t>
  </si>
  <si>
    <r>
      <rPr>
        <b/>
        <sz val="8"/>
        <rFont val="Arial"/>
        <family val="2"/>
        <charset val="1"/>
      </rPr>
      <t xml:space="preserve">Diferencias </t>
    </r>
    <r>
      <rPr>
        <b/>
        <sz val="8"/>
        <color indexed="56"/>
        <rFont val="Arial"/>
        <family val="2"/>
        <charset val="1"/>
      </rPr>
      <t>(h)</t>
    </r>
  </si>
  <si>
    <t>{17}={1+6+10-16}</t>
  </si>
  <si>
    <t>a. Corresponde a la descripción general del gasto, por ejemplo: Gasto no deducible local, gasto no deducible del exterior, gasto incurrido para generar ingresos exentos, gasto atribuido a ingresos no objetos de impuesto a la renta, gasto incurrido para generar ingresos sujetos a impuesto a la renta único.</t>
  </si>
  <si>
    <t>b. Corresponde al número del casillero del formulario 101, Declaración del impuesto a la renta y presentación de estados financieros para sociedades y establecimientos permanentes, vigente para el ejercicio fiscal auditado; en donde se declararon los gastos no deducibles locales y del exterior, incurridos para generar ingresos exentos, atribuidos a ingresos no objetos de impuesto a la renta, incurridos para generar ingresos sujetos a impuesto a la renta único.</t>
  </si>
  <si>
    <t xml:space="preserve">d. Se deberá especificar el tipo de gasto no deducible local y del exterior, incurrido para generar ingresos exentos, atribuido a ingresos no objetos de impuesto a la renta, incurrido para generar ingresos sujetos a impuesto a la renta único que se haya efectuado, por ejemplo: Gastos no deducibles por mantenimiento y reparaciones sustentados en comprobantes de venta que no cumplen con los requisitos establecidos en el reglamento correspondiente. </t>
  </si>
  <si>
    <t>e. Se debe detallar la normativa aplicable para considerar al gasto no deducible local y del exterior, incurridos para generar ingresos exentos, atribuidos a ingresos no objetos de impuesto a la renta, incurridos para generar ingresos sujetos a impuesto a la renta único, por ejemplo: Numeral 1 del artículo 10 de la Ley de Régimen Tributario Interno.</t>
  </si>
  <si>
    <t>f. Se deberá especificar el tipo de ingreso exento, no objeto de impuesto a la renta o sujeto a impuesto a la renta único que se haya obtenido con el que se relaciona el costo o gasto, por ejemplo: Ingresos generados por la enajenación ocasional de inmuebles.</t>
  </si>
  <si>
    <t>g. Corresponde a la sumatoria de las operaciones efectuadas en el ejercicio fiscal, en valor monetario de conformidad con el código contable indicado.</t>
  </si>
  <si>
    <t>h. En caso de existir diferencias u observaciones, se debe revelar la explicación de las mismas, tanto al pie de este anexo, como en la parte de Recomendaciones sobre Aspectos Tributarios.</t>
  </si>
  <si>
    <t>ANEXO No. 7</t>
  </si>
  <si>
    <t>DEDUCCIONES ADICIONALES</t>
  </si>
  <si>
    <t>Descripción de la deducción</t>
  </si>
  <si>
    <t>Normativa aplicable para considerar la deducción</t>
  </si>
  <si>
    <t>No. Operaciones efectuadas en el ejercicio fiscal</t>
  </si>
  <si>
    <t>Valor en libros contables</t>
  </si>
  <si>
    <t>% de deducción adicional a considerar en base a la normativa aplicable</t>
  </si>
  <si>
    <t>Valor de la deducción a considerar en base a la normativa aplicable</t>
  </si>
  <si>
    <t>Total según el contribuyente</t>
  </si>
  <si>
    <t>Deducciones adicionales-incluye incentivos de la Ley de Solidaridad (valor registrado en el casillero 810 de la declaración de Impuesto a la Renta)</t>
  </si>
  <si>
    <r>
      <rPr>
        <b/>
        <sz val="9"/>
        <rFont val="Arial"/>
        <family val="2"/>
        <charset val="1"/>
      </rPr>
      <t xml:space="preserve">Diferencia </t>
    </r>
    <r>
      <rPr>
        <b/>
        <sz val="9"/>
        <color indexed="56"/>
        <rFont val="Arial"/>
        <family val="2"/>
        <charset val="1"/>
      </rPr>
      <t>(g)</t>
    </r>
  </si>
  <si>
    <t>a. Los códigos de cuentas deberán ser ingresados al máximo detalle posible, de tal forma que los componentes del casillero se puedan identificar claramente.</t>
  </si>
  <si>
    <t>b. Se deberá especificar el tipo de deducción adicional que se haya efectuado, por ejemplo: Deducciones que correspondan a remuneraciones y beneficios sociales sobre los que se aporte al Instituto Ecuatoriano de Seguridad Social, por incremento neto de empleos.</t>
  </si>
  <si>
    <t>c. Se debe detallar la normativa aplicable para considerar la deducción adicional, por ejemplo: Inciso cuarto, numeral 9 del artículo 10 de la Ley de Régimen Tributario Interno.</t>
  </si>
  <si>
    <t>d. Corresponde a la sumatoria de las operaciones efectuadas en el ejercicio fiscal a análisis en número y en valor monetario de conformidad con el código contable indicado.</t>
  </si>
  <si>
    <t>e. Corresponde al porcentaje de deducción adicional a considerar en base a la normativa aplicable, por ejemplo para el incremento neto de empleos el porcentaje adicional a deducirse corresponde al 100%.</t>
  </si>
  <si>
    <t>f. Corresponde al valor en libros por el % de deducción adicional.</t>
  </si>
  <si>
    <t>ANEXO No. 8</t>
  </si>
  <si>
    <r>
      <rPr>
        <b/>
        <i/>
        <sz val="8"/>
        <rFont val="Arial"/>
        <family val="2"/>
        <charset val="1"/>
      </rPr>
      <t xml:space="preserve">ACTIVOS POR IMPUESTOS DIFERIDOS </t>
    </r>
    <r>
      <rPr>
        <b/>
        <sz val="8"/>
        <color indexed="56"/>
        <rFont val="Arial"/>
        <family val="2"/>
        <charset val="1"/>
      </rPr>
      <t>(a)</t>
    </r>
  </si>
  <si>
    <r>
      <rPr>
        <b/>
        <sz val="8"/>
        <rFont val="Arial"/>
        <family val="2"/>
        <charset val="1"/>
      </rPr>
      <t>Activos por impuestos diferidos por créditos fiscales de periodos anteriores (retenciones, anticipos del impuesto a la renta y/o impuesto a la salida de divisas)</t>
    </r>
    <r>
      <rPr>
        <b/>
        <sz val="8"/>
        <color indexed="56"/>
        <rFont val="Arial"/>
        <family val="2"/>
        <charset val="1"/>
      </rPr>
      <t xml:space="preserve"> (b)</t>
    </r>
  </si>
  <si>
    <t>No. Cuenta Contable</t>
  </si>
  <si>
    <t>Año de origen del crédito fiscal</t>
  </si>
  <si>
    <r>
      <rPr>
        <b/>
        <sz val="8"/>
        <rFont val="Arial"/>
        <family val="2"/>
        <charset val="1"/>
      </rPr>
      <t xml:space="preserve">Tipo 
de crédito fiscal
</t>
    </r>
    <r>
      <rPr>
        <b/>
        <sz val="8"/>
        <color indexed="56"/>
        <rFont val="Arial"/>
        <family val="2"/>
        <charset val="1"/>
      </rPr>
      <t>(c)</t>
    </r>
  </si>
  <si>
    <t>Saldo neto del Activo por Impuestos Diferidos al 1 de enero del ejercicio fiscal auditado</t>
  </si>
  <si>
    <r>
      <rPr>
        <b/>
        <sz val="8"/>
        <rFont val="Arial"/>
        <family val="2"/>
        <charset val="1"/>
      </rPr>
      <t xml:space="preserve">Valor recuperado (efectivamente utilizado)
</t>
    </r>
    <r>
      <rPr>
        <b/>
        <sz val="8"/>
        <color indexed="56"/>
        <rFont val="Arial"/>
        <family val="2"/>
        <charset val="1"/>
      </rPr>
      <t>(d)</t>
    </r>
  </si>
  <si>
    <t>Saldo bruto del Activo por Impuestos Diferidos al 31 de diciembre del ejercicio fiscal auditado</t>
  </si>
  <si>
    <r>
      <rPr>
        <b/>
        <sz val="8"/>
        <rFont val="Arial"/>
        <family val="2"/>
        <charset val="1"/>
      </rPr>
      <t xml:space="preserve">Ajustes por nuevas estimaciones contables (en caso de aplicar)
</t>
    </r>
    <r>
      <rPr>
        <b/>
        <sz val="8"/>
        <color indexed="56"/>
        <rFont val="Arial"/>
        <family val="2"/>
        <charset val="1"/>
      </rPr>
      <t xml:space="preserve"> (e)</t>
    </r>
  </si>
  <si>
    <t>Saldo neto del Activo por Impuestos Diferidos al 31 de diciembre del ejercicio fiscal auditado</t>
  </si>
  <si>
    <t>Variación del saldo del Activo por Impuestos Diferidos durante el ejercicio fiscal auditado</t>
  </si>
  <si>
    <t>Observaciones</t>
  </si>
  <si>
    <t xml:space="preserve">{2} </t>
  </si>
  <si>
    <t xml:space="preserve">{3} = {1-2} </t>
  </si>
  <si>
    <t>{4}</t>
  </si>
  <si>
    <t>{5} = {3±4}</t>
  </si>
  <si>
    <t>{6} = {5-1}</t>
  </si>
  <si>
    <t>Retenciones en la Fuente en Ventas</t>
  </si>
  <si>
    <r>
      <rPr>
        <b/>
        <sz val="8"/>
        <rFont val="Arial"/>
        <family val="2"/>
        <charset val="1"/>
      </rPr>
      <t xml:space="preserve">Activos por impuestos diferidos por pérdidas fiscales de periodos anteriores </t>
    </r>
    <r>
      <rPr>
        <b/>
        <sz val="8"/>
        <color indexed="56"/>
        <rFont val="Arial"/>
        <family val="2"/>
        <charset val="1"/>
      </rPr>
      <t>(f)</t>
    </r>
  </si>
  <si>
    <t>Tipo</t>
  </si>
  <si>
    <t>Saldo de pérdidas fiscales de periodos anteriores por amortizar al 31 de diciembre del ejercicio fiscal auditado</t>
  </si>
  <si>
    <r>
      <rPr>
        <b/>
        <sz val="8"/>
        <rFont val="Arial"/>
        <family val="2"/>
        <charset val="1"/>
      </rPr>
      <t xml:space="preserve">Ajustes por nuevas estimaciones contables (en caso de aplicar)
</t>
    </r>
    <r>
      <rPr>
        <b/>
        <sz val="8"/>
        <color indexed="56"/>
        <rFont val="Arial"/>
        <family val="2"/>
        <charset val="1"/>
      </rPr>
      <t xml:space="preserve"> (g)</t>
    </r>
  </si>
  <si>
    <t>Tasa fiscal aplicada</t>
  </si>
  <si>
    <t>{4} = {{1±2}*3}</t>
  </si>
  <si>
    <t xml:space="preserve">{5} = {4-2} </t>
  </si>
  <si>
    <t>Pérdidas fiscales de periodos anteriores</t>
  </si>
  <si>
    <r>
      <rPr>
        <b/>
        <sz val="8"/>
        <rFont val="Arial"/>
        <family val="2"/>
        <charset val="1"/>
      </rPr>
      <t>Cálculo del límite del valor de la amortización de pérdidas</t>
    </r>
    <r>
      <rPr>
        <b/>
        <sz val="8"/>
        <color indexed="56"/>
        <rFont val="Arial"/>
        <family val="2"/>
        <charset val="1"/>
      </rPr>
      <t xml:space="preserve"> (h)</t>
    </r>
  </si>
  <si>
    <t>Valores declarados</t>
  </si>
  <si>
    <t>Año 2014</t>
  </si>
  <si>
    <t>Año 2015</t>
  </si>
  <si>
    <t>Año 2016</t>
  </si>
  <si>
    <t>Año 2017</t>
  </si>
  <si>
    <t>Año 2018</t>
  </si>
  <si>
    <t>Año 2019</t>
  </si>
  <si>
    <t>Utilidad gravable</t>
  </si>
  <si>
    <t>Pérdida sujeta a amortización</t>
  </si>
  <si>
    <t>Límite de amortización de pérdidas</t>
  </si>
  <si>
    <t>Detalle</t>
  </si>
  <si>
    <t>Amortización del período</t>
  </si>
  <si>
    <t>Amortización Acumulada</t>
  </si>
  <si>
    <t>Saldo no amortizado al 31 de diciembre del ejercicio fiscal auditado</t>
  </si>
  <si>
    <t>{6}</t>
  </si>
  <si>
    <t>{8} = {2+3+4+5+6+7}</t>
  </si>
  <si>
    <t>{9} = {1-8}</t>
  </si>
  <si>
    <t>Pérdida sujeta a amortización (valor declarado 2014)</t>
  </si>
  <si>
    <t>Pérdida sujeta a amortización (valor declarado 2016)</t>
  </si>
  <si>
    <t>Valor declarado de la amortización de pérdidas</t>
  </si>
  <si>
    <t>Valor calculado del límite de la amortización de pérdidas</t>
  </si>
  <si>
    <r>
      <rPr>
        <b/>
        <sz val="8"/>
        <rFont val="Arial"/>
        <family val="2"/>
        <charset val="1"/>
      </rPr>
      <t xml:space="preserve">Diferencias </t>
    </r>
    <r>
      <rPr>
        <b/>
        <sz val="8"/>
        <color indexed="56"/>
        <rFont val="Arial"/>
        <family val="2"/>
        <charset val="1"/>
      </rPr>
      <t>(t)</t>
    </r>
  </si>
  <si>
    <t>Nombre de la Cuenta Contable</t>
  </si>
  <si>
    <t>Año de reconocimiento inicial de la diferencia temporaria</t>
  </si>
  <si>
    <t>Valor según Libros 
(Base NIIF)</t>
  </si>
  <si>
    <t>Base Fiscal</t>
  </si>
  <si>
    <r>
      <rPr>
        <b/>
        <sz val="8"/>
        <rFont val="Arial"/>
        <family val="2"/>
        <charset val="1"/>
      </rPr>
      <t xml:space="preserve">Diferencia Temporaria
</t>
    </r>
    <r>
      <rPr>
        <b/>
        <sz val="8"/>
        <color indexed="56"/>
        <rFont val="Arial"/>
        <family val="2"/>
        <charset val="1"/>
      </rPr>
      <t>(i)</t>
    </r>
  </si>
  <si>
    <t>Tasa Fiscal aplicada</t>
  </si>
  <si>
    <r>
      <rPr>
        <b/>
        <sz val="8"/>
        <rFont val="Arial"/>
        <family val="2"/>
        <charset val="1"/>
      </rPr>
      <t xml:space="preserve">Ajustes por nuevas estimaciones contables (en caso de aplicar)
 </t>
    </r>
    <r>
      <rPr>
        <b/>
        <sz val="8"/>
        <color indexed="56"/>
        <rFont val="Arial"/>
        <family val="2"/>
        <charset val="1"/>
      </rPr>
      <t>(j)</t>
    </r>
  </si>
  <si>
    <t>Año que se prevé reversar toda la diferencia temporaria registrada al 31 de diciembre del ejercicio fiscal auditado</t>
  </si>
  <si>
    <t>Saldo neto del Activo por Impuestos Diferidos al 31 de diciembre del ejercicio fiscal anterior al auditado</t>
  </si>
  <si>
    <t xml:space="preserve">{3} = {1- 2} </t>
  </si>
  <si>
    <t>{5} = {3*4}</t>
  </si>
  <si>
    <t>{7} = {5-6}</t>
  </si>
  <si>
    <t>{9} = {7-8}</t>
  </si>
  <si>
    <r>
      <rPr>
        <b/>
        <i/>
        <sz val="8"/>
        <rFont val="Arial"/>
        <family val="2"/>
        <charset val="1"/>
      </rPr>
      <t>PASIVOS POR IMPUESTOS DIFERIDOS</t>
    </r>
    <r>
      <rPr>
        <b/>
        <i/>
        <sz val="8"/>
        <color indexed="56"/>
        <rFont val="Arial"/>
        <family val="2"/>
        <charset val="1"/>
      </rPr>
      <t xml:space="preserve"> </t>
    </r>
    <r>
      <rPr>
        <b/>
        <sz val="8"/>
        <color indexed="56"/>
        <rFont val="Arial"/>
        <family val="2"/>
        <charset val="1"/>
      </rPr>
      <t>(k)</t>
    </r>
  </si>
  <si>
    <t>Saldo del Pasivo por Impuestos Diferidos al 31 de diciembre del ejercicio fiscal auditado</t>
  </si>
  <si>
    <t>Saldo del Pasivo por Impuestos Diferidos al 31 de diciembre del ejercicio fiscal anterior al auditado</t>
  </si>
  <si>
    <t>Variación del saldo del Pasivo por Impuestos Diferidos durante el ejercicio fiscal auditado</t>
  </si>
  <si>
    <r>
      <rPr>
        <b/>
        <sz val="8"/>
        <rFont val="Arial"/>
        <family val="2"/>
        <charset val="1"/>
      </rPr>
      <t xml:space="preserve">Saldo del pasivo por ingreso diferido registrado en libros al 31 de diciembre del ejercicio fiscal anterior al auditado
</t>
    </r>
    <r>
      <rPr>
        <b/>
        <sz val="8"/>
        <color indexed="56"/>
        <rFont val="Arial"/>
        <family val="2"/>
        <charset val="1"/>
      </rPr>
      <t>(l)</t>
    </r>
  </si>
  <si>
    <r>
      <rPr>
        <b/>
        <sz val="8"/>
        <rFont val="Arial"/>
        <family val="2"/>
        <charset val="1"/>
      </rPr>
      <t xml:space="preserve">Porción del pasivo por ingreso diferido registrado al 31 de diciembre del ejercicio fiscal anterior y devengado como ingreso contable durante el año auditado     
</t>
    </r>
    <r>
      <rPr>
        <b/>
        <sz val="8"/>
        <color indexed="56"/>
        <rFont val="Arial"/>
        <family val="2"/>
        <charset val="1"/>
      </rPr>
      <t>(m)</t>
    </r>
  </si>
  <si>
    <r>
      <rPr>
        <b/>
        <sz val="8"/>
        <rFont val="Arial"/>
        <family val="2"/>
        <charset val="1"/>
      </rPr>
      <t xml:space="preserve">Monto de todas las facturas emitidas en el ejercicio fiscal auditado
</t>
    </r>
    <r>
      <rPr>
        <b/>
        <sz val="8"/>
        <color indexed="56"/>
        <rFont val="Arial"/>
        <family val="2"/>
        <charset val="1"/>
      </rPr>
      <t>(n)</t>
    </r>
  </si>
  <si>
    <r>
      <rPr>
        <b/>
        <sz val="8"/>
        <rFont val="Arial"/>
        <family val="2"/>
        <charset val="1"/>
      </rPr>
      <t xml:space="preserve">Porción de todas las facturas emitidas en el ejercicio fiscal auditado y devengadas como ingreso contable en el mismo año
</t>
    </r>
    <r>
      <rPr>
        <b/>
        <sz val="8"/>
        <color indexed="56"/>
        <rFont val="Arial"/>
        <family val="2"/>
        <charset val="1"/>
      </rPr>
      <t>(o)</t>
    </r>
  </si>
  <si>
    <r>
      <rPr>
        <b/>
        <sz val="8"/>
        <rFont val="Arial"/>
        <family val="2"/>
        <charset val="1"/>
      </rPr>
      <t xml:space="preserve">Monto de ingresos devengados directamente en el ejercicio fiscal auditado en los que no se haya emitido la factura al cierre del ejercicio fiscal
</t>
    </r>
    <r>
      <rPr>
        <b/>
        <sz val="8"/>
        <color indexed="56"/>
        <rFont val="Arial"/>
        <family val="2"/>
        <charset val="1"/>
      </rPr>
      <t>(p)</t>
    </r>
  </si>
  <si>
    <r>
      <rPr>
        <b/>
        <sz val="8"/>
        <rFont val="Arial"/>
        <family val="2"/>
        <charset val="1"/>
      </rPr>
      <t xml:space="preserve">Saldo del pasivo por ingreso diferido registrado en libros al 31 de diciembre del ejercicio fiscal auditado 
</t>
    </r>
    <r>
      <rPr>
        <b/>
        <sz val="8"/>
        <color indexed="56"/>
        <rFont val="Arial"/>
        <family val="2"/>
        <charset val="1"/>
      </rPr>
      <t>(q)</t>
    </r>
  </si>
  <si>
    <r>
      <rPr>
        <b/>
        <sz val="8"/>
        <rFont val="Arial"/>
        <family val="2"/>
        <charset val="1"/>
      </rPr>
      <t xml:space="preserve">Ingreso contable del ejercicio fiscal auditado           
</t>
    </r>
    <r>
      <rPr>
        <b/>
        <sz val="8"/>
        <color indexed="56"/>
        <rFont val="Arial"/>
        <family val="2"/>
        <charset val="1"/>
      </rPr>
      <t>(r)</t>
    </r>
  </si>
  <si>
    <t xml:space="preserve">{4} </t>
  </si>
  <si>
    <t>{6} = {1-2+3-4}</t>
  </si>
  <si>
    <t>{7} = {1+3+5-6}</t>
  </si>
  <si>
    <t xml:space="preserve">Total </t>
  </si>
  <si>
    <r>
      <rPr>
        <b/>
        <i/>
        <sz val="8"/>
        <rFont val="Arial"/>
        <family val="2"/>
        <charset val="1"/>
      </rPr>
      <t>REEXPRESIONES O REVALUACIONES DE ACTIVOS FIJOS</t>
    </r>
    <r>
      <rPr>
        <b/>
        <i/>
        <sz val="8"/>
        <color indexed="56"/>
        <rFont val="Arial"/>
        <family val="2"/>
        <charset val="1"/>
      </rPr>
      <t xml:space="preserve"> </t>
    </r>
    <r>
      <rPr>
        <b/>
        <sz val="8"/>
        <color indexed="56"/>
        <rFont val="Arial"/>
        <family val="2"/>
        <charset val="1"/>
      </rPr>
      <t>(s)</t>
    </r>
  </si>
  <si>
    <t>Elemento de Propiedad, planta y equipo</t>
  </si>
  <si>
    <t xml:space="preserve">Clase </t>
  </si>
  <si>
    <t>Costo Histórico</t>
  </si>
  <si>
    <t>Fecha de la reexpresión o revaluación</t>
  </si>
  <si>
    <t xml:space="preserve">Valor reexpresado o revaluado </t>
  </si>
  <si>
    <t>Valor residual</t>
  </si>
  <si>
    <t>Gasto Depreciación correspondiente a la reexpresión o revaluación</t>
  </si>
  <si>
    <t>Gasto No Deducible por reexpresión o revaluación según contribuyente</t>
  </si>
  <si>
    <r>
      <rPr>
        <b/>
        <sz val="8"/>
        <rFont val="Arial"/>
        <family val="2"/>
        <charset val="1"/>
      </rPr>
      <t xml:space="preserve">Diferencias 
</t>
    </r>
    <r>
      <rPr>
        <b/>
        <sz val="8"/>
        <color indexed="56"/>
        <rFont val="Arial"/>
        <family val="2"/>
        <charset val="1"/>
      </rPr>
      <t>(t)</t>
    </r>
  </si>
  <si>
    <t>{3} = {1-2}</t>
  </si>
  <si>
    <t>Edificios y otros inmuebles (excepto terrenos)</t>
  </si>
  <si>
    <t>Naves, aeronaves, barcazas y similares</t>
  </si>
  <si>
    <t>Maquinaria, equipo, instalaciones y adecuaciones</t>
  </si>
  <si>
    <t>Plantas productoras (agricultura)</t>
  </si>
  <si>
    <t>Otros</t>
  </si>
  <si>
    <t>a. Activos por impuestos diferidos son las cantidades de impuestos sobre las ganancias a recuperar en periodos futuros, relacionadas con:
     - las diferencias temporarias deducibles;
     - la compensación de pérdidas obtenidas en periodos anteriores, que todavía no hayan sido objeto de deducción fiscal; y
     - la compensación de créditos no utilizados procedentes de periodos anteriores.</t>
  </si>
  <si>
    <t>b. Corresponde a la utilización de remanentes de anticipos, retenciones de Impuesto a la Renta de años anteriores y/o Impuesto a la Salida de Divisas. Para que el sujeto pasivo pueda hacer uso del crédito tributario originado en el pago del anticipo, anticipo mínimo (cuando la normativa lo ampare), las retenciones que le hayan sido efectuadas o el impuesto a la salida de divisas, para el pago del Impuesto a la Renta causado de períodos futuros, este crédito tributario debe ser reconocido por la Administración, o informado a ella respecto de su utilización, de conformidad con los casos y formas previstos en la normativa tributaria vigente.</t>
  </si>
  <si>
    <t xml:space="preserve">c. Considerar que el impuesto pagado por concepto de salida de divisas, puede ser utilizado como crédito tributario desde el ejercicio fiscal 2012 y hasta 4 (cuatro) periodos fiscales posteriores. </t>
  </si>
  <si>
    <t>d. Corresponde al valor de los créditos fiscales de periodos anteriores utilizados (recuperados) en la liquidación del impuesto a la renta del ejercicio fiscal auditado.</t>
  </si>
  <si>
    <t>e. De acuerdo a las Normas Internacionales de Información Financiera (NIIF), el importe en libros de un activo por impuestos diferidos debe someterse a revisión al final de cada periodo sobre el que se informe. La entidad debe reducir el importe del saldo del activo por impuestos diferidos, en la medida que estime probable que no dispondrá de suficiente ganancia fiscal, en el futuro, como para permitir cargar contra la misma la totalidad o una parte de los beneficios que comporta el activo por impuestos diferidos. Esta reducción deberá ser objeto de reversión, en la medida en que pase a ser probable que haya disponible suficiente ganancia fiscal. En consecuencia, este ajuste al saldo de los activos por impuestos diferidos es únicamente de carácter contable, en caso de aplicar, y no implica que el valor ajustado haya sido recuperado en la liquidación del impuesto a la renta del ejercicio fiscal auditado.</t>
  </si>
  <si>
    <t>f. Este cuadro tiene como objetivo reportar solamente el saldo del activo por impuesto diferido procedente de las 'pérdidas fiscales de periodos anteriores por amortizar'.</t>
  </si>
  <si>
    <t xml:space="preserve">g. Según las Normas Internacionales de Información Financiera (NIIF), los criterios a emplear para el reconocimiento de los activos por impuestos diferidos, que nacen de la posibilidad de compensación de pérdidas y créditos fiscales no utilizados, son los mismos que los utilizados para reconocer activos por impuestos diferidos surgidos de las diferencias temporarias deducibles. No obstante, la existencia de pérdidas fiscales no utilizadas puede ser una evidencia para suponer que, en el futuro, no se dispondrá de ganancias fiscales. Por tanto, cuando una entidad tiene en su historial pérdidas recientes, procederá a reconocer un activo por impuestos diferidos surgido de pérdidas o créditos fiscales no utilizados, solo si dispone de una cantidad suficiente de diferencias temporarias imponibles, o bien si existe alguna otra evidencia convincente de que dispondrá en el futuro de suficiente ganancia fiscal, contra la que cargar dichas pérdidas o créditos. </t>
  </si>
  <si>
    <t>h. De conformidad con lo establecido en el artículo 11 de la Ley de Régimen Tributario Interno en concordancia con el literal c) del numeral 8 del artículo 28 de su Reglamento.</t>
  </si>
  <si>
    <t>i. Las diferencias temporarias son las que existen entre el importe en libros de un activo o pasivo en el estado de situación financiera y su base fiscal. Las diferencias temporarias pueden ser:
(a) diferencias temporarias imponibles, que son aquellas diferencias temporarias que dan lugar a cantidades imponibles al determinar la ganancia (pérdida) fiscal correspondiente a periodos futuros, cuando el importe en libros del activo sea recuperado o el del pasivo sea liquidado, o;
(b) diferencias temporarias deducibles, que son aquellas diferencias temporarias que dan lugar a cantidades que son deducibles al determinar la ganancia (pérdida) fiscal correspondiente a periodos futuros, cuando el importe en libros del activo sea recuperado o el del pasivo sea liquidado.</t>
  </si>
  <si>
    <t>j. De acuerdo a las Normas Internacionales de Información Financiera (NIIF), el importe en libros de un activo por impuestos diferidos debe someterse a revisión al final de cada periodo sobre el que se informe. La entidad debe reducir el importe del saldo del activo por impuestos diferidos, en la medida que estime probable que no dispondrá de suficiente ganancia fiscal, en el futuro, como para permitir cargar contra la misma la totalidad o una parte de los beneficios que comporta el activo por impuestos diferidos. Esta reducción deberá ser objeto de reversión, en la medida en que pase a ser probable que haya disponible suficiente ganancia fiscal.</t>
  </si>
  <si>
    <t>k. Pasivos por impuestos diferidos son las cantidades de impuestos sobre las ganancias a pagar en periodos futuros, relacionadas con las diferencias temporarias imponibles.</t>
  </si>
  <si>
    <t>l. Corresponde al saldo de ingresos diferidos procedentes de periodos anteriores al año auditado (que no fueron devengados en dichos años), y que se espera devengar como ingreso contable en el ejercicio fiscal auditado y siguientes.</t>
  </si>
  <si>
    <t>m. Corresponde a la porción del pasivo por ingresos diferidos registrado al cierre del ejercicio fiscal anterior al auditado que se devenga como ingreso contable en el año auditado. En ocasiones, podría ocurrir que todo el saldo del pasivo por ingreso diferido (el 100%) registrado al cierre del ejercicio fiscal anterior al auditado se devengue como ingreso contable durante el año auditado.</t>
  </si>
  <si>
    <t>n. Corresponde a todo el valor facturado en el año auditado.</t>
  </si>
  <si>
    <t>o. Corresponde a la porción del monto facturado en el año auditado que se devenga como ingreso contable en ese mismo año. En ocasiones, podría ocurrir que todo el monto facturado en un año por una entidad se devenga como ingreso en ese mismo año de acuerdo con la técnica contable.</t>
  </si>
  <si>
    <t xml:space="preserve">p. Corresponde al monto de ingresos que se devenga en el año auditado de acuerdo con la técnica contable, pero por los cuales aún no se ha emitido una factura al cierre del ejercicio fiscal. Cuando se devengan ingresos contablemente por conceptos por los cuales no se han hecho cobros o recibido anticipos (y, en consecuencia, no se han emitido facturas), generará a nivel contable el reconocimiento de una cuenta por cobrar correspondiente. </t>
  </si>
  <si>
    <t>q. Corresponde al saldo del pasivo por ingreso diferido registrado al cierre del año auditado. Para propósitos de este anexo, lo registrado en libros contables como pasivo por ingreso diferido debe cruzar con las sumas y restas de los siguientes conceptos: (1) - (2) + (3) - (4), mencionados anteriormente.</t>
  </si>
  <si>
    <t>r. Corresponde al ingreso contable del año auditado, devengado según la técnica contable. Para propósitos de este anexo, lo registrado en libros contables como pasivo por ingreso diferido debe cruzar con las sumas y restas de los siguientes conceptos: (1) + (3) + (5) - (6), mencionados anteriormente.</t>
  </si>
  <si>
    <t xml:space="preserve">s. Es necesario destacar que el uso del valor razonable como costo atribuido en la fecha de transición (reexpresiones de saldos) no significa lo mismo que el modelo de revaluación como política de medición posterior. A continuación, destacamos las diferencias:  
a) El modelo de revaluación se encuentra definido en la NIC 16 como un modelo de medición posterior. La exención (opcional) del costo atribuido se encuentra definida en la NIIF 1. 
b) El modelo de revaluación implica medir de manera periódica (cada año, cada dos años, cada tres años, por ejemplo) el valor razonable de una línea completa de activos (todos los terrenos, todos los edificios, todas las maquinarias, entre otros). El costo atribuido es una exención opcional que se puede escoger selectivamente para diferentes partidas de propiedades, planta y equipo (no implica valorizar toda una línea de activos), y sólo debe hacerse en la fecha de transición (es decir, no implica una valoración posterior periódica). Las reexpresiones en la transición a las NIIF generalmente corrige errores contables de ejercicios anteriores.
c) Los ajustes producidos en las propiedades, planta y equipo, utilizando el modelo de revaluación, deben cargarse contra otro resultado integral (ORI) para luego acumularse en el superávit de revaluación (patrimonio). El ajuste por costo atribuido (reexpresiones de saldos) en las partidas seleccionadas de propiedades, planta y equipo debe registrarse contra los resultados acumulados (patrimonio), en la fecha de transición. 
La depreciación posterior se basará en ese costo atribuido, y deberá comenzar desde la fecha para la que la entidad fijó ese costo atribuido. Generalmente, el uso del costo atribuido implicará un incremento del saldo en libros de las Propiedades, planta y equipo en la fecha de transición; y la vida útil remanente del bien usando los principios de la NIC 16, generalmente será más amplia que la vida remanente tributaria. Por ende, el gasto por depreciación que la entidad deberá contabilizar luego de la transición puede variar significativamente que el gasto por depreciación que registraba con los principios contables anteriores.   Cabe destacar que, dentro del nuevo gasto por depreciación generado, una parte corresponde al costo histórico (original), y otra parte del gasto por depreciación corresponde a la porción incrementada por el costo atribuido en la transición. Por tanto, parte del gasto por depreciación –de estos activos con costos atribuidos- será no deducible, en particular, la parte correspondiente a la depreciación proveniente del incremento por costo atribuido en la transición a las NIIF. Sólo será deducible la porción del gasto por depreciación proveniente del costo histórico (original). Asimismo, si en la valoración posterior de un elemento de propiedades planta y equipo, se aplica una revaluación (o varias revaluaciones), el efecto incremental no será considerado para fines fiscales. Nuevamente, sólo será deducible la porción del gasto por depreciación proveniente del costo histórico (original). 
</t>
  </si>
  <si>
    <t>t. En caso de existir diferencias u observaciones, se debe revelar la explicación de las mismas, tanto al pie de este anexo, como en la parte de Recomendaciones sobre Aspectos Tributarios.</t>
  </si>
  <si>
    <t>ANEXO No. 9</t>
  </si>
  <si>
    <t>DEDUCCIONES LABORALES</t>
  </si>
  <si>
    <t>INCREMENTO NETO DE EMPLEOS</t>
  </si>
  <si>
    <t xml:space="preserve">Cálculo de la deducción por incremento neto de empleos </t>
  </si>
  <si>
    <t>Valor</t>
  </si>
  <si>
    <t>Número de empleados nuevos según las condiciones establecidas en la normativa tributaria.</t>
  </si>
  <si>
    <t xml:space="preserve">Número de empleados que han salido según las condiciones establecidas en la normativa tributaria. </t>
  </si>
  <si>
    <r>
      <rPr>
        <b/>
        <sz val="8"/>
        <rFont val="Arial"/>
        <family val="2"/>
        <charset val="1"/>
      </rPr>
      <t xml:space="preserve">Incremento Neto de Empleos según las condiciones establecidas en la normativa tributaria. </t>
    </r>
    <r>
      <rPr>
        <b/>
        <sz val="8"/>
        <color indexed="62"/>
        <rFont val="Arial"/>
        <family val="2"/>
        <charset val="1"/>
      </rPr>
      <t>(a)</t>
    </r>
  </si>
  <si>
    <t>{3} = {1 - 2}</t>
  </si>
  <si>
    <t>Valor total de remuneraciones y beneficios de ley sobre los que se aportó al IESS pagados a los empleados nuevos en el ejercicio fiscal auditado.</t>
  </si>
  <si>
    <t>Valor promedio de remuneraciones y beneficios de ley a empleados nuevos</t>
  </si>
  <si>
    <t>{5} = {4 / 1}</t>
  </si>
  <si>
    <r>
      <rPr>
        <sz val="8"/>
        <rFont val="Arial"/>
        <family val="2"/>
        <charset val="1"/>
      </rPr>
      <t xml:space="preserve">Gasto de nómina del ejercicio fiscal auditado. </t>
    </r>
    <r>
      <rPr>
        <b/>
        <sz val="8"/>
        <color indexed="62"/>
        <rFont val="Arial"/>
        <family val="2"/>
        <charset val="1"/>
      </rPr>
      <t>(b</t>
    </r>
    <r>
      <rPr>
        <b/>
        <sz val="8"/>
        <color indexed="56"/>
        <rFont val="Arial"/>
        <family val="2"/>
        <charset val="1"/>
      </rPr>
      <t>)</t>
    </r>
  </si>
  <si>
    <t>Gasto de nómina del ejercicio fiscal anterior al auditado.</t>
  </si>
  <si>
    <t>Diferencia en el gasto de nómina entre los ejercicios fiscales</t>
  </si>
  <si>
    <t>{8} = {6 - 7}</t>
  </si>
  <si>
    <t>Deducción por incremento neto de empleados calculada</t>
  </si>
  <si>
    <t>{9} = SI{6&gt;7; 5*3; 0}</t>
  </si>
  <si>
    <t>Valor de la deducción por incremento neto de empleos declarada en el impuesto a la renta</t>
  </si>
  <si>
    <t>{10}</t>
  </si>
  <si>
    <r>
      <rPr>
        <b/>
        <sz val="8"/>
        <rFont val="Arial"/>
        <family val="2"/>
        <charset val="1"/>
      </rPr>
      <t xml:space="preserve">Diferencia </t>
    </r>
    <r>
      <rPr>
        <b/>
        <sz val="8"/>
        <color indexed="56"/>
        <rFont val="Arial"/>
        <family val="2"/>
        <charset val="1"/>
      </rPr>
      <t>(c)</t>
    </r>
  </si>
  <si>
    <t>{11} = {9 - 10}</t>
  </si>
  <si>
    <t>EMPLEADOS CONTRATADOS CON DISCAPACIDAD O SUS SUSTITUTOS</t>
  </si>
  <si>
    <t>Cálculo de la deducción por el pago a empleados contratados con discapacidad o sus sustitutos</t>
  </si>
  <si>
    <t>Mes</t>
  </si>
  <si>
    <r>
      <rPr>
        <b/>
        <sz val="8"/>
        <rFont val="Arial"/>
        <family val="2"/>
        <charset val="1"/>
      </rPr>
      <t xml:space="preserve">No. total de empleados bajo relación de dependencia 
</t>
    </r>
    <r>
      <rPr>
        <b/>
        <sz val="8"/>
        <color indexed="56"/>
        <rFont val="Arial"/>
        <family val="2"/>
        <charset val="1"/>
      </rPr>
      <t>(d)</t>
    </r>
  </si>
  <si>
    <r>
      <rPr>
        <b/>
        <sz val="8"/>
        <rFont val="Arial"/>
        <family val="2"/>
        <charset val="1"/>
      </rPr>
      <t xml:space="preserve">% de inclusión laboral a personas con discapacidad 
</t>
    </r>
    <r>
      <rPr>
        <b/>
        <sz val="8"/>
        <color indexed="56"/>
        <rFont val="Arial"/>
        <family val="2"/>
        <charset val="1"/>
      </rPr>
      <t>(e)</t>
    </r>
  </si>
  <si>
    <r>
      <rPr>
        <b/>
        <sz val="8"/>
        <rFont val="Arial"/>
        <family val="2"/>
        <charset val="1"/>
      </rPr>
      <t xml:space="preserve">No. mínimo de inclusión laboral a personas con discapacidad en la empresa
</t>
    </r>
    <r>
      <rPr>
        <b/>
        <sz val="8"/>
        <color indexed="62"/>
        <rFont val="Arial"/>
        <family val="2"/>
        <charset val="1"/>
      </rPr>
      <t>(f)</t>
    </r>
  </si>
  <si>
    <r>
      <rPr>
        <b/>
        <sz val="8"/>
        <rFont val="Arial"/>
        <family val="2"/>
        <charset val="1"/>
      </rPr>
      <t xml:space="preserve">No. total de personas con discapacidad o sus sustitutos que trabajan en la empresa
</t>
    </r>
    <r>
      <rPr>
        <b/>
        <sz val="8"/>
        <color indexed="56"/>
        <rFont val="Arial"/>
        <family val="2"/>
        <charset val="1"/>
      </rPr>
      <t>(g)</t>
    </r>
  </si>
  <si>
    <r>
      <rPr>
        <b/>
        <sz val="8"/>
        <rFont val="Arial"/>
        <family val="2"/>
        <charset val="1"/>
      </rPr>
      <t xml:space="preserve">No. de personas contratadas que exceden el número mínimo de inclusión laboral para personas con discapacidad
</t>
    </r>
    <r>
      <rPr>
        <b/>
        <sz val="8"/>
        <color indexed="62"/>
        <rFont val="Arial"/>
        <family val="2"/>
        <charset val="1"/>
      </rPr>
      <t>(h)</t>
    </r>
  </si>
  <si>
    <r>
      <rPr>
        <b/>
        <sz val="8"/>
        <rFont val="Arial"/>
        <family val="2"/>
        <charset val="1"/>
      </rPr>
      <t xml:space="preserve">Valor total de remuneraciones y beneficios sociales pagados a empleados contratados con discapacidad o sus sustitutos
</t>
    </r>
    <r>
      <rPr>
        <b/>
        <sz val="8"/>
        <color indexed="62"/>
        <rFont val="Arial"/>
        <family val="2"/>
        <charset val="1"/>
      </rPr>
      <t>(i)</t>
    </r>
  </si>
  <si>
    <r>
      <rPr>
        <b/>
        <sz val="8"/>
        <rFont val="Arial"/>
        <family val="2"/>
        <charset val="1"/>
      </rPr>
      <t xml:space="preserve">Deducción adicional por pago a empleados contratados con discapacidad o sus sustitutos
</t>
    </r>
    <r>
      <rPr>
        <b/>
        <sz val="8"/>
        <color indexed="56"/>
        <rFont val="Arial"/>
        <family val="2"/>
        <charset val="1"/>
      </rPr>
      <t>(j)</t>
    </r>
  </si>
  <si>
    <t xml:space="preserve"> {3}={1*2}</t>
  </si>
  <si>
    <t xml:space="preserve"> {5}={4-3}</t>
  </si>
  <si>
    <t>{7}={{6/4}*5}*150%</t>
  </si>
  <si>
    <t>Enero</t>
  </si>
  <si>
    <t>Febrero</t>
  </si>
  <si>
    <t>Marzo</t>
  </si>
  <si>
    <t>Abril</t>
  </si>
  <si>
    <t>Mayo</t>
  </si>
  <si>
    <t>Junio</t>
  </si>
  <si>
    <t>Julio</t>
  </si>
  <si>
    <t>Agosto</t>
  </si>
  <si>
    <t>Septiembre</t>
  </si>
  <si>
    <t>Octubre</t>
  </si>
  <si>
    <t>Noviembre</t>
  </si>
  <si>
    <t>Diciembre</t>
  </si>
  <si>
    <t>Deducción por empleados contratados con discapacidad o sus sustitutos calculada</t>
  </si>
  <si>
    <t>Valor de la deducción por empleados contratados con discapacidad o sus sustitutos declarada en el impuesto a la renta</t>
  </si>
  <si>
    <r>
      <rPr>
        <b/>
        <sz val="8"/>
        <rFont val="Arial"/>
        <family val="2"/>
        <charset val="1"/>
      </rPr>
      <t xml:space="preserve">Diferencia </t>
    </r>
    <r>
      <rPr>
        <b/>
        <sz val="8"/>
        <color indexed="56"/>
        <rFont val="Arial"/>
        <family val="2"/>
        <charset val="1"/>
      </rPr>
      <t>(k)</t>
    </r>
  </si>
  <si>
    <t>EMPLEADOS ADULTOS MAYORES O MIGRANTES RETORNADOS MAYORES A CUARENTA AÑOS</t>
  </si>
  <si>
    <t>Cálculo de la deducción por el pago a empleados contratados adultos mayores y migrantes retornados mayores a cuarenta años</t>
  </si>
  <si>
    <r>
      <rPr>
        <b/>
        <sz val="8"/>
        <rFont val="Arial"/>
        <family val="2"/>
        <charset val="1"/>
      </rPr>
      <t xml:space="preserve">No. total de empleados adultos mayores
</t>
    </r>
    <r>
      <rPr>
        <b/>
        <sz val="8"/>
        <color indexed="56"/>
        <rFont val="Arial"/>
        <family val="2"/>
        <charset val="1"/>
      </rPr>
      <t>(l)</t>
    </r>
  </si>
  <si>
    <r>
      <rPr>
        <b/>
        <sz val="8"/>
        <rFont val="Arial"/>
        <family val="2"/>
        <charset val="1"/>
      </rPr>
      <t xml:space="preserve">No. total de empleados migrantes retornados
mayores de 40 años
</t>
    </r>
    <r>
      <rPr>
        <b/>
        <sz val="8"/>
        <color indexed="56"/>
        <rFont val="Arial"/>
        <family val="2"/>
        <charset val="1"/>
      </rPr>
      <t>(m)</t>
    </r>
  </si>
  <si>
    <t>Total remuneraciones y beneficios sociales pagados a empleados adultos mayores</t>
  </si>
  <si>
    <t>Total remuneraciones y beneficios sociales pagados a empleados migrantes retornados
mayores de 40 años</t>
  </si>
  <si>
    <r>
      <rPr>
        <b/>
        <sz val="8"/>
        <rFont val="Arial"/>
        <family val="2"/>
        <charset val="1"/>
      </rPr>
      <t xml:space="preserve">Total remuneraciones y beneficios sociales pagados a empleados adultos mayores y migrantes retornados mayores a 40 años
</t>
    </r>
    <r>
      <rPr>
        <b/>
        <sz val="8"/>
        <color indexed="56"/>
        <rFont val="Arial"/>
        <family val="2"/>
        <charset val="1"/>
      </rPr>
      <t>(n)</t>
    </r>
  </si>
  <si>
    <r>
      <rPr>
        <b/>
        <sz val="8"/>
        <rFont val="Arial"/>
        <family val="2"/>
        <charset val="1"/>
      </rPr>
      <t xml:space="preserve">Deducción adicional por pago a empleados adultos mayores y migrantes retornados mayores a 40 años
</t>
    </r>
    <r>
      <rPr>
        <b/>
        <sz val="8"/>
        <color indexed="56"/>
        <rFont val="Arial"/>
        <family val="2"/>
        <charset val="1"/>
      </rPr>
      <t>(o)</t>
    </r>
  </si>
  <si>
    <t xml:space="preserve"> {4}</t>
  </si>
  <si>
    <t xml:space="preserve"> {5}={3+4}</t>
  </si>
  <si>
    <t>{6}={5*150%}</t>
  </si>
  <si>
    <t>Deducción por el pago a empleados adultos mayores y migrantes retornados mayores a 40 años calculada</t>
  </si>
  <si>
    <t>Valor de la deducción por empleados adultos mayores y migrantes retornados mayores a 40 años declarada en el impuesto a la renta</t>
  </si>
  <si>
    <r>
      <rPr>
        <b/>
        <sz val="8"/>
        <rFont val="Arial"/>
        <family val="2"/>
        <charset val="1"/>
      </rPr>
      <t xml:space="preserve">Diferencia </t>
    </r>
    <r>
      <rPr>
        <b/>
        <sz val="8"/>
        <color indexed="56"/>
        <rFont val="Arial"/>
        <family val="2"/>
        <charset val="1"/>
      </rPr>
      <t>(p)</t>
    </r>
  </si>
  <si>
    <t>NOTAS:</t>
  </si>
  <si>
    <t>a. Considerar lo establecido en el numeral 9 del artículo 10 de la Ley de Régimen Tributario Interno, en concordancia con el numeral 9 del artículo 46 del Reglamento para la aplicación de la Ley de Régimen Tributario Interno y la Circular No. NAC-DGECCGC17-00000009.</t>
  </si>
  <si>
    <t>b. Sumatoria de las remuneraciones y beneficios de ley percibidos por los trabajadores en el ejercicio fiscal auditado.</t>
  </si>
  <si>
    <t xml:space="preserve">d. Número total de empleados bajo relación de dependencia con corte al último día del mes. </t>
  </si>
  <si>
    <t>e. Porcentaje legal de obligación de contratar a personas con discapacidad de acuerdo con el artículo 47 de la Ley Orgánica de Discapacidades, cuando se cuenta con un número mínimo de veinticinco (25) trabajadores.</t>
  </si>
  <si>
    <t>f. De conformidad con lo señalado en el artículo 12 del Reglamento a la Ley Orgánica de Discapacidades, cuando el porcentaje de inclusión laboral de personas con discapacidad, resulte un número decimal, solo se considerará la parte entera del número.</t>
  </si>
  <si>
    <t>g. El artículo 48 de la Ley Orgánica de Discapacidades establece a quiénes se considera sustitutos y el artículo 12 del Reglamento a la Ley Orgánica de Discapacidades, indica que pasarán a formar parte del porcentaje de inclusión laboral, quienes tengan una discapacidad igual o superior al treinta por ciento.</t>
  </si>
  <si>
    <t>h. Para el caso de trabajadores con discapacidad existentes o nuevos, este beneficio será aplicable durante el tiempo que dure la relación laboral, y siempre que no hayan sido contratados para cubrir el porcentaje legal mínimo de personal con discapacidad.</t>
  </si>
  <si>
    <t>i. Considerar las disposiciones establecidas en el artículo 1 de la resolución No. NAC-DGERCGC17-00000451.</t>
  </si>
  <si>
    <t>j. Considerar las disposiciones establecidas en la resolución No. NAC-DGERCGC17-00000451. La deducción adicional no será aplicable en el caso de contratación de trabajadores que hayan sido dependientes del mismo empleador, de parientes dentro del cuarto grado de consanguinidad y segundo de afinidad o de partes relacionadas del empleador en los tres años anteriores.</t>
  </si>
  <si>
    <t>l. Para el caso de personas adultas mayores se podrá acceder a este beneficio desde el mes en que hubieren cumplido sesenta y cinco años de edad y solamente por dos años.</t>
  </si>
  <si>
    <t>m. Para el caso de migrantes retornados mayores de cuarenta años, se podrá acceder a este beneficio por un período de dos años cuando se trate de ciudadanos ecuatorianos que tengan la condición de migrante conforme a los criterios y mecanismos establecidos por el ministerio rector de la política de movilidad humana y consten en el registro correspondiente.</t>
  </si>
  <si>
    <t>n. Se refiere al valor de las remuneraciones y beneficios sociales pagados a empleados adultos mayores y migrantes retornados mayores a cuarenta años sobre los cuales se aporte al IESS, cuando corresponda.</t>
  </si>
  <si>
    <t>o. El beneficio se aplicará desde el inicio de la relación laboral, por el lapso de dos años, por una sola vez y procederá exclusivamente sobre aquellos meses en que se cumplieron las condiciones para su aplicación.</t>
  </si>
  <si>
    <t>c, k y p. En caso de existir diferencias u observaciones, se debe revelar la explicación de las mismas, tanto al pie de este anexo, como en la parte de Recomendaciones sobre Aspectos Tributarios.</t>
  </si>
  <si>
    <t>ANEXO No. 10</t>
  </si>
  <si>
    <t>Exoneración</t>
  </si>
  <si>
    <t>Rebaja</t>
  </si>
  <si>
    <t>Descripción de la exoneración o rebaja</t>
  </si>
  <si>
    <t>Tipo (Exoneración / Rebaja)</t>
  </si>
  <si>
    <t>% de exoneración o rebaja</t>
  </si>
  <si>
    <t>Normativa de respaldo de la exoneración o rebaja</t>
  </si>
  <si>
    <t>Valor declarado (casillero 872 de la declaración de I. Renta del ejercicio fiscal anterior al auditado)</t>
  </si>
  <si>
    <r>
      <rPr>
        <b/>
        <sz val="9"/>
        <rFont val="Arial"/>
        <family val="2"/>
        <charset val="1"/>
      </rPr>
      <t xml:space="preserve">Diferencia </t>
    </r>
    <r>
      <rPr>
        <b/>
        <sz val="9"/>
        <color indexed="62"/>
        <rFont val="Arial"/>
        <family val="2"/>
        <charset val="1"/>
      </rPr>
      <t>(a)</t>
    </r>
  </si>
  <si>
    <t>Descripción del concepto</t>
  </si>
  <si>
    <t>Normativa de respaldo del concepto</t>
  </si>
  <si>
    <t>Valor declarado (casillero 873 de la declaración de I. Renta del ejercicio fiscal anterior al auditado)</t>
  </si>
  <si>
    <t>Anticipo calculado sin exoneraciones ni rebajas (casillero 871 de la declaración de I. Renta del ejercicio fiscal anterior al auditado)</t>
  </si>
  <si>
    <t>(-) Exoneraciones y rebajas al anticipo (casillero 872 de la declaración de I. Renta del ejercicio fiscal anterior al auditado)</t>
  </si>
  <si>
    <t>(+) Otros conceptos (casillero 873 de la declaración de I. Renta del ejercicio fiscal anterior al auditado)</t>
  </si>
  <si>
    <t>Anticipo determinado</t>
  </si>
  <si>
    <t>Retenciones en la fuente</t>
  </si>
  <si>
    <t>Anticipo a pagar (Primera Cuota)</t>
  </si>
  <si>
    <t>Anticipo a pagar (Segunda Cuota)</t>
  </si>
  <si>
    <t>Anticipo a pagar (Tercera Cuota)</t>
  </si>
  <si>
    <t>Anticipo a pagar (Cuarta Cuota)</t>
  </si>
  <si>
    <t>Anticipo a pagar (Quinta Cuota)</t>
  </si>
  <si>
    <t>Anticipo a pagar (Saldo a liquidarse en la declaración del año siguiente)</t>
  </si>
  <si>
    <t>Valor a pagar</t>
  </si>
  <si>
    <t>Valor pagado (impuesto)</t>
  </si>
  <si>
    <r>
      <rPr>
        <b/>
        <sz val="9"/>
        <rFont val="Arial"/>
        <family val="2"/>
        <charset val="1"/>
      </rPr>
      <t xml:space="preserve">Diferencias </t>
    </r>
    <r>
      <rPr>
        <b/>
        <sz val="9"/>
        <color indexed="56"/>
        <rFont val="Arial"/>
        <family val="2"/>
        <charset val="1"/>
      </rPr>
      <t>(a)</t>
    </r>
  </si>
  <si>
    <t>Fecha de pago</t>
  </si>
  <si>
    <t>No. Formulario de pago</t>
  </si>
  <si>
    <t>Valor declarado (casillero 872 de la declaración de I. Renta del ejercicio fiscal auditado)</t>
  </si>
  <si>
    <t>Valor declarado (casillero 873 de la declaración de I. Renta del ejercicio fiscal auditado)</t>
  </si>
  <si>
    <t>Anticipo calculado sin exoneraciones ni rebajas (casillero 871 de la declaración de I. Renta del ejercicio fiscal auditado)</t>
  </si>
  <si>
    <t>(-) Exoneraciones y rebajas al anticipo (casillero 872 de la declaración de I. Renta del ejercicio fiscal auditado)</t>
  </si>
  <si>
    <t>(+) Otros conceptos (casillero 873 de la declaración de I. Renta del ejercicio fiscal auditado)</t>
  </si>
  <si>
    <t>a. En caso de existir diferencias u observaciones, se debe revelar la explicación de las mismas, tanto al pie de este anexo, como en la parte de Recomendaciones sobre Aspectos Tributarios.</t>
  </si>
  <si>
    <t>ANEXO No. 11</t>
  </si>
  <si>
    <r>
      <rPr>
        <b/>
        <sz val="9"/>
        <rFont val="Arial"/>
        <family val="2"/>
        <charset val="1"/>
      </rPr>
      <t xml:space="preserve">Consulta del listado de sujetos pasivos considerados por el SRI como empresas inexistentes o fantasmas, personas naturales y sociedades con actividades supuestas y/o transacciones inexistentes </t>
    </r>
    <r>
      <rPr>
        <b/>
        <sz val="9"/>
        <color indexed="54"/>
        <rFont val="Arial"/>
        <family val="2"/>
        <charset val="1"/>
      </rPr>
      <t>(a)</t>
    </r>
  </si>
  <si>
    <t>Dato</t>
  </si>
  <si>
    <t>Sitio de consulta:</t>
  </si>
  <si>
    <t>http://www.sri.gob.ec/web/guest/empresas-inexistentes</t>
  </si>
  <si>
    <t>Fecha de consulta:</t>
  </si>
  <si>
    <t>Detalle del registro contable del costo o gasto</t>
  </si>
  <si>
    <r>
      <rPr>
        <b/>
        <sz val="9"/>
        <rFont val="Arial"/>
        <family val="2"/>
        <charset val="1"/>
      </rPr>
      <t xml:space="preserve">Casillero de la declaración de impuesto a la renta
</t>
    </r>
    <r>
      <rPr>
        <b/>
        <sz val="9"/>
        <color indexed="54"/>
        <rFont val="Arial"/>
        <family val="2"/>
        <charset val="1"/>
      </rPr>
      <t>(b)</t>
    </r>
  </si>
  <si>
    <r>
      <rPr>
        <b/>
        <sz val="9"/>
        <rFont val="Arial"/>
        <family val="2"/>
        <charset val="1"/>
      </rPr>
      <t xml:space="preserve">Código de cuenta contable
</t>
    </r>
    <r>
      <rPr>
        <b/>
        <sz val="9"/>
        <color indexed="54"/>
        <rFont val="Arial"/>
        <family val="2"/>
        <charset val="1"/>
      </rPr>
      <t>(c)</t>
    </r>
  </si>
  <si>
    <t>Nombre de cuenta contable</t>
  </si>
  <si>
    <t>Fecha del registro contable</t>
  </si>
  <si>
    <t>Descripción del registro contable</t>
  </si>
  <si>
    <t>Valor cargado al costo o gasto</t>
  </si>
  <si>
    <t>TOTAL</t>
  </si>
  <si>
    <t>a. El contribuyente a la fecha de elaboración del presente anexo deberá consultar el listado de sujetos pasivos considerados por el SRI como empresas inexistentes o fantasmas, personas naturales y sociedades con actividades supuestas y/o transacciones inexistentes e identificará si en el ejercicio fiscal auditado efectuó operaciones de costos y gastos con los mismos.</t>
  </si>
  <si>
    <t xml:space="preserve">b. Corresponde al número del casillero del formulario 101 de la declaración del impuesto a la renta y presentación de estados financieros para sociedades y establecimientos permanentes, vigente para el ejercicio fiscal auditado; en donde se declaró el costo o gasto.
</t>
  </si>
  <si>
    <t>d. En caso de existir observaciones, se debe revelar la explicación de las mismas, tanto al pie de este anexo, como en la parte de Recomendaciones sobre Aspectos Tributarios.</t>
  </si>
  <si>
    <t>ANEXO No. 12</t>
  </si>
  <si>
    <r>
      <rPr>
        <b/>
        <sz val="8"/>
        <rFont val="Arial"/>
        <family val="2"/>
        <charset val="1"/>
      </rPr>
      <t xml:space="preserve">Detalle de provisiones constituidas de cartera específica </t>
    </r>
    <r>
      <rPr>
        <b/>
        <sz val="8"/>
        <color indexed="62"/>
        <rFont val="Arial"/>
        <family val="2"/>
        <charset val="1"/>
      </rPr>
      <t>(a)</t>
    </r>
  </si>
  <si>
    <t>Tipo de riesgo</t>
  </si>
  <si>
    <t>Calificación</t>
  </si>
  <si>
    <t>Créditos cubiertos con garantías autoliquidables</t>
  </si>
  <si>
    <t>Saldo sujeto a calificación</t>
  </si>
  <si>
    <t>% de participación</t>
  </si>
  <si>
    <t>% de provisión</t>
  </si>
  <si>
    <t>Provisiones requeridas</t>
  </si>
  <si>
    <t>Provisiones constituidas</t>
  </si>
  <si>
    <t>Diferencia entre requerida y constituidas</t>
  </si>
  <si>
    <t>Provisiones mitigadas por garantías hipotecarias</t>
  </si>
  <si>
    <t>Provisiones en exceso o deficientes</t>
  </si>
  <si>
    <t>{3}={1-2}</t>
  </si>
  <si>
    <t>{5}={7/3}</t>
  </si>
  <si>
    <t>{8}={7-6}</t>
  </si>
  <si>
    <t>{10}={9-8}</t>
  </si>
  <si>
    <t>CRÉDITOS COMERCIALES PRIORITARIO</t>
  </si>
  <si>
    <t>RIESGO NORMAL</t>
  </si>
  <si>
    <t>A1</t>
  </si>
  <si>
    <t>A2</t>
  </si>
  <si>
    <t>A3</t>
  </si>
  <si>
    <t>RIESGO POTENCIAL</t>
  </si>
  <si>
    <t>B1</t>
  </si>
  <si>
    <t>B2</t>
  </si>
  <si>
    <t>DEFICIENTES</t>
  </si>
  <si>
    <t>C1</t>
  </si>
  <si>
    <t>C2</t>
  </si>
  <si>
    <t>DUDOSO RECAUDO</t>
  </si>
  <si>
    <t>D</t>
  </si>
  <si>
    <t>PÉRDIDA</t>
  </si>
  <si>
    <t>E</t>
  </si>
  <si>
    <t>CRÉDITOS COMERCIALES ORDINARIOS</t>
  </si>
  <si>
    <t>PRODUCTIVO</t>
  </si>
  <si>
    <t>Diferencia entre requeridas y constituidas</t>
  </si>
  <si>
    <t>CRÉDITOS CONSUMO ORDINARIO</t>
  </si>
  <si>
    <t>CRÉDITOS CONSUMO PRIORITARIO</t>
  </si>
  <si>
    <t>CRÉDITOS INMOBILIARIO</t>
  </si>
  <si>
    <t>CRÉDITOS DE VIVIENDA DE INTERÉS PÚBLICO</t>
  </si>
  <si>
    <t>MICROEMPRESA</t>
  </si>
  <si>
    <t>EDUCATIVO</t>
  </si>
  <si>
    <t>INVERSIÓN PÚBLICA</t>
  </si>
  <si>
    <r>
      <rPr>
        <b/>
        <sz val="8"/>
        <rFont val="Arial"/>
        <family val="2"/>
        <charset val="1"/>
      </rPr>
      <t xml:space="preserve">Tipo de provisión 
</t>
    </r>
    <r>
      <rPr>
        <b/>
        <sz val="8"/>
        <color indexed="56"/>
        <rFont val="Arial"/>
        <family val="2"/>
        <charset val="1"/>
      </rPr>
      <t>(b)</t>
    </r>
  </si>
  <si>
    <r>
      <rPr>
        <b/>
        <sz val="8"/>
        <rFont val="Arial"/>
        <family val="2"/>
        <charset val="1"/>
      </rPr>
      <t xml:space="preserve">Tipo de crédito 
</t>
    </r>
    <r>
      <rPr>
        <b/>
        <sz val="8"/>
        <color indexed="62"/>
        <rFont val="Arial"/>
        <family val="2"/>
        <charset val="1"/>
      </rPr>
      <t>(c)</t>
    </r>
  </si>
  <si>
    <t xml:space="preserve">Saldo del total de la cartera al 31 de diciembre   </t>
  </si>
  <si>
    <t xml:space="preserve">% de provisión </t>
  </si>
  <si>
    <t>Valor de provisiones requeridas</t>
  </si>
  <si>
    <t>Valor de provisiones constituidas</t>
  </si>
  <si>
    <t>Provisiones exces. o (def)</t>
  </si>
  <si>
    <r>
      <rPr>
        <b/>
        <sz val="8"/>
        <rFont val="Arial"/>
        <family val="2"/>
        <charset val="1"/>
      </rPr>
      <t xml:space="preserve">Fundamento para la constitución de la provisión
</t>
    </r>
    <r>
      <rPr>
        <b/>
        <sz val="8"/>
        <color indexed="56"/>
        <rFont val="Arial"/>
        <family val="2"/>
        <charset val="1"/>
      </rPr>
      <t>(d)</t>
    </r>
  </si>
  <si>
    <t>{3}={1*2}</t>
  </si>
  <si>
    <t>{5}={3-4}</t>
  </si>
  <si>
    <t>Operaciones interbancarias</t>
  </si>
  <si>
    <t>Inversiones</t>
  </si>
  <si>
    <t>Cartera de créditos</t>
  </si>
  <si>
    <t>Cuentas por cobrar</t>
  </si>
  <si>
    <t>Bienes adjudicados por pago</t>
  </si>
  <si>
    <t>Otros activos</t>
  </si>
  <si>
    <t>Contingentes</t>
  </si>
  <si>
    <t>{8}={1+2+3+4+5+6+7}</t>
  </si>
  <si>
    <t>Saldos a comienzo del año</t>
  </si>
  <si>
    <t>Cargado al gasto</t>
  </si>
  <si>
    <t>Castigos</t>
  </si>
  <si>
    <t>Recuperaciones</t>
  </si>
  <si>
    <t>Reclasificaciones</t>
  </si>
  <si>
    <t>Utilización por ventas y bajas</t>
  </si>
  <si>
    <t>Saldos al fin de año</t>
  </si>
  <si>
    <r>
      <rPr>
        <b/>
        <sz val="8"/>
        <rFont val="Arial"/>
        <family val="2"/>
        <charset val="1"/>
      </rPr>
      <t xml:space="preserve">No. Casillero de la declaración de I. Renta
</t>
    </r>
    <r>
      <rPr>
        <b/>
        <sz val="8"/>
        <color indexed="56"/>
        <rFont val="Arial"/>
        <family val="2"/>
        <charset val="1"/>
      </rPr>
      <t>(e)</t>
    </r>
  </si>
  <si>
    <r>
      <rPr>
        <b/>
        <sz val="8"/>
        <rFont val="Arial"/>
        <family val="2"/>
        <charset val="1"/>
      </rPr>
      <t>Valor máximo de provisiones requeridas por pérdidas netas por deterioro en el valor de activos financieros cartera de créditos (provisiones para créditos incobrables)</t>
    </r>
    <r>
      <rPr>
        <b/>
        <sz val="8"/>
        <color indexed="56"/>
        <rFont val="Arial"/>
        <family val="2"/>
        <charset val="1"/>
      </rPr>
      <t xml:space="preserve"> (f)</t>
    </r>
  </si>
  <si>
    <t>Provisiones para cartera de créditos - Saldos a acumulados al comienzo del año</t>
  </si>
  <si>
    <t>Gastos por pérdidas netas por deterioro en el valor de activos financieros (provisiones para créditos incobrables) declarados</t>
  </si>
  <si>
    <t xml:space="preserve">Provisiones para cartera de créditos - Castigos </t>
  </si>
  <si>
    <t>Provisiones para cartera de créditos - Recuperaciones</t>
  </si>
  <si>
    <t>Provisiones para cartera de créditos - Reclasificaciones</t>
  </si>
  <si>
    <t>Provisiones para cartera de créditos - Utilización por ventas y bajas</t>
  </si>
  <si>
    <t>Provisiones para cartera de créditos - Saldos a acumulados al fin del año</t>
  </si>
  <si>
    <t>{8}={2+3+4+5+6+7}</t>
  </si>
  <si>
    <t>Gastos por pérdidas netas por deterioro en el valor de activos financieros (provisiones para créditos incobrables) declarados como no deducibles</t>
  </si>
  <si>
    <r>
      <rPr>
        <b/>
        <sz val="8"/>
        <rFont val="Arial"/>
        <family val="2"/>
        <charset val="1"/>
      </rPr>
      <t xml:space="preserve">Diferencia en el valor máximo de deducibilidad de gastos por pérdidas netas por deterioro en el valor de activos financieros (provisiones para créditos incobrables) </t>
    </r>
    <r>
      <rPr>
        <b/>
        <sz val="8"/>
        <color indexed="56"/>
        <rFont val="Arial"/>
        <family val="2"/>
        <charset val="1"/>
      </rPr>
      <t xml:space="preserve">(g)  </t>
    </r>
    <r>
      <rPr>
        <b/>
        <sz val="8"/>
        <rFont val="Arial"/>
        <family val="2"/>
        <charset val="1"/>
      </rPr>
      <t xml:space="preserve">                                              </t>
    </r>
  </si>
  <si>
    <t>{10}={8-1-9}</t>
  </si>
  <si>
    <t>a. Corresponde al reporte al 31 de diciembre de la estructura 231-A del Resumen de Calificación de cartera de créditos y contingentes y constitución de provisiones reportado a la Superintendencia de Bancos.</t>
  </si>
  <si>
    <t>b. Corresponde al tipo de provisión que se constituyó (como por ejemplo: genérica, anticíclica, etc.)</t>
  </si>
  <si>
    <t>c. Se deberá identificar a qué tipo de crédito corresponde (comercial, consumo, vivienda, microcrédito, etc.)</t>
  </si>
  <si>
    <t>d. Corresponde al fundamento que respalda la constitución de la provisión, se deberá incluir la regulación respectiva.</t>
  </si>
  <si>
    <t>e. Corresponde al número del casillero del formulario 101, Declaración del impuesto a la renta y presentación de estados financieros para sociedades y establecimientos permanentes, vigente para el ejercicio fiscal auditado.</t>
  </si>
  <si>
    <t>f. Considerar lo establecido en el numeral 11 del artículo 10 de la Ley de Régimen Tributario Interno.</t>
  </si>
  <si>
    <t>ANEXO No. 13</t>
  </si>
  <si>
    <r>
      <rPr>
        <b/>
        <sz val="9"/>
        <rFont val="Arial"/>
        <family val="2"/>
        <charset val="1"/>
      </rPr>
      <t xml:space="preserve">Tipo de propiedad planta y equipo 
</t>
    </r>
    <r>
      <rPr>
        <b/>
        <sz val="9"/>
        <color indexed="54"/>
        <rFont val="Arial"/>
        <family val="2"/>
        <charset val="1"/>
      </rPr>
      <t>(a)</t>
    </r>
  </si>
  <si>
    <r>
      <rPr>
        <b/>
        <sz val="9"/>
        <rFont val="Arial"/>
        <family val="2"/>
        <charset val="1"/>
      </rPr>
      <t xml:space="preserve">Modelo de valoración
</t>
    </r>
    <r>
      <rPr>
        <b/>
        <sz val="9"/>
        <color indexed="54"/>
        <rFont val="Arial"/>
        <family val="2"/>
        <charset val="1"/>
      </rPr>
      <t>(b)</t>
    </r>
  </si>
  <si>
    <r>
      <rPr>
        <b/>
        <sz val="9"/>
        <rFont val="Arial"/>
        <family val="2"/>
        <charset val="1"/>
      </rPr>
      <t xml:space="preserve">Vida útil del bien
</t>
    </r>
    <r>
      <rPr>
        <b/>
        <sz val="9"/>
        <color indexed="54"/>
        <rFont val="Arial"/>
        <family val="2"/>
        <charset val="1"/>
      </rPr>
      <t>(d)</t>
    </r>
  </si>
  <si>
    <t>Saldo al 31 de diciembre del año auditado según libro mayor</t>
  </si>
  <si>
    <t>Costos</t>
  </si>
  <si>
    <t>Deterioro</t>
  </si>
  <si>
    <t>Reavalúo</t>
  </si>
  <si>
    <t>Depreciación Acumulada</t>
  </si>
  <si>
    <t>Valor neto en libros contables</t>
  </si>
  <si>
    <t>Número de Resolución de autorización para depreciación acelerada</t>
  </si>
  <si>
    <t>Porcentaje de depreciación aplicado</t>
  </si>
  <si>
    <t>Gasto por depreciación del ejercicio fiscal auditado</t>
  </si>
  <si>
    <t>Gasto por depreciación deducible</t>
  </si>
  <si>
    <t>Gasto por depreciación no deducible</t>
  </si>
  <si>
    <t>{5=1-2+3-4}</t>
  </si>
  <si>
    <t>7064+7065+7067+7068</t>
  </si>
  <si>
    <t>Costo y gasto por depreciación del costo histórico de propiedades, planta y equipo</t>
  </si>
  <si>
    <t>7076+7077</t>
  </si>
  <si>
    <t>Costo y gasto por depreciación del ajuste acumulado por reexpresiones o revaluaciones de propiedades, planta y equipo</t>
  </si>
  <si>
    <t>=</t>
  </si>
  <si>
    <t>Total costo y gasto por depreciación de propiedades, planta y equipo declarado</t>
  </si>
  <si>
    <t>{11}={9+10}</t>
  </si>
  <si>
    <t>Gasto por depreciación del ejercicio fiscal auditado según detalle</t>
  </si>
  <si>
    <t>{12}={6}</t>
  </si>
  <si>
    <r>
      <rPr>
        <b/>
        <sz val="9"/>
        <rFont val="Arial"/>
        <family val="2"/>
        <charset val="1"/>
      </rPr>
      <t xml:space="preserve">Diferencia en el gasto por depreciación </t>
    </r>
    <r>
      <rPr>
        <b/>
        <sz val="9"/>
        <color indexed="54"/>
        <rFont val="Arial"/>
        <family val="2"/>
        <charset val="1"/>
      </rPr>
      <t xml:space="preserve">(e)        </t>
    </r>
  </si>
  <si>
    <t>{13}={11-12}</t>
  </si>
  <si>
    <t>7066+7069+7078</t>
  </si>
  <si>
    <t>Gasto por depreciación declarados como no deducibles</t>
  </si>
  <si>
    <t>Gasto por depreciación declarados como deducibles</t>
  </si>
  <si>
    <t>{15}={11-14}</t>
  </si>
  <si>
    <r>
      <rPr>
        <b/>
        <sz val="9"/>
        <rFont val="Arial"/>
        <family val="2"/>
        <charset val="1"/>
      </rPr>
      <t xml:space="preserve">Diferencia en el valor deducible de gastos por depreciación </t>
    </r>
    <r>
      <rPr>
        <b/>
        <sz val="9"/>
        <color indexed="56"/>
        <rFont val="Arial"/>
        <family val="2"/>
        <charset val="1"/>
      </rPr>
      <t xml:space="preserve">(e)    </t>
    </r>
    <r>
      <rPr>
        <b/>
        <sz val="9"/>
        <rFont val="Arial"/>
        <family val="2"/>
        <charset val="1"/>
      </rPr>
      <t xml:space="preserve">                                            </t>
    </r>
  </si>
  <si>
    <t>{16}={15-7}</t>
  </si>
  <si>
    <t>a. Se debe agrupar a los activos que pertenezcan a un mismo concepto y sean contabilizados y valorados de la misma forma. Por ejemplo: vehículos, edificios, maquinaria, etc.</t>
  </si>
  <si>
    <t>b. Corresponde al método de valoración que se haya utilizado para el grupo de activos descritos en el casillero Tipo de propiedad planta y equipo, el cual puede ser modelo de revaluación, modelo costo-depreciación-deterioro u otro que utilice la empresa.</t>
  </si>
  <si>
    <t>c. Corresponde al código de cuenta que agrupa al tipo de propiedad, planta y equipo.</t>
  </si>
  <si>
    <t>d. Corresponde al tiempo de vida útil que la sociedad ha establecido para el bien.</t>
  </si>
  <si>
    <t>e. En caso de existir diferencias u observaciones, se debe revelar la explicación de las mismas, tanto al pie de este anexo, como en la parte de Recomendaciones sobre Aspectos Tributarios.</t>
  </si>
  <si>
    <t>ANEXO No. 14</t>
  </si>
  <si>
    <t>INFORMACIÓN DE PAGOS REALIZADOS MEDIANTE CUENTAS BANCARIAS EN EL EXTERIOR</t>
  </si>
  <si>
    <t>INFORMACIÓN DEL PASIVO QUE SE ABONA/CANCELA</t>
  </si>
  <si>
    <t>ISD PRESUNCIÓN DE PAGOS DESDE EL EXTERIOR</t>
  </si>
  <si>
    <t>No Documento de exportación
(# de refrendo)</t>
  </si>
  <si>
    <t>Fecha del Cobro (Depósito, compensación o transferencia)</t>
  </si>
  <si>
    <t>Destinatario del pago</t>
  </si>
  <si>
    <t>Forma de Pago</t>
  </si>
  <si>
    <t>Monto del servicio / bien adquirido</t>
  </si>
  <si>
    <t>Moneda</t>
  </si>
  <si>
    <t>Nombre de la institución financiera del exterior</t>
  </si>
  <si>
    <t>País donde se encuentra ubicada la cuenta bancaria del contribuyente</t>
  </si>
  <si>
    <t>Número de cuenta contable del pasivo registrada</t>
  </si>
  <si>
    <t>Nombre de cuenta contable del pasivo registrada</t>
  </si>
  <si>
    <t>Fecha de adquisición del bien / servicio</t>
  </si>
  <si>
    <t>Nombre del proveedor del bien / servicio</t>
  </si>
  <si>
    <t>ISD generado por presunción de pagos al exterior</t>
  </si>
  <si>
    <t>ISD pagado</t>
  </si>
  <si>
    <r>
      <rPr>
        <b/>
        <sz val="8"/>
        <rFont val="Arial"/>
        <family val="2"/>
        <charset val="1"/>
      </rPr>
      <t xml:space="preserve">Diferencia - ISD pendiente de pago </t>
    </r>
    <r>
      <rPr>
        <b/>
        <sz val="8"/>
        <color indexed="62"/>
        <rFont val="Arial"/>
        <family val="2"/>
        <charset val="1"/>
      </rPr>
      <t>(d)</t>
    </r>
  </si>
  <si>
    <t>{3 = 1 - 2}</t>
  </si>
  <si>
    <r>
      <rPr>
        <b/>
        <sz val="8"/>
        <rFont val="Arial"/>
        <family val="2"/>
        <charset val="1"/>
      </rPr>
      <t xml:space="preserve">No. DAE
</t>
    </r>
    <r>
      <rPr>
        <b/>
        <sz val="8"/>
        <color indexed="62"/>
        <rFont val="Arial"/>
        <family val="2"/>
        <charset val="1"/>
      </rPr>
      <t>(a)</t>
    </r>
  </si>
  <si>
    <r>
      <rPr>
        <b/>
        <sz val="8"/>
        <rFont val="Arial"/>
        <family val="2"/>
        <charset val="1"/>
      </rPr>
      <t xml:space="preserve">Fecha de arribo a puerto de destino/ inicio prestación servicio
</t>
    </r>
    <r>
      <rPr>
        <b/>
        <sz val="8"/>
        <color indexed="62"/>
        <rFont val="Arial"/>
        <family val="2"/>
        <charset val="1"/>
      </rPr>
      <t>(b)</t>
    </r>
  </si>
  <si>
    <t>VALOR FOB EXPORTACION SEGÚN DAE</t>
  </si>
  <si>
    <t>NOTA DE CRÉDITO NO CONSIDERADAS EN DECLARACIÓN ADUANERA (USD)</t>
  </si>
  <si>
    <t>Total neto exportación</t>
  </si>
  <si>
    <t>Monto de la divisa ingresada al país</t>
  </si>
  <si>
    <t>Monto de la divisa no ingresada al país</t>
  </si>
  <si>
    <t>ISD generado</t>
  </si>
  <si>
    <r>
      <rPr>
        <b/>
        <sz val="8"/>
        <rFont val="Arial"/>
        <family val="2"/>
        <charset val="1"/>
      </rPr>
      <t xml:space="preserve">Fecha de ingreso de la divisa al país
</t>
    </r>
    <r>
      <rPr>
        <b/>
        <sz val="8"/>
        <color indexed="62"/>
        <rFont val="Arial"/>
        <family val="2"/>
        <charset val="1"/>
      </rPr>
      <t>(c)</t>
    </r>
  </si>
  <si>
    <t>{5 = 3 - 4}</t>
  </si>
  <si>
    <t>{6 = 5 * 5%}</t>
  </si>
  <si>
    <t>dd/mm/aaaa</t>
  </si>
  <si>
    <t>ISD pagado por concepto de la presunción de todo pago efectuado desde el exterior</t>
  </si>
  <si>
    <t>Valor de ISD generado en divisas no retornadas por exportaciones</t>
  </si>
  <si>
    <t>{7 = 5 - 6}</t>
  </si>
  <si>
    <t>Valor de ISD generado en divisas no retornadas por exportaciones declarado (casillero 599 del Formulario 109)</t>
  </si>
  <si>
    <r>
      <rPr>
        <b/>
        <sz val="8"/>
        <rFont val="Arial"/>
        <family val="2"/>
        <charset val="1"/>
      </rPr>
      <t xml:space="preserve">Diferencia </t>
    </r>
    <r>
      <rPr>
        <b/>
        <sz val="8"/>
        <color indexed="62"/>
        <rFont val="Arial"/>
        <family val="2"/>
        <charset val="1"/>
      </rPr>
      <t>(d)</t>
    </r>
  </si>
  <si>
    <t>{9 = 7 - 8}</t>
  </si>
  <si>
    <t>a. Corresponde al número del documento único de exportación registrado en SENAE.</t>
  </si>
  <si>
    <t>b. Corresponde a la fecha en que la mercadería referida en el literal (a) arribó al puerto de destino o para el caso de servicios se inició con la prestación del servicio.</t>
  </si>
  <si>
    <t>c. Debe detallar cada una de las fechas y montos en que la divisa fruto de la exportación referida en el literal (a) ingresó al país, tomando en cuenta que si una exportación tiene asociada a sí más de una entrada de divisa al país se deberá registrar cada ingreso en una línea incluyendo toda la información que se requiere.</t>
  </si>
  <si>
    <t>d. En caso de existir diferencias u observaciones, se debe revelar la explicación de las mismas, tanto al pie de este anexo, como en la parte de Recomendaciones sobre Aspectos Tributarios.</t>
  </si>
  <si>
    <t>Sr. XXXXXXXXX XXXXXXXX</t>
  </si>
  <si>
    <t>RUC No. XXXXXXXXXXXXX</t>
  </si>
  <si>
    <t>Contador Compañía XYZ S.A.</t>
  </si>
  <si>
    <t>ANEXO No. 15</t>
  </si>
  <si>
    <t>No. Casillero de la declaración de I. Renta</t>
  </si>
  <si>
    <t>Datos de la persona natural / sociedad del exterior</t>
  </si>
  <si>
    <t>Descripción detallada de la transacción</t>
  </si>
  <si>
    <t>Moneda de pago</t>
  </si>
  <si>
    <t>Monto total de la transacción en la moneda de pago</t>
  </si>
  <si>
    <t>Monto total de la transacción en dólares</t>
  </si>
  <si>
    <t>Tipo de operación (Ingreso / Gasto)</t>
  </si>
  <si>
    <t>En caso de ser ingreso, es considerado como gravado? (SI/NO)</t>
  </si>
  <si>
    <t>En caso de ser gasto, es considerado como deducible? (SI/NO)</t>
  </si>
  <si>
    <t>Número del Certificado de Residencia Fiscal</t>
  </si>
  <si>
    <t>Fecha de emisión del Certificado de Residencia Fiscal</t>
  </si>
  <si>
    <t>Tipo de renta según CDI</t>
  </si>
  <si>
    <t>Artículo del CDI que aplicó</t>
  </si>
  <si>
    <t>¿Efectuó retención?
(SI/NO)</t>
  </si>
  <si>
    <t>Porcentaje de impuesto aplicable según CDI</t>
  </si>
  <si>
    <t>Valor de la retención efectuada</t>
  </si>
  <si>
    <t>No. Identificación tributaria</t>
  </si>
  <si>
    <t>Razón social</t>
  </si>
  <si>
    <t>País de residencia fiscal</t>
  </si>
  <si>
    <t>¿Es parte relacionada? (SI/NO)</t>
  </si>
  <si>
    <t>Normativa para ser considerada como parte relacionada</t>
  </si>
  <si>
    <t>Monto acumulado pagado en el año a un mismo proveedor en dólares</t>
  </si>
  <si>
    <r>
      <rPr>
        <b/>
        <sz val="8"/>
        <rFont val="Arial"/>
        <family val="2"/>
        <charset val="1"/>
      </rPr>
      <t xml:space="preserve">Monto sujeto a aplicación automática
</t>
    </r>
    <r>
      <rPr>
        <b/>
        <sz val="8"/>
        <color indexed="62"/>
        <rFont val="Arial"/>
        <family val="2"/>
        <charset val="1"/>
      </rPr>
      <t>(e)</t>
    </r>
  </si>
  <si>
    <t>Monto no sujeto a aplicación automática</t>
  </si>
  <si>
    <t>% retención sobre monto no sujeto a aplicación automática</t>
  </si>
  <si>
    <t>Valor retenido</t>
  </si>
  <si>
    <t>{5 = 3 * 4}</t>
  </si>
  <si>
    <t>Datos del prestatario del servicio</t>
  </si>
  <si>
    <t>Descripción detallada del servicio contratado</t>
  </si>
  <si>
    <t>País desde el cual se presta el servicio</t>
  </si>
  <si>
    <t>Monto del servicio en la moneda de pago</t>
  </si>
  <si>
    <t>Monto del servicio en dólares</t>
  </si>
  <si>
    <t>Normativa de soporte que aplicó para no efectuar la retención</t>
  </si>
  <si>
    <t>Porcentaje de retención</t>
  </si>
  <si>
    <t>¿Requiere certificación de auditores independientes?
(SI/NO)</t>
  </si>
  <si>
    <t>Identificación del auditor independiente que realiza la certificación</t>
  </si>
  <si>
    <t>Razón social del auditor independiente que realiza la certificación</t>
  </si>
  <si>
    <t>País de residencia del auditor independiente que realiza la certificación</t>
  </si>
  <si>
    <t>Beneficiario o intermediario del reembolso</t>
  </si>
  <si>
    <t>Proveedor del bien y/o servicio</t>
  </si>
  <si>
    <t>Descripción detallada del gasto</t>
  </si>
  <si>
    <t>País de procedencia (en el caso de bienes)</t>
  </si>
  <si>
    <t>Monto del gasto en la moneda de pago</t>
  </si>
  <si>
    <t>Monto del gasto en dólares</t>
  </si>
  <si>
    <t>Según información registrada en los Formularios de Registro de Créditos Externos del Banco Central del Ecuador (BCE)</t>
  </si>
  <si>
    <t>Tasa de Interés del Crédito 
(Fija o Variable)</t>
  </si>
  <si>
    <t>Tipo de deuda (Originaria o Renegociada)</t>
  </si>
  <si>
    <t>Tipo de cambio a la fecha de registro contable</t>
  </si>
  <si>
    <t>Saldo inicial del capital</t>
  </si>
  <si>
    <t>Saldo del capital al
31 de diciembre del año auditado</t>
  </si>
  <si>
    <t>Pagos por intereses</t>
  </si>
  <si>
    <t>Costo / Gasto financiero del año auditado</t>
  </si>
  <si>
    <t>Pagos de capital</t>
  </si>
  <si>
    <t>Pagos de capital por el año auditado</t>
  </si>
  <si>
    <t>Datos del prestamista</t>
  </si>
  <si>
    <t>Ubicación del origen</t>
  </si>
  <si>
    <t>Fecha de las operaciones</t>
  </si>
  <si>
    <t>Número del registro</t>
  </si>
  <si>
    <t>Porcentaje de tasa de interés</t>
  </si>
  <si>
    <t>Plazo 
(meses)</t>
  </si>
  <si>
    <t>Destino del crédito</t>
  </si>
  <si>
    <t>Monto del crédito en la moneda de pago</t>
  </si>
  <si>
    <t>Monto del crédito en dólares</t>
  </si>
  <si>
    <t>¿Es una Institución Financiera del exterior legalmente establecida? (SI/NO)</t>
  </si>
  <si>
    <t>¿Es una entidad no financiera especializada calificada? 
(SI/NO)</t>
  </si>
  <si>
    <t>Ciudad</t>
  </si>
  <si>
    <t>País</t>
  </si>
  <si>
    <t>Suscripción</t>
  </si>
  <si>
    <t>Desembolso</t>
  </si>
  <si>
    <t>Registro</t>
  </si>
  <si>
    <t>Datos de la contraparte nacional o extranjera</t>
  </si>
  <si>
    <r>
      <rPr>
        <b/>
        <sz val="8"/>
        <rFont val="Arial"/>
        <family val="2"/>
        <charset val="1"/>
      </rPr>
      <t xml:space="preserve">Tipo de derivado financiero
</t>
    </r>
    <r>
      <rPr>
        <b/>
        <sz val="8"/>
        <color indexed="56"/>
        <rFont val="Arial"/>
        <family val="2"/>
        <charset val="1"/>
      </rPr>
      <t>(h)</t>
    </r>
  </si>
  <si>
    <t>Activo subyacente</t>
  </si>
  <si>
    <t>No. Contratos vigentes en el año auditado</t>
  </si>
  <si>
    <t>Fecha de inicio del contrato</t>
  </si>
  <si>
    <t>Fecha de vencimiento del contrato</t>
  </si>
  <si>
    <t>Valor del derivado financiero al 01 de enero del año  auditado</t>
  </si>
  <si>
    <t>Valor del derivado financiero al 31 de diciembre del año  auditado</t>
  </si>
  <si>
    <t>Ganancia / Pérdida en el año auditado</t>
  </si>
  <si>
    <r>
      <rPr>
        <b/>
        <sz val="8"/>
        <rFont val="Arial"/>
        <family val="2"/>
        <charset val="1"/>
      </rPr>
      <t>Detalle de ingresos recibidos del exterior (diferente de exportación de bienes y servicios)</t>
    </r>
    <r>
      <rPr>
        <b/>
        <sz val="8"/>
        <color indexed="56"/>
        <rFont val="Arial"/>
        <family val="2"/>
        <charset val="1"/>
      </rPr>
      <t xml:space="preserve"> (i)</t>
    </r>
  </si>
  <si>
    <t>Datos de la persona natural / sociedad del exterior que realizó el pago</t>
  </si>
  <si>
    <t>País en el cual se obtuvo los ingresos</t>
  </si>
  <si>
    <t>Descripción detallada del ingreso</t>
  </si>
  <si>
    <t>Monto del ingreso en la moneda de pago</t>
  </si>
  <si>
    <t>Monto del ingreso en dólares</t>
  </si>
  <si>
    <t>a. Corresponde al número del casillero del formulario 101, Declaración del impuesto a la renta y presentación de estados financieros para sociedades y establecimientos permanentes, vigente para el ejercicio fiscal auditado; en donde se declararon las operaciones con el exterior.</t>
  </si>
  <si>
    <t>c. Corresponde a los datos de la persona natural / sociedad del exterior con la que se efectuaron las operaciones indicadas.</t>
  </si>
  <si>
    <t>d. Corresponde al tipo de renta especificada en cada Convenio para Evitar la Doble Imposición (CDI) que aplica a la transacción informada, como por ejemplo: Beneficios Empresariales, Dividendos, Intereses, Regalías, Artistas, Estudiantes, etc.</t>
  </si>
  <si>
    <t>e. Según el monto establecido en la Resolución No. NAC-DGERCGC16-00000204.</t>
  </si>
  <si>
    <t>f. Se debe detallar el uso de los fondos provenientes del préstamo.</t>
  </si>
  <si>
    <t>g. Corresponde a los desembolsos de dinero efectuados por el pago de intereses y capital del crédito en el exterior. Se debe registrar el valor acumulado desde el inicio del crédito.</t>
  </si>
  <si>
    <t>h. Señalar la clase de derivado financiero por ejemplo: opciones, futuros, swaps, forwards, etc.</t>
  </si>
  <si>
    <t>i. Se deberán detallar los ingresos que obtuvo la compañía en el año objeto de análisis distintos a los provenientes de exportaciones de bienes y servicios, en los casos que aplique. Por ejemplo: ganancias de capital, dividendos, entre otros.</t>
  </si>
  <si>
    <t>Nota general: 
En caso de existir diferencias u observaciones, se debe revelar la explicación de las mismas, tanto al pie de este anexo, como en la parte de Recomendaciones sobre Aspectos Tributarios.</t>
  </si>
  <si>
    <t>ANEXO No. 16</t>
  </si>
  <si>
    <t>Facturación por servicios prestados / Valor a pagar por la Secretaría de Hidrocarburos</t>
  </si>
  <si>
    <t>Pagos en especie efectuados por la SH</t>
  </si>
  <si>
    <t>Saldos por cobrar</t>
  </si>
  <si>
    <t>Fecha Factura</t>
  </si>
  <si>
    <t>No. Factura</t>
  </si>
  <si>
    <r>
      <rPr>
        <b/>
        <sz val="9"/>
        <rFont val="Arial"/>
        <family val="2"/>
        <charset val="1"/>
      </rPr>
      <t xml:space="preserve">Producción fiscalizada
</t>
    </r>
    <r>
      <rPr>
        <b/>
        <sz val="9"/>
        <color indexed="56"/>
        <rFont val="Arial"/>
        <family val="2"/>
        <charset val="1"/>
      </rPr>
      <t xml:space="preserve"> (a)</t>
    </r>
  </si>
  <si>
    <r>
      <rPr>
        <b/>
        <sz val="9"/>
        <rFont val="Arial"/>
        <family val="2"/>
        <charset val="1"/>
      </rPr>
      <t xml:space="preserve">Tarifa
</t>
    </r>
    <r>
      <rPr>
        <b/>
        <sz val="9"/>
        <color indexed="56"/>
        <rFont val="Arial"/>
        <family val="2"/>
        <charset val="1"/>
      </rPr>
      <t xml:space="preserve"> (b)</t>
    </r>
  </si>
  <si>
    <t>Valor facturado</t>
  </si>
  <si>
    <t>IVA</t>
  </si>
  <si>
    <t>Total facturado</t>
  </si>
  <si>
    <t>Retención IR</t>
  </si>
  <si>
    <t>Retención IVA</t>
  </si>
  <si>
    <t>Valor neto a pagar</t>
  </si>
  <si>
    <t>No. Comprobante de retención</t>
  </si>
  <si>
    <r>
      <rPr>
        <b/>
        <sz val="9"/>
        <rFont val="Arial"/>
        <family val="2"/>
        <charset val="1"/>
      </rPr>
      <t xml:space="preserve">Precio de Referencia (Mes corriente -1)
</t>
    </r>
    <r>
      <rPr>
        <b/>
        <sz val="9"/>
        <color indexed="56"/>
        <rFont val="Arial"/>
        <family val="2"/>
        <charset val="1"/>
      </rPr>
      <t xml:space="preserve"> (c)</t>
    </r>
  </si>
  <si>
    <r>
      <rPr>
        <b/>
        <sz val="9"/>
        <rFont val="Arial"/>
        <family val="2"/>
        <charset val="1"/>
      </rPr>
      <t xml:space="preserve">Levantes - Pago en especie 
(En barriles)
</t>
    </r>
    <r>
      <rPr>
        <b/>
        <sz val="9"/>
        <color indexed="56"/>
        <rFont val="Arial"/>
        <family val="2"/>
        <charset val="1"/>
      </rPr>
      <t xml:space="preserve"> (d)</t>
    </r>
  </si>
  <si>
    <t>Liquidado por la Secretaria de Hidrocarburos (En USD)</t>
  </si>
  <si>
    <t>{3} = {1*2}</t>
  </si>
  <si>
    <t>{4} = {3 * %IVA}</t>
  </si>
  <si>
    <t>{5} = {3+4}</t>
  </si>
  <si>
    <t>{8} = {5-6-7}</t>
  </si>
  <si>
    <t>{11} = {9*10}</t>
  </si>
  <si>
    <t>{12} = {8-11}</t>
  </si>
  <si>
    <r>
      <rPr>
        <b/>
        <sz val="9"/>
        <rFont val="Arial"/>
        <family val="2"/>
        <charset val="1"/>
      </rPr>
      <t xml:space="preserve">Total </t>
    </r>
    <r>
      <rPr>
        <b/>
        <sz val="9"/>
        <color indexed="10"/>
        <rFont val="Arial"/>
        <family val="2"/>
        <charset val="1"/>
      </rPr>
      <t>{13}</t>
    </r>
  </si>
  <si>
    <r>
      <rPr>
        <b/>
        <sz val="9"/>
        <rFont val="Arial"/>
        <family val="2"/>
        <charset val="1"/>
      </rPr>
      <t xml:space="preserve">Según Declaración de Impuesto a la Renta (casillero 6005) </t>
    </r>
    <r>
      <rPr>
        <b/>
        <sz val="9"/>
        <color indexed="10"/>
        <rFont val="Arial"/>
        <family val="2"/>
        <charset val="1"/>
      </rPr>
      <t>{14}</t>
    </r>
  </si>
  <si>
    <r>
      <rPr>
        <b/>
        <sz val="9"/>
        <rFont val="Arial"/>
        <family val="2"/>
        <charset val="1"/>
      </rPr>
      <t xml:space="preserve">Diferencia  </t>
    </r>
    <r>
      <rPr>
        <b/>
        <sz val="9"/>
        <color indexed="10"/>
        <rFont val="Arial"/>
        <family val="2"/>
        <charset val="1"/>
      </rPr>
      <t xml:space="preserve">{15}= {14-13} </t>
    </r>
    <r>
      <rPr>
        <b/>
        <sz val="9"/>
        <color indexed="56"/>
        <rFont val="Arial"/>
        <family val="2"/>
        <charset val="1"/>
      </rPr>
      <t>(e)</t>
    </r>
  </si>
  <si>
    <t>Barriles recibidos por pago en Especie</t>
  </si>
  <si>
    <t>Liquidación y pago del ISD</t>
  </si>
  <si>
    <t>Fecha</t>
  </si>
  <si>
    <t>No. Documento</t>
  </si>
  <si>
    <t>Consignatario</t>
  </si>
  <si>
    <t>Parte Relacionada (Si / No)</t>
  </si>
  <si>
    <t>Tipo de Vinculación</t>
  </si>
  <si>
    <t>Destino</t>
  </si>
  <si>
    <t>Barriles Levantados</t>
  </si>
  <si>
    <t>Precio de Referencia (Mes corriente -1)</t>
  </si>
  <si>
    <t>Liquidado por la SH</t>
  </si>
  <si>
    <t>Pagos efectuados en el exterior, sobre los cuales se pagó ISD</t>
  </si>
  <si>
    <t>Base Imponible para cálculo ISD</t>
  </si>
  <si>
    <t>ISD</t>
  </si>
  <si>
    <t>ISD pagado mediante formulario 109</t>
  </si>
  <si>
    <r>
      <rPr>
        <b/>
        <sz val="9"/>
        <rFont val="Arial"/>
        <family val="2"/>
        <charset val="1"/>
      </rPr>
      <t xml:space="preserve">Diferencia
</t>
    </r>
    <r>
      <rPr>
        <b/>
        <sz val="9"/>
        <color indexed="56"/>
        <rFont val="Arial"/>
        <family val="2"/>
        <charset val="1"/>
      </rPr>
      <t>(e)</t>
    </r>
  </si>
  <si>
    <t>No. de adhesivo del formulario 109 mediante el cual se pagó el ISD</t>
  </si>
  <si>
    <t>{5} = {3-4}</t>
  </si>
  <si>
    <t>{6} = {5*5%}</t>
  </si>
  <si>
    <t>{8} = {7-6}</t>
  </si>
  <si>
    <t>a. Corresponde a los barriles de hidrocarburos producidos y entregados al Estado en el Centro de Fiscalización y Entrega.</t>
  </si>
  <si>
    <t>b. Corresponde a la tarifa para campos en producción y/o tarifa para Campos Nuevos o por Producción incremental fruto de recuperación mejorada.</t>
  </si>
  <si>
    <t>c. Corresponde al último precio promedio mensual de ventas externas de hidrocarburos de calidad equivalente, realizadas por EP Petroecuador (mes anterior).</t>
  </si>
  <si>
    <t>d. Corresponde al volumen de barriles de Petróleo Crudo Oriente o Napo a levantar en el mes producto del pago en especie.</t>
  </si>
  <si>
    <t>f. Corresponde a la operación de transferencia de crudo al exterior efectuada por la SH (Secretaria de Hidrocarburos).</t>
  </si>
  <si>
    <t>ANEXO No. 17</t>
  </si>
  <si>
    <t>INGRESOS</t>
  </si>
  <si>
    <t>Detalle de ingresos según comprobantes de venta (aplica para titulares de concesiones mineras, licencias de comercialización, plantas de beneficio u operadores mineros) y conciliación con formulario 113 (aplica para concesiones mineras y plantas de beneficio)</t>
  </si>
  <si>
    <t>Información documentos de soporte de ingresos</t>
  </si>
  <si>
    <t>Valor ventas según formulario 113</t>
  </si>
  <si>
    <r>
      <rPr>
        <b/>
        <sz val="8"/>
        <rFont val="Arial"/>
        <family val="2"/>
        <charset val="1"/>
      </rPr>
      <t xml:space="preserve">Diferencias
</t>
    </r>
    <r>
      <rPr>
        <b/>
        <sz val="8"/>
        <color indexed="62"/>
        <rFont val="Arial"/>
        <family val="2"/>
        <charset val="1"/>
      </rPr>
      <t>(n)</t>
    </r>
  </si>
  <si>
    <r>
      <rPr>
        <b/>
        <sz val="8"/>
        <rFont val="Arial"/>
        <family val="2"/>
        <charset val="1"/>
      </rPr>
      <t xml:space="preserve">Observaciones
</t>
    </r>
    <r>
      <rPr>
        <b/>
        <sz val="8"/>
        <color indexed="62"/>
        <rFont val="Arial"/>
        <family val="2"/>
        <charset val="1"/>
      </rPr>
      <t>(o)</t>
    </r>
  </si>
  <si>
    <r>
      <rPr>
        <b/>
        <sz val="8"/>
        <rFont val="Arial"/>
        <family val="2"/>
        <charset val="1"/>
      </rPr>
      <t xml:space="preserve">Código derecho minero
</t>
    </r>
    <r>
      <rPr>
        <b/>
        <sz val="8"/>
        <color indexed="62"/>
        <rFont val="Arial"/>
        <family val="2"/>
        <charset val="1"/>
      </rPr>
      <t>(a)</t>
    </r>
  </si>
  <si>
    <r>
      <rPr>
        <b/>
        <sz val="8"/>
        <rFont val="Arial"/>
        <family val="2"/>
        <charset val="1"/>
      </rPr>
      <t xml:space="preserve">Tipo de derecho minero
</t>
    </r>
    <r>
      <rPr>
        <b/>
        <sz val="8"/>
        <color indexed="62"/>
        <rFont val="Arial"/>
        <family val="2"/>
        <charset val="1"/>
      </rPr>
      <t>(b)</t>
    </r>
  </si>
  <si>
    <t>Régimen (Pequeña / Mediana / Gran Minería) o Planta de Beneficio</t>
  </si>
  <si>
    <t>Valor venta local</t>
  </si>
  <si>
    <t>Valor FOB exportación</t>
  </si>
  <si>
    <r>
      <rPr>
        <b/>
        <sz val="8"/>
        <rFont val="Arial"/>
        <family val="2"/>
        <charset val="1"/>
      </rPr>
      <t xml:space="preserve">Código subpartida arancelaria
</t>
    </r>
    <r>
      <rPr>
        <b/>
        <sz val="8"/>
        <color indexed="62"/>
        <rFont val="Arial"/>
        <family val="2"/>
        <charset val="1"/>
      </rPr>
      <t>(c)</t>
    </r>
  </si>
  <si>
    <r>
      <rPr>
        <b/>
        <sz val="8"/>
        <rFont val="Arial"/>
        <family val="2"/>
        <charset val="1"/>
      </rPr>
      <t xml:space="preserve">Impuesto pagado en exportación
(Autoretención/
Abono Regalía)
</t>
    </r>
    <r>
      <rPr>
        <b/>
        <sz val="8"/>
        <color indexed="62"/>
        <rFont val="Arial"/>
        <family val="2"/>
        <charset val="1"/>
      </rPr>
      <t>(d)</t>
    </r>
  </si>
  <si>
    <r>
      <rPr>
        <b/>
        <sz val="8"/>
        <rFont val="Arial"/>
        <family val="2"/>
        <charset val="1"/>
      </rPr>
      <t xml:space="preserve">Porcentaje de impuesto pagado en exportación (Autoretención/
Abono Regalía)
</t>
    </r>
    <r>
      <rPr>
        <b/>
        <sz val="8"/>
        <color indexed="62"/>
        <rFont val="Arial"/>
        <family val="2"/>
        <charset val="1"/>
      </rPr>
      <t>(e)</t>
    </r>
  </si>
  <si>
    <r>
      <rPr>
        <b/>
        <sz val="8"/>
        <rFont val="Arial"/>
        <family val="2"/>
        <charset val="1"/>
      </rPr>
      <t xml:space="preserve">Valor impuesto pagado en exportación
</t>
    </r>
    <r>
      <rPr>
        <b/>
        <sz val="8"/>
        <color indexed="62"/>
        <rFont val="Arial"/>
        <family val="2"/>
        <charset val="1"/>
      </rPr>
      <t>(f)</t>
    </r>
  </si>
  <si>
    <r>
      <rPr>
        <b/>
        <sz val="8"/>
        <rFont val="Arial"/>
        <family val="2"/>
        <charset val="1"/>
      </rPr>
      <t xml:space="preserve">Tipo de mineral
</t>
    </r>
    <r>
      <rPr>
        <b/>
        <sz val="8"/>
        <color indexed="62"/>
        <rFont val="Arial"/>
        <family val="2"/>
        <charset val="1"/>
      </rPr>
      <t>(g)</t>
    </r>
  </si>
  <si>
    <t>Unidad de medida
(gramos, toneladas métricas, onzas, etc)</t>
  </si>
  <si>
    <t>Cantidad 
 (peso sin humedad o merma)
(i)</t>
  </si>
  <si>
    <t>Merma</t>
  </si>
  <si>
    <t>Peso neto</t>
  </si>
  <si>
    <r>
      <rPr>
        <b/>
        <sz val="8"/>
        <rFont val="Arial"/>
        <family val="2"/>
        <charset val="1"/>
      </rPr>
      <t xml:space="preserve">Ley o contenido  del mineral principal en gramos
</t>
    </r>
    <r>
      <rPr>
        <b/>
        <sz val="7.5"/>
        <rFont val="Arial"/>
        <family val="2"/>
        <charset val="1"/>
      </rPr>
      <t>(j)</t>
    </r>
  </si>
  <si>
    <r>
      <rPr>
        <b/>
        <sz val="8"/>
        <rFont val="Arial"/>
        <family val="2"/>
        <charset val="1"/>
      </rPr>
      <t xml:space="preserve">Porcentaje mineral  pagable (Ley) en gramos
</t>
    </r>
    <r>
      <rPr>
        <b/>
        <sz val="7.5"/>
        <color indexed="62"/>
        <rFont val="Arial"/>
        <family val="2"/>
        <charset val="1"/>
      </rPr>
      <t xml:space="preserve">(k)
</t>
    </r>
  </si>
  <si>
    <t>Precio en gramos u onzas
(l)</t>
  </si>
  <si>
    <r>
      <rPr>
        <b/>
        <sz val="8"/>
        <rFont val="Arial"/>
        <family val="2"/>
        <charset val="1"/>
      </rPr>
      <t xml:space="preserve">Fuente precio
</t>
    </r>
    <r>
      <rPr>
        <b/>
        <sz val="8"/>
        <color indexed="62"/>
        <rFont val="Arial"/>
        <family val="2"/>
        <charset val="1"/>
      </rPr>
      <t>(m)</t>
    </r>
  </si>
  <si>
    <t>Cargos de tratamiento y/o penalidades
(-)</t>
  </si>
  <si>
    <t>Valor total venta</t>
  </si>
  <si>
    <t>(h)</t>
  </si>
  <si>
    <t>{3} = {1}*{2)</t>
  </si>
  <si>
    <t>{8}={3}*{4}*{5}*{6}/31,1034768</t>
  </si>
  <si>
    <t>{12}= {10}-{11}</t>
  </si>
  <si>
    <t>NA</t>
  </si>
  <si>
    <t>1033 ó 4085</t>
  </si>
  <si>
    <t>Tm</t>
  </si>
  <si>
    <t>xxx</t>
  </si>
  <si>
    <t>Detalle de notas de crédito y/o débito (aplica para titulares de concesiones mineras, licencias de comercialización, plantas de beneficio u operadores mineros)</t>
  </si>
  <si>
    <t>No. Nota de Crédito</t>
  </si>
  <si>
    <t>Fecha de emisión</t>
  </si>
  <si>
    <t xml:space="preserve">Valor </t>
  </si>
  <si>
    <t>No. Comprobante de venta al que afecta</t>
  </si>
  <si>
    <t>COSTO DE VENTAS</t>
  </si>
  <si>
    <t>Detalle de costos por venta de minerales no metálicos por semestre y conciliación con formulario 113 (aplica para titulares de concesiones mineras y plantas de beneficio)</t>
  </si>
  <si>
    <t>Código de derecho minero</t>
  </si>
  <si>
    <t>Nombre titular concesión</t>
  </si>
  <si>
    <t>Nombre concesión / Planta de beneficio</t>
  </si>
  <si>
    <t>Régimen (Pequeña / Mediana / Gran Minería / Planta de Beneficio)</t>
  </si>
  <si>
    <t>Período
(I o II semestre)</t>
  </si>
  <si>
    <t>Tipo mineral</t>
  </si>
  <si>
    <r>
      <rPr>
        <b/>
        <sz val="8"/>
        <rFont val="Arial"/>
        <family val="2"/>
        <charset val="1"/>
      </rPr>
      <t xml:space="preserve">Costo de producción
</t>
    </r>
    <r>
      <rPr>
        <b/>
        <sz val="8"/>
        <color indexed="62"/>
        <rFont val="Arial"/>
        <family val="2"/>
        <charset val="1"/>
      </rPr>
      <t xml:space="preserve">(p) </t>
    </r>
  </si>
  <si>
    <t>Toneladas métricas producción por año</t>
  </si>
  <si>
    <t>Porcentaje</t>
  </si>
  <si>
    <t>Costos según formulario 113</t>
  </si>
  <si>
    <t>Detalle de costo de producción de no metálicos (aplica para titulares de concesiones mineras y plantas de beneficio)</t>
  </si>
  <si>
    <t>Costos de operación</t>
  </si>
  <si>
    <t>Depreciaciones / Amortizaciones</t>
  </si>
  <si>
    <t>Costos de transporte</t>
  </si>
  <si>
    <t>Otros costos de producción
(indirectos)</t>
  </si>
  <si>
    <t>Concepto rubro</t>
  </si>
  <si>
    <t>Total Costos de operación</t>
  </si>
  <si>
    <t>Total Depreciaciones / Amortizaciones</t>
  </si>
  <si>
    <t>Total Costos de transporte</t>
  </si>
  <si>
    <t>Total Otros costos de producción (indirectos)</t>
  </si>
  <si>
    <t>TOTAL COSTO DE PRODUCCIÓN</t>
  </si>
  <si>
    <t>COMPRAS</t>
  </si>
  <si>
    <t>Detalle de pagos efectuados a plantas de beneficio (aplica para concesionariosy operadores mineros)</t>
  </si>
  <si>
    <t>No. comprobante de venta</t>
  </si>
  <si>
    <t>Fecha de emisión comprobante de venta</t>
  </si>
  <si>
    <t>No. Identificación o RUC planta de beneficio</t>
  </si>
  <si>
    <t>Razón social planta de beneficio</t>
  </si>
  <si>
    <t>Forma de traspaso de mineral</t>
  </si>
  <si>
    <t>Cantidad de mineral obtenido</t>
  </si>
  <si>
    <t>Unidad de medida del material obtenido</t>
  </si>
  <si>
    <t>Nombre del mineral obtenido</t>
  </si>
  <si>
    <t xml:space="preserve">Forma de pago
(efectivo/cheque/transferencia/
especies)
</t>
  </si>
  <si>
    <t>(q)</t>
  </si>
  <si>
    <t>(r)</t>
  </si>
  <si>
    <t>dd/mmm/aaaa</t>
  </si>
  <si>
    <t>Detalle de adquisiciones de minerales (aplica para titulares de licencias de comercialización)</t>
  </si>
  <si>
    <t>Nombre proveedor</t>
  </si>
  <si>
    <t>Tipo de mineral</t>
  </si>
  <si>
    <t>Cantidad mineral adquirido</t>
  </si>
  <si>
    <t>Precio de mineral adquirido</t>
  </si>
  <si>
    <t>Base Imponible tarifa 0% IVA (casos que aplique)</t>
  </si>
  <si>
    <t>Base Imponible tarifa IVA diferente de 0% (casos que aplique)</t>
  </si>
  <si>
    <t>Monto IVA</t>
  </si>
  <si>
    <t>Forma de pago</t>
  </si>
  <si>
    <t>Casillero declaración Impuesto a la Renta</t>
  </si>
  <si>
    <t>{4} = {1*2}</t>
  </si>
  <si>
    <t>{6} = {3+4+5}</t>
  </si>
  <si>
    <t>PARTICIPACIÓN LABORAL ATRIBUIBLE AL ESTADO</t>
  </si>
  <si>
    <t>titulo</t>
  </si>
  <si>
    <t>Detalle del cálculo de las obligaciones de orden laboral contraídas por los titulares de derechos mineros con sus trabajadores y conciliación del cálculo de utilidades atribuibles al Estado versus el formulario 106 (aplica para titulares de concesiones mineras, licencias de comercialización y plantas de beneficio)</t>
  </si>
  <si>
    <t>Año fiscal</t>
  </si>
  <si>
    <r>
      <rPr>
        <b/>
        <sz val="8"/>
        <rFont val="Arial"/>
        <family val="2"/>
        <charset val="1"/>
      </rPr>
      <t xml:space="preserve">Tipo derecho minero
</t>
    </r>
    <r>
      <rPr>
        <b/>
        <sz val="8"/>
        <color indexed="62"/>
        <rFont val="Arial"/>
        <family val="2"/>
        <charset val="1"/>
      </rPr>
      <t>(b)</t>
    </r>
  </si>
  <si>
    <t>Régimen</t>
  </si>
  <si>
    <t>Código ARCOM</t>
  </si>
  <si>
    <t>Utilidad contable</t>
  </si>
  <si>
    <t>% Utilidad atribuible al Estado según Ley Minería</t>
  </si>
  <si>
    <t>Valor utilidad atribuible al Estado según Ley Minería</t>
  </si>
  <si>
    <t>% Utilidad trabajadores</t>
  </si>
  <si>
    <t>Valor utilidad trabajadores</t>
  </si>
  <si>
    <t>Código impuesto</t>
  </si>
  <si>
    <t>No. Formulario 106</t>
  </si>
  <si>
    <t>No. Adhesivo Formulario 106</t>
  </si>
  <si>
    <t>Valor pagado Form. 106</t>
  </si>
  <si>
    <t>Fecha pago</t>
  </si>
  <si>
    <r>
      <rPr>
        <b/>
        <sz val="8"/>
        <rFont val="Arial"/>
        <family val="2"/>
        <charset val="1"/>
      </rPr>
      <t xml:space="preserve">Diferencias
</t>
    </r>
    <r>
      <rPr>
        <b/>
        <sz val="8"/>
        <color indexed="62"/>
        <rFont val="Arial"/>
        <family val="2"/>
        <charset val="1"/>
      </rPr>
      <t>(i)</t>
    </r>
  </si>
  <si>
    <r>
      <rPr>
        <b/>
        <sz val="8"/>
        <rFont val="Arial"/>
        <family val="2"/>
        <charset val="1"/>
      </rPr>
      <t xml:space="preserve">Observaciones
</t>
    </r>
    <r>
      <rPr>
        <b/>
        <sz val="8"/>
        <color indexed="62"/>
        <rFont val="Arial"/>
        <family val="2"/>
        <charset val="1"/>
      </rPr>
      <t xml:space="preserve">(j)
</t>
    </r>
  </si>
  <si>
    <t>{5} = {1*4}</t>
  </si>
  <si>
    <t>ACTIVO MINERO</t>
  </si>
  <si>
    <t>Detalle de los rubros o cuentas que componen el activo minero (aplica para concesiones mineras)</t>
  </si>
  <si>
    <t>No. cuenta contable</t>
  </si>
  <si>
    <t>Nombre cuenta contable</t>
  </si>
  <si>
    <t>Casillero declaración impuesto a la renta</t>
  </si>
  <si>
    <t>a. Corresponde al código del título minero vigente otorgado por la Agencia de Regulación y Control Minero</t>
  </si>
  <si>
    <t>b. Corresponde al tipo de derecho minero: Concesión minera, licencia de comercialización, planta de beneficio, contrato de explotación, etc.  También aplica para el Operador Minero</t>
  </si>
  <si>
    <t>c. Detallar la subpartida arancelaria de exportacón: 2603000000, 2616100000, 2616901000, 7108120000, 7108130000, 7112990000, 7106911000</t>
  </si>
  <si>
    <t>d. Aplica para exportadores y corresponde al código del impuesto pagado previo a la exportación: 
    - Retención en la fuente de impuesto a la renta en la comercialización de sustancias minerales, CÓDIGO 1033 (Resolución NAC-DGERCGC16-00000217)   
    - Abono a regalías mineras, CÓDIGO 4085 (Resolución NAC-DGERCGC16-00000218) . 
    - En el caso de ventas locales colocar N/A.</t>
  </si>
  <si>
    <t>e. Porcentaje de la Retención en la fuente de impuesto a la renta en la comercialización de sustancias minerales ó del Abono a Regalías Mineras</t>
  </si>
  <si>
    <t>f. Valor de la Retención en la fuente de impuesto a la renta en la comercialización de sustancias minerales ó del Abono a Regalías Mineras</t>
  </si>
  <si>
    <t>g. Detallar la descripción o nombre del mineral.  Ejemplo: lingotes, concentrado, cuarzo, etc.</t>
  </si>
  <si>
    <t>h. Unidad de medida del mineral comercializado</t>
  </si>
  <si>
    <t>i. Cantidad antes de mermas en función de la unidad de medida</t>
  </si>
  <si>
    <t>j. Cantidad de contenido del mineral principal (aplica para concentrados de metales preciosos)</t>
  </si>
  <si>
    <t>k. Porcentaje pagable en función de la cantidad de contenido del mineral principal (definidos en contratos)</t>
  </si>
  <si>
    <t>l. Precio internacional del mineral principal comercializado bajo los términos establecidos en el contrato</t>
  </si>
  <si>
    <t xml:space="preserve">m. Detallar la fuente o referencia de la cual el contribuyente tomó el precio internacional del mineral comercializado. </t>
  </si>
  <si>
    <t>n. En caso de existir diferencias (por ejemplo por ajustes posteriores a la exportación por variaciones en precios, calidad, cargos, etc.), se debe revelar la explicación de las mismas, tanto al pie de este anexo, como en la parte de Recomendaciones sobre Aspectos Tributarios.</t>
  </si>
  <si>
    <t>o. Detallar el número de formulario y de adhesivo del formulario 113, y el número de formulario 106 si aplica. Detallar otras observaciones de ser el caso.</t>
  </si>
  <si>
    <t>p. Trasladar la sumatoria de los valores del cuadro "Detalle de costo de producción de no metálicos"</t>
  </si>
  <si>
    <t>q. Detallar la forma de traspaso del mineral obtenido al cliente. Ejemplo: contrato o factura</t>
  </si>
  <si>
    <t>r. Cantidad de mineral obtenido luego del procesamiento efectuado por la planta de beneficio</t>
  </si>
  <si>
    <t>801</t>
  </si>
  <si>
    <t>UTILIDAD DEL EJERCICIO</t>
  </si>
  <si>
    <t>162328.25</t>
  </si>
  <si>
    <t>3-3-1-01-01-002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</si>
</sst>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_(* #,##0.00_);_(* \(#,##0.00\);_(* \-??_);_(@_)"/>
    <numFmt numFmtId="165" formatCode="_ * #,##0.00_ ;_ * \-#,##0.00_ ;_ * \-??_ ;_ @_ "/>
    <numFmt numFmtId="166" formatCode="0\ %"/>
    <numFmt numFmtId="167" formatCode="dd/mm/yy"/>
    <numFmt numFmtId="168" formatCode="dd/mm/yyyy"/>
    <numFmt numFmtId="169" formatCode="0000000000000"/>
    <numFmt numFmtId="170" formatCode="#,##0;\(#,##0\)"/>
    <numFmt numFmtId="171" formatCode="0.00\ %"/>
    <numFmt numFmtId="172" formatCode="#,##0\ _€;[Red]\-#,##0\ _€"/>
    <numFmt numFmtId="173" formatCode="dd/mm/yyyy;@"/>
    <numFmt numFmtId="174" formatCode="_-* #,##0_-;\-* #,##0_-;_-* \-??_-;_-@_-"/>
    <numFmt numFmtId="175" formatCode="#,##0.000"/>
    <numFmt numFmtId="176" formatCode="#,##0.0000"/>
    <numFmt numFmtId="177" formatCode="#,##0.0000000"/>
    <numFmt numFmtId="178" formatCode="0.0000"/>
    <numFmt numFmtId="179" formatCode="#,##0.00000000"/>
    <numFmt numFmtId="180" formatCode="000000000000"/>
  </numFmts>
  <fonts count="56" x14ac:knownFonts="1">
    <font>
      <sz val="10"/>
      <name val="Arial"/>
      <charset val="1"/>
    </font>
    <font>
      <b/>
      <sz val="24"/>
      <color indexed="8"/>
      <name val="Arial"/>
      <family val="2"/>
    </font>
    <font>
      <sz val="18"/>
      <color indexed="8"/>
      <name val="Arial"/>
      <family val="2"/>
    </font>
    <font>
      <sz val="12"/>
      <color indexed="8"/>
      <name val="Arial"/>
      <family val="2"/>
    </font>
    <font>
      <sz val="10"/>
      <color indexed="63"/>
      <name val="Arial"/>
      <family val="2"/>
    </font>
    <font>
      <i/>
      <sz val="10"/>
      <color indexed="23"/>
      <name val="Arial"/>
      <family val="2"/>
    </font>
    <font>
      <sz val="10"/>
      <color indexed="17"/>
      <name val="Arial"/>
      <family val="2"/>
    </font>
    <font>
      <sz val="10"/>
      <color indexed="19"/>
      <name val="Arial"/>
      <family val="2"/>
    </font>
    <font>
      <sz val="10"/>
      <color indexed="16"/>
      <name val="Arial"/>
      <family val="2"/>
    </font>
    <font>
      <b/>
      <sz val="10"/>
      <color indexed="9"/>
      <name val="Arial"/>
      <family val="2"/>
    </font>
    <font>
      <b/>
      <sz val="10"/>
      <color indexed="8"/>
      <name val="Arial"/>
      <family val="2"/>
    </font>
    <font>
      <sz val="10"/>
      <color indexed="9"/>
      <name val="Arial"/>
      <family val="2"/>
    </font>
    <font>
      <u/>
      <sz val="10"/>
      <color indexed="12"/>
      <name val="Arial"/>
      <family val="2"/>
      <charset val="1"/>
    </font>
    <font>
      <sz val="11"/>
      <color indexed="8"/>
      <name val="Calibri"/>
      <family val="2"/>
      <charset val="1"/>
    </font>
    <font>
      <sz val="10"/>
      <name val="Arial"/>
      <family val="2"/>
      <charset val="1"/>
    </font>
    <font>
      <sz val="9"/>
      <name val="Arial"/>
      <family val="2"/>
      <charset val="1"/>
    </font>
    <font>
      <b/>
      <sz val="9"/>
      <name val="Arial"/>
      <family val="2"/>
      <charset val="1"/>
    </font>
    <font>
      <b/>
      <u/>
      <sz val="9"/>
      <name val="Arial"/>
      <family val="2"/>
      <charset val="1"/>
    </font>
    <font>
      <b/>
      <sz val="9"/>
      <color indexed="12"/>
      <name val="Arial"/>
      <family val="2"/>
      <charset val="1"/>
    </font>
    <font>
      <sz val="9"/>
      <name val="Arial"/>
      <family val="2"/>
    </font>
    <font>
      <b/>
      <sz val="9"/>
      <color indexed="56"/>
      <name val="Arial"/>
      <family val="2"/>
      <charset val="1"/>
    </font>
    <font>
      <sz val="8"/>
      <name val="Arial"/>
      <family val="2"/>
      <charset val="1"/>
    </font>
    <font>
      <b/>
      <sz val="8"/>
      <name val="Arial"/>
      <family val="2"/>
      <charset val="1"/>
    </font>
    <font>
      <sz val="8"/>
      <name val="Georgia"/>
      <family val="1"/>
      <charset val="1"/>
    </font>
    <font>
      <u/>
      <sz val="8"/>
      <name val="Arial"/>
      <family val="2"/>
      <charset val="1"/>
    </font>
    <font>
      <sz val="8"/>
      <name val="Arial"/>
      <family val="2"/>
    </font>
    <font>
      <b/>
      <sz val="8"/>
      <color indexed="10"/>
      <name val="Arial"/>
      <family val="2"/>
      <charset val="1"/>
    </font>
    <font>
      <b/>
      <sz val="8"/>
      <color indexed="62"/>
      <name val="Arial"/>
      <family val="2"/>
      <charset val="1"/>
    </font>
    <font>
      <sz val="8"/>
      <name val="Arial"/>
      <family val="2"/>
    </font>
    <font>
      <b/>
      <sz val="8"/>
      <name val="Arial"/>
      <family val="2"/>
    </font>
    <font>
      <b/>
      <sz val="9"/>
      <color indexed="62"/>
      <name val="Arial"/>
      <family val="2"/>
      <charset val="1"/>
    </font>
    <font>
      <b/>
      <sz val="9"/>
      <color indexed="10"/>
      <name val="Arial"/>
      <family val="2"/>
      <charset val="1"/>
    </font>
    <font>
      <b/>
      <sz val="8"/>
      <color indexed="12"/>
      <name val="Arial"/>
      <family val="2"/>
      <charset val="1"/>
    </font>
    <font>
      <b/>
      <u/>
      <sz val="8"/>
      <name val="Arial"/>
      <family val="2"/>
      <charset val="1"/>
    </font>
    <font>
      <sz val="8"/>
      <color indexed="10"/>
      <name val="Arial"/>
      <family val="2"/>
      <charset val="1"/>
    </font>
    <font>
      <b/>
      <i/>
      <sz val="8"/>
      <name val="Arial"/>
      <family val="2"/>
      <charset val="1"/>
    </font>
    <font>
      <b/>
      <sz val="8"/>
      <color indexed="56"/>
      <name val="Arial"/>
      <family val="2"/>
      <charset val="1"/>
    </font>
    <font>
      <sz val="9"/>
      <color indexed="10"/>
      <name val="Arial"/>
      <family val="2"/>
      <charset val="1"/>
    </font>
    <font>
      <b/>
      <i/>
      <sz val="8"/>
      <color indexed="56"/>
      <name val="Arial"/>
      <family val="2"/>
      <charset val="1"/>
    </font>
    <font>
      <b/>
      <i/>
      <sz val="9"/>
      <name val="Arial"/>
      <family val="2"/>
      <charset val="1"/>
    </font>
    <font>
      <sz val="9"/>
      <color indexed="9"/>
      <name val="Arial"/>
      <family val="2"/>
      <charset val="1"/>
    </font>
    <font>
      <b/>
      <sz val="9"/>
      <color indexed="54"/>
      <name val="Arial"/>
      <family val="2"/>
      <charset val="1"/>
    </font>
    <font>
      <u/>
      <sz val="9"/>
      <color indexed="12"/>
      <name val="Arial"/>
      <family val="2"/>
      <charset val="1"/>
    </font>
    <font>
      <sz val="8"/>
      <color indexed="8"/>
      <name val="Arial"/>
      <family val="2"/>
      <charset val="1"/>
    </font>
    <font>
      <b/>
      <sz val="8"/>
      <color indexed="8"/>
      <name val="Arial"/>
      <family val="2"/>
      <charset val="1"/>
    </font>
    <font>
      <b/>
      <u/>
      <sz val="8"/>
      <color indexed="12"/>
      <name val="Arial"/>
      <family val="2"/>
      <charset val="1"/>
    </font>
    <font>
      <b/>
      <sz val="7.5"/>
      <name val="Arial"/>
      <family val="2"/>
      <charset val="1"/>
    </font>
    <font>
      <b/>
      <sz val="7.5"/>
      <color indexed="62"/>
      <name val="Arial"/>
      <family val="2"/>
      <charset val="1"/>
    </font>
    <font>
      <b/>
      <sz val="8"/>
      <color indexed="57"/>
      <name val="Arial"/>
      <family val="2"/>
      <charset val="1"/>
    </font>
    <font>
      <sz val="7.5"/>
      <color indexed="59"/>
      <name val="Arial"/>
      <family val="2"/>
      <charset val="1"/>
    </font>
    <font>
      <sz val="8"/>
      <color indexed="59"/>
      <name val="Arial"/>
      <family val="2"/>
      <charset val="1"/>
    </font>
    <font>
      <b/>
      <sz val="7.5"/>
      <color indexed="40"/>
      <name val="Arial"/>
      <family val="2"/>
      <charset val="1"/>
    </font>
    <font>
      <b/>
      <sz val="7.5"/>
      <color indexed="30"/>
      <name val="Arial"/>
      <family val="2"/>
      <charset val="1"/>
    </font>
    <font>
      <sz val="7"/>
      <color indexed="8"/>
      <name val="Arial"/>
      <family val="2"/>
      <charset val="1"/>
    </font>
    <font>
      <sz val="7.5"/>
      <name val="Arial"/>
      <family val="2"/>
      <charset val="1"/>
    </font>
    <font>
      <sz val="10"/>
      <name val="Arial"/>
      <family val="2"/>
    </font>
  </fonts>
  <fills count="17">
    <fill>
      <patternFill patternType="none"/>
    </fill>
    <fill>
      <patternFill patternType="gray125"/>
    </fill>
    <fill>
      <patternFill patternType="solid">
        <fgColor indexed="26"/>
        <bgColor indexed="9"/>
      </patternFill>
    </fill>
    <fill>
      <patternFill patternType="solid">
        <fgColor indexed="42"/>
        <bgColor indexed="27"/>
      </patternFill>
    </fill>
    <fill>
      <patternFill patternType="solid">
        <fgColor indexed="47"/>
        <bgColor indexed="44"/>
      </patternFill>
    </fill>
    <fill>
      <patternFill patternType="solid">
        <fgColor indexed="16"/>
        <bgColor indexed="10"/>
      </patternFill>
    </fill>
    <fill>
      <patternFill patternType="solid">
        <fgColor indexed="8"/>
        <bgColor indexed="58"/>
      </patternFill>
    </fill>
    <fill>
      <patternFill patternType="solid">
        <fgColor indexed="23"/>
        <bgColor indexed="55"/>
      </patternFill>
    </fill>
    <fill>
      <patternFill patternType="solid">
        <fgColor indexed="22"/>
        <bgColor indexed="31"/>
      </patternFill>
    </fill>
    <fill>
      <patternFill patternType="solid">
        <fgColor indexed="9"/>
        <bgColor indexed="43"/>
      </patternFill>
    </fill>
    <fill>
      <patternFill patternType="solid">
        <fgColor indexed="43"/>
        <bgColor indexed="27"/>
      </patternFill>
    </fill>
    <fill>
      <patternFill patternType="solid">
        <fgColor indexed="41"/>
        <bgColor indexed="22"/>
      </patternFill>
    </fill>
    <fill>
      <patternFill patternType="solid">
        <fgColor indexed="27"/>
        <bgColor indexed="41"/>
      </patternFill>
    </fill>
    <fill>
      <patternFill patternType="solid">
        <fgColor indexed="13"/>
        <bgColor indexed="34"/>
      </patternFill>
    </fill>
    <fill>
      <patternFill patternType="solid">
        <fgColor indexed="31"/>
        <bgColor indexed="22"/>
      </patternFill>
    </fill>
    <fill>
      <patternFill patternType="solid">
        <fgColor indexed="44"/>
        <bgColor indexed="22"/>
      </patternFill>
    </fill>
    <fill>
      <patternFill patternType="solid">
        <fgColor indexed="46"/>
        <bgColor indexed="24"/>
      </patternFill>
    </fill>
  </fills>
  <borders count="20">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medium">
        <color indexed="8"/>
      </left>
      <right/>
      <top/>
      <bottom/>
      <diagonal/>
    </border>
    <border>
      <left/>
      <right/>
      <top style="thin">
        <color indexed="8"/>
      </top>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right style="thin">
        <color indexed="8"/>
      </right>
      <top/>
      <bottom/>
      <diagonal/>
    </border>
    <border>
      <left/>
      <right style="thin">
        <color indexed="8"/>
      </right>
      <top/>
      <bottom style="thin">
        <color indexed="8"/>
      </bottom>
      <diagonal/>
    </border>
    <border>
      <left style="thin">
        <color indexed="64"/>
      </left>
      <right style="thin">
        <color indexed="64"/>
      </right>
      <top style="thin">
        <color indexed="64"/>
      </top>
      <bottom style="thin">
        <color indexed="64"/>
      </bottom>
      <diagonal/>
    </border>
  </borders>
  <cellStyleXfs count="45">
    <xf numFmtId="0" fontId="0" fillId="0" borderId="0"/>
    <xf numFmtId="166" fontId="55" fillId="0" borderId="0" applyBorder="0" applyProtection="0"/>
    <xf numFmtId="0" fontId="12" fillId="0" borderId="0" applyBorder="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5" fillId="0" borderId="0" applyNumberFormat="0" applyFill="0" applyBorder="0" applyAlignment="0" applyProtection="0"/>
    <xf numFmtId="0" fontId="4" fillId="2" borderId="1" applyNumberFormat="0" applyAlignment="0" applyProtection="0"/>
    <xf numFmtId="0" fontId="5" fillId="0" borderId="0" applyNumberFormat="0" applyFill="0" applyBorder="0" applyAlignment="0" applyProtection="0"/>
    <xf numFmtId="0" fontId="55" fillId="0" borderId="0" applyNumberFormat="0" applyFill="0" applyBorder="0" applyAlignment="0" applyProtection="0"/>
    <xf numFmtId="0" fontId="6" fillId="3" borderId="0" applyNumberFormat="0" applyBorder="0" applyAlignment="0" applyProtection="0"/>
    <xf numFmtId="0" fontId="7" fillId="2" borderId="0" applyNumberFormat="0" applyBorder="0" applyAlignment="0" applyProtection="0"/>
    <xf numFmtId="0" fontId="8" fillId="4" borderId="0" applyNumberFormat="0" applyBorder="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0" borderId="0" applyNumberFormat="0" applyFill="0" applyBorder="0" applyAlignment="0" applyProtection="0"/>
    <xf numFmtId="0" fontId="11" fillId="6" borderId="0" applyNumberFormat="0" applyBorder="0" applyAlignment="0" applyProtection="0"/>
    <xf numFmtId="0" fontId="11" fillId="7" borderId="0" applyNumberFormat="0" applyBorder="0" applyAlignment="0" applyProtection="0"/>
    <xf numFmtId="0" fontId="10" fillId="8" borderId="0" applyNumberFormat="0" applyBorder="0" applyAlignment="0" applyProtection="0"/>
    <xf numFmtId="164" fontId="55" fillId="0" borderId="0" applyFill="0" applyBorder="0" applyProtection="0"/>
    <xf numFmtId="0" fontId="12" fillId="0" borderId="0" applyBorder="0" applyProtection="0"/>
    <xf numFmtId="165" fontId="55" fillId="0" borderId="0" applyBorder="0" applyProtection="0"/>
    <xf numFmtId="165" fontId="55" fillId="0" borderId="0" applyFill="0" applyBorder="0" applyProtection="0"/>
    <xf numFmtId="165" fontId="55" fillId="0" borderId="0" applyFill="0" applyBorder="0" applyProtection="0"/>
    <xf numFmtId="164" fontId="55" fillId="0" borderId="0" applyFill="0" applyBorder="0" applyProtection="0"/>
    <xf numFmtId="0" fontId="13" fillId="0" borderId="0"/>
    <xf numFmtId="0" fontId="14" fillId="0" borderId="0"/>
    <xf numFmtId="0" fontId="14" fillId="0" borderId="0"/>
    <xf numFmtId="0" fontId="14" fillId="0" borderId="0"/>
    <xf numFmtId="0" fontId="55" fillId="0" borderId="0"/>
    <xf numFmtId="0" fontId="13" fillId="0" borderId="0"/>
    <xf numFmtId="0" fontId="14" fillId="0" borderId="0"/>
    <xf numFmtId="0" fontId="13" fillId="0" borderId="0"/>
    <xf numFmtId="0" fontId="13" fillId="0" borderId="0"/>
    <xf numFmtId="0" fontId="13" fillId="0" borderId="0"/>
    <xf numFmtId="0" fontId="55" fillId="0" borderId="0"/>
    <xf numFmtId="166" fontId="55" fillId="0" borderId="0" applyBorder="0" applyProtection="0"/>
    <xf numFmtId="166" fontId="55" fillId="0" borderId="0" applyFill="0" applyBorder="0" applyProtection="0"/>
    <xf numFmtId="166" fontId="55" fillId="0" borderId="0" applyFill="0" applyBorder="0" applyProtection="0"/>
    <xf numFmtId="166" fontId="55" fillId="0" borderId="0" applyFill="0" applyBorder="0" applyProtection="0"/>
    <xf numFmtId="166" fontId="55" fillId="0" borderId="0" applyFill="0" applyBorder="0" applyProtection="0"/>
    <xf numFmtId="166" fontId="55" fillId="0" borderId="0" applyFill="0" applyBorder="0" applyProtection="0"/>
    <xf numFmtId="166" fontId="55" fillId="0" borderId="0" applyFill="0" applyBorder="0" applyProtection="0"/>
    <xf numFmtId="166" fontId="55" fillId="0" borderId="0" applyFill="0" applyBorder="0" applyProtection="0"/>
    <xf numFmtId="0" fontId="13" fillId="0" borderId="0"/>
  </cellStyleXfs>
  <cellXfs count="642">
    <xf numFmtId="0" fontId="0" fillId="0" borderId="0" xfId="0"/>
    <xf numFmtId="0" fontId="15" fillId="9" borderId="0" xfId="0" applyFont="1" applyFill="1"/>
    <xf numFmtId="0" fontId="0" fillId="9" borderId="0" xfId="0" applyFill="1"/>
    <xf numFmtId="0" fontId="16" fillId="9" borderId="0" xfId="0" applyFont="1" applyFill="1" applyBorder="1"/>
    <xf numFmtId="0" fontId="15" fillId="9" borderId="0" xfId="0" applyFont="1" applyFill="1" applyBorder="1"/>
    <xf numFmtId="0" fontId="17" fillId="9" borderId="0" xfId="0" applyFont="1" applyFill="1" applyBorder="1"/>
    <xf numFmtId="0" fontId="15" fillId="9" borderId="0" xfId="0" applyFont="1" applyFill="1" applyBorder="1" applyAlignment="1">
      <alignment horizontal="left"/>
    </xf>
    <xf numFmtId="49" fontId="15" fillId="9" borderId="0" xfId="0" applyNumberFormat="1" applyFont="1" applyFill="1" applyBorder="1" applyAlignment="1">
      <alignment horizontal="left"/>
    </xf>
    <xf numFmtId="0" fontId="16" fillId="9" borderId="0" xfId="0" applyFont="1" applyFill="1"/>
    <xf numFmtId="0" fontId="16" fillId="10" borderId="2" xfId="0" applyFont="1" applyFill="1" applyBorder="1" applyAlignment="1">
      <alignment horizontal="center" vertical="center" wrapText="1"/>
    </xf>
    <xf numFmtId="0" fontId="16" fillId="9" borderId="0" xfId="0" applyFont="1" applyFill="1" applyAlignment="1">
      <alignment horizontal="center" vertical="center" wrapText="1"/>
    </xf>
    <xf numFmtId="0" fontId="18" fillId="9" borderId="2" xfId="2" applyFont="1" applyFill="1" applyBorder="1" applyAlignment="1" applyProtection="1">
      <alignment horizontal="center" vertical="center" wrapText="1"/>
    </xf>
    <xf numFmtId="0" fontId="15" fillId="9" borderId="3" xfId="0" applyFont="1" applyFill="1" applyBorder="1" applyAlignment="1">
      <alignment horizontal="justify" vertical="center" wrapText="1"/>
    </xf>
    <xf numFmtId="0" fontId="15" fillId="9" borderId="4" xfId="0" applyFont="1" applyFill="1" applyBorder="1" applyAlignment="1">
      <alignment horizontal="justify" vertical="center" wrapText="1"/>
    </xf>
    <xf numFmtId="0" fontId="16" fillId="9" borderId="4" xfId="0" applyFont="1" applyFill="1" applyBorder="1" applyAlignment="1">
      <alignment horizontal="center" vertical="center" wrapText="1"/>
    </xf>
    <xf numFmtId="0" fontId="16" fillId="9" borderId="5" xfId="0" applyFont="1" applyFill="1" applyBorder="1" applyAlignment="1">
      <alignment horizontal="center" vertical="center" wrapText="1"/>
    </xf>
    <xf numFmtId="0" fontId="15" fillId="9" borderId="0" xfId="0" applyFont="1" applyFill="1" applyAlignment="1">
      <alignment horizontal="center" vertical="center" wrapText="1"/>
    </xf>
    <xf numFmtId="0" fontId="18" fillId="9" borderId="0" xfId="0" applyFont="1" applyFill="1" applyBorder="1" applyAlignment="1" applyProtection="1">
      <alignment horizontal="center"/>
    </xf>
    <xf numFmtId="0" fontId="15" fillId="9" borderId="0" xfId="0" applyFont="1" applyFill="1" applyBorder="1" applyAlignment="1">
      <alignment horizontal="justify" vertical="center" wrapText="1"/>
    </xf>
    <xf numFmtId="0" fontId="15" fillId="9" borderId="2" xfId="0" applyFont="1" applyFill="1" applyBorder="1" applyAlignment="1">
      <alignment horizontal="justify" vertical="center" wrapText="1"/>
    </xf>
    <xf numFmtId="0" fontId="15" fillId="9" borderId="0" xfId="0" applyFont="1" applyFill="1" applyAlignment="1">
      <alignment horizontal="justify" vertical="center" wrapText="1"/>
    </xf>
    <xf numFmtId="49" fontId="15" fillId="9" borderId="2" xfId="0" applyNumberFormat="1" applyFont="1" applyFill="1" applyBorder="1" applyAlignment="1">
      <alignment horizontal="justify" vertical="center" wrapText="1"/>
    </xf>
    <xf numFmtId="0" fontId="16" fillId="9" borderId="0" xfId="0" applyFont="1" applyFill="1" applyBorder="1" applyAlignment="1">
      <alignment horizontal="justify" vertical="top" wrapText="1"/>
    </xf>
    <xf numFmtId="0" fontId="15" fillId="9" borderId="0" xfId="0" applyFont="1" applyFill="1" applyBorder="1" applyAlignment="1">
      <alignment horizontal="justify" vertical="top" wrapText="1"/>
    </xf>
    <xf numFmtId="0" fontId="15" fillId="9" borderId="0" xfId="0" applyFont="1" applyFill="1" applyAlignment="1">
      <alignment vertical="top" wrapText="1"/>
    </xf>
    <xf numFmtId="49" fontId="15" fillId="9" borderId="2" xfId="0" applyNumberFormat="1" applyFont="1" applyFill="1" applyBorder="1" applyAlignment="1">
      <alignment horizontal="left" vertical="center" wrapText="1"/>
    </xf>
    <xf numFmtId="0" fontId="16" fillId="9" borderId="0" xfId="0" applyFont="1" applyFill="1" applyBorder="1" applyAlignment="1"/>
    <xf numFmtId="0" fontId="16" fillId="9" borderId="0" xfId="0" applyFont="1" applyFill="1" applyBorder="1" applyAlignment="1">
      <alignment horizontal="left"/>
    </xf>
    <xf numFmtId="0" fontId="16" fillId="9" borderId="0" xfId="0" applyFont="1" applyFill="1" applyBorder="1" applyAlignment="1">
      <alignment horizontal="justify" vertical="center" wrapText="1"/>
    </xf>
    <xf numFmtId="0" fontId="18" fillId="9" borderId="0" xfId="2" applyFont="1" applyFill="1" applyBorder="1" applyAlignment="1" applyProtection="1">
      <alignment horizontal="center"/>
    </xf>
    <xf numFmtId="0" fontId="16" fillId="11" borderId="8" xfId="0" applyFont="1" applyFill="1" applyBorder="1" applyAlignment="1">
      <alignment horizontal="center" vertical="center" wrapText="1"/>
    </xf>
    <xf numFmtId="4" fontId="15" fillId="9" borderId="2" xfId="0" applyNumberFormat="1" applyFont="1" applyFill="1" applyBorder="1" applyAlignment="1">
      <alignment horizontal="center" vertical="center" wrapText="1"/>
    </xf>
    <xf numFmtId="0" fontId="15" fillId="9" borderId="2" xfId="0" applyFont="1" applyFill="1" applyBorder="1" applyAlignment="1">
      <alignment horizontal="center" vertical="center" wrapText="1"/>
    </xf>
    <xf numFmtId="0" fontId="21" fillId="9" borderId="0" xfId="0" applyFont="1" applyFill="1" applyBorder="1"/>
    <xf numFmtId="0" fontId="21" fillId="9" borderId="0" xfId="0" applyFont="1" applyFill="1"/>
    <xf numFmtId="0" fontId="22" fillId="9" borderId="0" xfId="0" applyFont="1" applyFill="1" applyBorder="1"/>
    <xf numFmtId="0" fontId="22" fillId="10" borderId="2" xfId="0" applyFont="1" applyFill="1" applyBorder="1" applyAlignment="1">
      <alignment horizontal="center" vertical="center" wrapText="1"/>
    </xf>
    <xf numFmtId="0" fontId="21" fillId="9" borderId="0" xfId="0" applyFont="1" applyFill="1" applyAlignment="1">
      <alignment horizontal="center" vertical="center" wrapText="1"/>
    </xf>
    <xf numFmtId="0" fontId="22" fillId="11" borderId="3" xfId="0" applyFont="1" applyFill="1" applyBorder="1" applyAlignment="1">
      <alignment vertical="center" wrapText="1"/>
    </xf>
    <xf numFmtId="0" fontId="22" fillId="11" borderId="4" xfId="0" applyFont="1" applyFill="1" applyBorder="1" applyAlignment="1">
      <alignment vertical="center" wrapText="1"/>
    </xf>
    <xf numFmtId="0" fontId="22" fillId="11" borderId="5" xfId="0" applyFont="1" applyFill="1" applyBorder="1" applyAlignment="1">
      <alignment horizontal="center" vertical="center" wrapText="1"/>
    </xf>
    <xf numFmtId="0" fontId="22" fillId="9" borderId="2" xfId="0" applyFont="1" applyFill="1" applyBorder="1" applyAlignment="1">
      <alignment horizontal="justify" vertical="center" wrapText="1"/>
    </xf>
    <xf numFmtId="0" fontId="21" fillId="9" borderId="2" xfId="0" applyFont="1" applyFill="1" applyBorder="1" applyAlignment="1">
      <alignment horizontal="justify" vertical="center" wrapText="1"/>
    </xf>
    <xf numFmtId="0" fontId="21" fillId="9" borderId="2" xfId="0" applyFont="1" applyFill="1" applyBorder="1" applyAlignment="1">
      <alignment horizontal="center" vertical="center" wrapText="1"/>
    </xf>
    <xf numFmtId="0" fontId="21" fillId="9" borderId="7" xfId="0" applyFont="1" applyFill="1" applyBorder="1" applyAlignment="1">
      <alignment horizontal="justify" vertical="center" wrapText="1"/>
    </xf>
    <xf numFmtId="0" fontId="22" fillId="9" borderId="2" xfId="0" applyFont="1" applyFill="1" applyBorder="1" applyAlignment="1">
      <alignment horizontal="center" vertical="center" wrapText="1"/>
    </xf>
    <xf numFmtId="0" fontId="21" fillId="9" borderId="8" xfId="0" applyFont="1" applyFill="1" applyBorder="1" applyAlignment="1">
      <alignment horizontal="center" vertical="center" wrapText="1"/>
    </xf>
    <xf numFmtId="0" fontId="23" fillId="9" borderId="2" xfId="0" applyFont="1" applyFill="1" applyBorder="1" applyAlignment="1">
      <alignment horizontal="left" vertical="center" wrapText="1"/>
    </xf>
    <xf numFmtId="0" fontId="22" fillId="9" borderId="7" xfId="0" applyFont="1" applyFill="1" applyBorder="1" applyAlignment="1">
      <alignment horizontal="center" vertical="center" wrapText="1"/>
    </xf>
    <xf numFmtId="0" fontId="22" fillId="11" borderId="3" xfId="0" applyFont="1" applyFill="1" applyBorder="1" applyAlignment="1">
      <alignment horizontal="justify" vertical="center" wrapText="1"/>
    </xf>
    <xf numFmtId="0" fontId="21" fillId="11" borderId="5" xfId="0" applyFont="1" applyFill="1" applyBorder="1" applyAlignment="1">
      <alignment vertical="center" wrapText="1"/>
    </xf>
    <xf numFmtId="0" fontId="15" fillId="9" borderId="0" xfId="0" applyFont="1" applyFill="1" applyAlignment="1">
      <alignment wrapText="1"/>
    </xf>
    <xf numFmtId="0" fontId="16" fillId="9" borderId="0" xfId="0" applyFont="1" applyFill="1" applyBorder="1" applyAlignment="1">
      <alignment horizontal="right"/>
    </xf>
    <xf numFmtId="0" fontId="16" fillId="9" borderId="0" xfId="0" applyFont="1" applyFill="1" applyAlignment="1">
      <alignment horizontal="right"/>
    </xf>
    <xf numFmtId="164" fontId="22" fillId="10" borderId="2" xfId="0" applyNumberFormat="1" applyFont="1" applyFill="1" applyBorder="1" applyAlignment="1" applyProtection="1">
      <alignment horizontal="center" vertical="center" wrapText="1"/>
    </xf>
    <xf numFmtId="0" fontId="26" fillId="10" borderId="2" xfId="0" applyFont="1" applyFill="1" applyBorder="1" applyAlignment="1">
      <alignment horizontal="center" vertical="center"/>
    </xf>
    <xf numFmtId="0" fontId="27" fillId="10" borderId="2" xfId="0" applyFont="1" applyFill="1" applyBorder="1" applyAlignment="1">
      <alignment horizontal="center" vertical="center" wrapText="1"/>
    </xf>
    <xf numFmtId="49" fontId="21" fillId="9" borderId="2" xfId="0" applyNumberFormat="1" applyFont="1" applyFill="1" applyBorder="1" applyAlignment="1" applyProtection="1">
      <alignment horizontal="center" vertical="center" wrapText="1"/>
    </xf>
    <xf numFmtId="49" fontId="21" fillId="9" borderId="2" xfId="0" applyNumberFormat="1" applyFont="1" applyFill="1" applyBorder="1" applyAlignment="1" applyProtection="1">
      <alignment horizontal="left" vertical="center" wrapText="1"/>
    </xf>
    <xf numFmtId="4" fontId="21" fillId="9" borderId="2" xfId="0" applyNumberFormat="1" applyFont="1" applyFill="1" applyBorder="1" applyAlignment="1">
      <alignment horizontal="right" vertical="center" wrapText="1"/>
    </xf>
    <xf numFmtId="49" fontId="28" fillId="9" borderId="2" xfId="0" applyNumberFormat="1" applyFont="1" applyFill="1" applyBorder="1" applyAlignment="1" applyProtection="1">
      <alignment horizontal="left" vertical="center" wrapText="1"/>
    </xf>
    <xf numFmtId="4" fontId="28" fillId="9" borderId="2" xfId="0" applyNumberFormat="1" applyFont="1" applyFill="1" applyBorder="1" applyAlignment="1">
      <alignment horizontal="right" vertical="center" wrapText="1"/>
    </xf>
    <xf numFmtId="0" fontId="28" fillId="9" borderId="2" xfId="0" applyFont="1" applyFill="1" applyBorder="1" applyAlignment="1">
      <alignment horizontal="center" vertical="center" wrapText="1"/>
    </xf>
    <xf numFmtId="0" fontId="28" fillId="9" borderId="2" xfId="0" applyFont="1" applyFill="1" applyBorder="1" applyAlignment="1">
      <alignment horizontal="justify" vertical="center" wrapText="1"/>
    </xf>
    <xf numFmtId="49" fontId="28" fillId="9" borderId="2" xfId="0" applyNumberFormat="1" applyFont="1" applyFill="1" applyBorder="1" applyAlignment="1" applyProtection="1">
      <alignment horizontal="center" vertical="center" wrapText="1"/>
    </xf>
    <xf numFmtId="49" fontId="29" fillId="9" borderId="2" xfId="0" applyNumberFormat="1" applyFont="1" applyFill="1" applyBorder="1" applyAlignment="1" applyProtection="1">
      <alignment horizontal="left" vertical="center" wrapText="1"/>
    </xf>
    <xf numFmtId="4" fontId="22" fillId="9" borderId="2" xfId="0" applyNumberFormat="1" applyFont="1" applyFill="1" applyBorder="1" applyAlignment="1">
      <alignment horizontal="right" vertical="center" wrapText="1"/>
    </xf>
    <xf numFmtId="4" fontId="29" fillId="9" borderId="2" xfId="0" applyNumberFormat="1" applyFont="1" applyFill="1" applyBorder="1" applyAlignment="1">
      <alignment horizontal="right" vertical="center" wrapText="1"/>
    </xf>
    <xf numFmtId="49" fontId="29" fillId="9" borderId="2" xfId="0" applyNumberFormat="1" applyFont="1" applyFill="1" applyBorder="1" applyAlignment="1" applyProtection="1">
      <alignment vertical="center" wrapText="1"/>
    </xf>
    <xf numFmtId="4" fontId="15" fillId="9" borderId="0" xfId="0" applyNumberFormat="1" applyFont="1" applyFill="1" applyBorder="1"/>
    <xf numFmtId="0" fontId="15" fillId="9" borderId="0" xfId="0" applyFont="1" applyFill="1" applyBorder="1" applyAlignment="1">
      <alignment wrapText="1"/>
    </xf>
    <xf numFmtId="1" fontId="16" fillId="10" borderId="2" xfId="0" applyNumberFormat="1" applyFont="1" applyFill="1" applyBorder="1" applyAlignment="1">
      <alignment horizontal="center" vertical="center" wrapText="1"/>
    </xf>
    <xf numFmtId="0" fontId="30" fillId="10" borderId="2" xfId="0" applyFont="1" applyFill="1" applyBorder="1" applyAlignment="1">
      <alignment horizontal="center" vertical="center" wrapText="1"/>
    </xf>
    <xf numFmtId="0" fontId="16" fillId="9" borderId="2" xfId="0" applyFont="1" applyFill="1" applyBorder="1" applyAlignment="1">
      <alignment horizontal="center" vertical="center" wrapText="1"/>
    </xf>
    <xf numFmtId="49" fontId="15" fillId="9" borderId="2" xfId="0" applyNumberFormat="1" applyFont="1" applyFill="1" applyBorder="1" applyAlignment="1">
      <alignment vertical="center" wrapText="1"/>
    </xf>
    <xf numFmtId="4" fontId="15" fillId="9" borderId="2" xfId="0" applyNumberFormat="1" applyFont="1" applyFill="1" applyBorder="1" applyAlignment="1" applyProtection="1">
      <alignment vertical="center"/>
      <protection locked="0"/>
    </xf>
    <xf numFmtId="0" fontId="15" fillId="9" borderId="2" xfId="0" applyFont="1" applyFill="1" applyBorder="1" applyAlignment="1">
      <alignment vertical="center" wrapText="1"/>
    </xf>
    <xf numFmtId="4" fontId="16" fillId="9" borderId="2" xfId="0" applyNumberFormat="1" applyFont="1" applyFill="1" applyBorder="1"/>
    <xf numFmtId="0" fontId="15" fillId="9" borderId="2" xfId="0" applyFont="1" applyFill="1" applyBorder="1" applyAlignment="1">
      <alignment horizontal="center"/>
    </xf>
    <xf numFmtId="4" fontId="16" fillId="9" borderId="2" xfId="0" applyNumberFormat="1" applyFont="1" applyFill="1" applyBorder="1" applyAlignment="1" applyProtection="1">
      <alignment vertical="center"/>
      <protection locked="0"/>
    </xf>
    <xf numFmtId="0" fontId="21" fillId="9" borderId="0" xfId="0" applyFont="1" applyFill="1" applyAlignment="1">
      <alignment vertical="center" wrapText="1"/>
    </xf>
    <xf numFmtId="170" fontId="21" fillId="9" borderId="0" xfId="0" applyNumberFormat="1" applyFont="1" applyFill="1"/>
    <xf numFmtId="0" fontId="21" fillId="9" borderId="0" xfId="0" applyFont="1" applyFill="1" applyAlignment="1">
      <alignment wrapText="1"/>
    </xf>
    <xf numFmtId="0" fontId="22" fillId="9" borderId="0" xfId="0" applyFont="1" applyFill="1" applyBorder="1" applyAlignment="1">
      <alignment horizontal="right"/>
    </xf>
    <xf numFmtId="0" fontId="32" fillId="9" borderId="0" xfId="2" applyFont="1" applyFill="1" applyBorder="1" applyAlignment="1" applyProtection="1">
      <alignment horizontal="center"/>
    </xf>
    <xf numFmtId="0" fontId="33" fillId="9" borderId="0" xfId="0" applyFont="1" applyFill="1" applyBorder="1"/>
    <xf numFmtId="170" fontId="21" fillId="9" borderId="0" xfId="0" applyNumberFormat="1" applyFont="1" applyFill="1" applyBorder="1"/>
    <xf numFmtId="0" fontId="21" fillId="9" borderId="0" xfId="0" applyFont="1" applyFill="1" applyBorder="1" applyAlignment="1">
      <alignment horizontal="left"/>
    </xf>
    <xf numFmtId="0" fontId="22" fillId="9" borderId="0" xfId="0" applyFont="1" applyFill="1" applyAlignment="1">
      <alignment horizontal="right"/>
    </xf>
    <xf numFmtId="1" fontId="22" fillId="10" borderId="2" xfId="0" applyNumberFormat="1" applyFont="1" applyFill="1" applyBorder="1" applyAlignment="1">
      <alignment horizontal="center" vertical="center" wrapText="1"/>
    </xf>
    <xf numFmtId="0" fontId="21" fillId="9" borderId="2" xfId="0" applyFont="1" applyFill="1" applyBorder="1" applyAlignment="1">
      <alignment vertical="center" wrapText="1"/>
    </xf>
    <xf numFmtId="4" fontId="21" fillId="9" borderId="2" xfId="0" applyNumberFormat="1" applyFont="1" applyFill="1" applyBorder="1" applyAlignment="1" applyProtection="1">
      <alignment vertical="center"/>
      <protection locked="0"/>
    </xf>
    <xf numFmtId="4" fontId="22" fillId="9" borderId="2" xfId="0" applyNumberFormat="1" applyFont="1" applyFill="1" applyBorder="1"/>
    <xf numFmtId="0" fontId="21" fillId="9" borderId="0" xfId="0" applyFont="1" applyFill="1" applyBorder="1" applyAlignment="1">
      <alignment vertical="center" wrapText="1"/>
    </xf>
    <xf numFmtId="0" fontId="21" fillId="9" borderId="0" xfId="0" applyFont="1" applyFill="1" applyBorder="1" applyAlignment="1">
      <alignment horizontal="center" vertical="center" wrapText="1"/>
    </xf>
    <xf numFmtId="0" fontId="34" fillId="9" borderId="2" xfId="0" applyFont="1" applyFill="1" applyBorder="1" applyAlignment="1">
      <alignment horizontal="center" vertical="center" wrapText="1"/>
    </xf>
    <xf numFmtId="0" fontId="21" fillId="9" borderId="2" xfId="0" applyFont="1" applyFill="1" applyBorder="1" applyAlignment="1">
      <alignment horizontal="center" vertical="center"/>
    </xf>
    <xf numFmtId="0" fontId="26" fillId="9" borderId="2" xfId="0" applyFont="1" applyFill="1" applyBorder="1" applyAlignment="1">
      <alignment horizontal="center" vertical="center" wrapText="1"/>
    </xf>
    <xf numFmtId="0" fontId="21" fillId="9" borderId="2" xfId="0" applyFont="1" applyFill="1" applyBorder="1" applyAlignment="1">
      <alignment horizontal="center" vertical="top"/>
    </xf>
    <xf numFmtId="4" fontId="22" fillId="9" borderId="2" xfId="0" applyNumberFormat="1" applyFont="1" applyFill="1" applyBorder="1" applyAlignment="1" applyProtection="1">
      <alignment vertical="center"/>
      <protection locked="0"/>
    </xf>
    <xf numFmtId="171" fontId="22" fillId="9" borderId="2" xfId="0" applyNumberFormat="1" applyFont="1" applyFill="1" applyBorder="1" applyAlignment="1" applyProtection="1">
      <alignment horizontal="right" vertical="center" wrapText="1"/>
    </xf>
    <xf numFmtId="4" fontId="22" fillId="9" borderId="2" xfId="0" applyNumberFormat="1" applyFont="1" applyFill="1" applyBorder="1" applyAlignment="1" applyProtection="1">
      <alignment horizontal="right" vertical="center" wrapText="1"/>
      <protection locked="0"/>
    </xf>
    <xf numFmtId="4" fontId="22" fillId="9" borderId="2" xfId="0" applyNumberFormat="1" applyFont="1" applyFill="1" applyBorder="1" applyAlignment="1" applyProtection="1">
      <alignment horizontal="right" vertical="center"/>
      <protection locked="0"/>
    </xf>
    <xf numFmtId="0" fontId="22" fillId="9" borderId="0" xfId="0" applyFont="1" applyFill="1" applyBorder="1" applyAlignment="1">
      <alignment vertical="top"/>
    </xf>
    <xf numFmtId="0" fontId="21" fillId="9" borderId="0" xfId="0" applyFont="1" applyFill="1" applyBorder="1" applyAlignment="1">
      <alignment wrapText="1"/>
    </xf>
    <xf numFmtId="0" fontId="21" fillId="9" borderId="2" xfId="0" applyFont="1" applyFill="1" applyBorder="1" applyAlignment="1">
      <alignment horizontal="center"/>
    </xf>
    <xf numFmtId="4" fontId="22" fillId="9" borderId="2" xfId="0" applyNumberFormat="1" applyFont="1" applyFill="1" applyBorder="1" applyAlignment="1">
      <alignment horizontal="right"/>
    </xf>
    <xf numFmtId="0" fontId="22" fillId="9" borderId="0" xfId="0" applyFont="1" applyFill="1"/>
    <xf numFmtId="170" fontId="15" fillId="9" borderId="0" xfId="0" applyNumberFormat="1" applyFont="1" applyFill="1"/>
    <xf numFmtId="0" fontId="16" fillId="9" borderId="0" xfId="0" applyFont="1" applyFill="1" applyBorder="1" applyAlignment="1">
      <alignment vertical="top"/>
    </xf>
    <xf numFmtId="0" fontId="37" fillId="9" borderId="0" xfId="0" applyFont="1" applyFill="1" applyAlignment="1">
      <alignment wrapText="1"/>
    </xf>
    <xf numFmtId="170" fontId="15" fillId="9" borderId="0" xfId="0" applyNumberFormat="1" applyFont="1" applyFill="1" applyBorder="1"/>
    <xf numFmtId="0" fontId="30" fillId="10" borderId="3" xfId="0" applyFont="1" applyFill="1" applyBorder="1" applyAlignment="1">
      <alignment horizontal="center" vertical="center" wrapText="1"/>
    </xf>
    <xf numFmtId="3" fontId="15" fillId="9" borderId="2" xfId="0" applyNumberFormat="1" applyFont="1" applyFill="1" applyBorder="1" applyAlignment="1">
      <alignment horizontal="center" vertical="center" wrapText="1"/>
    </xf>
    <xf numFmtId="171" fontId="15" fillId="9" borderId="2" xfId="0" applyNumberFormat="1" applyFont="1" applyFill="1" applyBorder="1" applyAlignment="1" applyProtection="1">
      <alignment horizontal="center" vertical="center"/>
      <protection locked="0"/>
    </xf>
    <xf numFmtId="4" fontId="16" fillId="9" borderId="7" xfId="0" applyNumberFormat="1" applyFont="1" applyFill="1" applyBorder="1"/>
    <xf numFmtId="4" fontId="16" fillId="10" borderId="7" xfId="0" applyNumberFormat="1" applyFont="1" applyFill="1" applyBorder="1"/>
    <xf numFmtId="0" fontId="15" fillId="9" borderId="0" xfId="0" applyFont="1" applyFill="1" applyBorder="1" applyAlignment="1">
      <alignment vertical="center" wrapText="1"/>
    </xf>
    <xf numFmtId="0" fontId="15" fillId="9" borderId="0" xfId="0" applyFont="1" applyFill="1" applyBorder="1" applyAlignment="1">
      <alignment horizontal="center" vertical="center" wrapText="1"/>
    </xf>
    <xf numFmtId="0" fontId="15" fillId="9" borderId="0" xfId="0" applyFont="1" applyFill="1" applyAlignment="1">
      <alignment vertical="center" wrapText="1"/>
    </xf>
    <xf numFmtId="0" fontId="35" fillId="9" borderId="0" xfId="0" applyFont="1" applyFill="1"/>
    <xf numFmtId="0" fontId="22" fillId="9" borderId="10" xfId="0" applyFont="1" applyFill="1" applyBorder="1"/>
    <xf numFmtId="0" fontId="22" fillId="9" borderId="0" xfId="0" applyFont="1" applyFill="1" applyBorder="1" applyAlignment="1">
      <alignment horizontal="center"/>
    </xf>
    <xf numFmtId="0" fontId="26" fillId="10" borderId="2" xfId="0" applyFont="1" applyFill="1" applyBorder="1" applyAlignment="1">
      <alignment horizontal="center" vertical="center" wrapText="1"/>
    </xf>
    <xf numFmtId="0" fontId="21" fillId="0" borderId="6" xfId="0" applyFont="1" applyBorder="1" applyAlignment="1">
      <alignment horizontal="center"/>
    </xf>
    <xf numFmtId="4" fontId="21" fillId="9" borderId="2" xfId="0" applyNumberFormat="1" applyFont="1" applyFill="1" applyBorder="1" applyAlignment="1">
      <alignment vertical="center"/>
    </xf>
    <xf numFmtId="0" fontId="21" fillId="9" borderId="0" xfId="0" applyFont="1" applyFill="1" applyBorder="1" applyAlignment="1">
      <alignment horizontal="center"/>
    </xf>
    <xf numFmtId="0" fontId="21" fillId="9" borderId="11" xfId="0" applyFont="1" applyFill="1" applyBorder="1"/>
    <xf numFmtId="164" fontId="22" fillId="9" borderId="0" xfId="0" applyNumberFormat="1" applyFont="1" applyFill="1" applyBorder="1" applyAlignment="1">
      <alignment horizontal="center"/>
    </xf>
    <xf numFmtId="0" fontId="21" fillId="9" borderId="12" xfId="0" applyFont="1" applyFill="1" applyBorder="1"/>
    <xf numFmtId="0" fontId="21" fillId="9" borderId="12" xfId="0" applyFont="1" applyFill="1" applyBorder="1" applyAlignment="1">
      <alignment horizontal="center"/>
    </xf>
    <xf numFmtId="164" fontId="21" fillId="9" borderId="2" xfId="0" applyNumberFormat="1" applyFont="1" applyFill="1" applyBorder="1" applyAlignment="1" applyProtection="1">
      <alignment horizontal="center" vertical="center"/>
    </xf>
    <xf numFmtId="0" fontId="22" fillId="10" borderId="8" xfId="0" applyFont="1" applyFill="1" applyBorder="1" applyAlignment="1">
      <alignment horizontal="center" vertical="center" wrapText="1"/>
    </xf>
    <xf numFmtId="0" fontId="22" fillId="13" borderId="8" xfId="0" applyFont="1" applyFill="1" applyBorder="1" applyAlignment="1">
      <alignment horizontal="center" vertical="center" wrapText="1"/>
    </xf>
    <xf numFmtId="172" fontId="22" fillId="9" borderId="0" xfId="0" applyNumberFormat="1" applyFont="1" applyFill="1" applyBorder="1" applyAlignment="1">
      <alignment wrapText="1"/>
    </xf>
    <xf numFmtId="172" fontId="21" fillId="9" borderId="0" xfId="0" applyNumberFormat="1" applyFont="1" applyFill="1" applyBorder="1"/>
    <xf numFmtId="4" fontId="26" fillId="10" borderId="2" xfId="0" applyNumberFormat="1" applyFont="1" applyFill="1" applyBorder="1" applyAlignment="1">
      <alignment horizontal="center" vertical="center" wrapText="1"/>
    </xf>
    <xf numFmtId="4" fontId="22" fillId="9" borderId="0" xfId="0" applyNumberFormat="1" applyFont="1" applyFill="1" applyBorder="1" applyAlignment="1">
      <alignment horizontal="right" vertical="center" wrapText="1"/>
    </xf>
    <xf numFmtId="0" fontId="21" fillId="9" borderId="2" xfId="0" applyFont="1" applyFill="1" applyBorder="1" applyAlignment="1" applyProtection="1">
      <alignment vertical="center"/>
    </xf>
    <xf numFmtId="0" fontId="21" fillId="9" borderId="2" xfId="0" applyFont="1" applyFill="1" applyBorder="1"/>
    <xf numFmtId="4" fontId="21" fillId="9" borderId="2" xfId="0" applyNumberFormat="1" applyFont="1" applyFill="1" applyBorder="1"/>
    <xf numFmtId="4" fontId="22" fillId="9" borderId="2" xfId="0" applyNumberFormat="1" applyFont="1" applyFill="1" applyBorder="1" applyAlignment="1">
      <alignment vertical="center"/>
    </xf>
    <xf numFmtId="0" fontId="21" fillId="9" borderId="7" xfId="0" applyFont="1" applyFill="1" applyBorder="1" applyAlignment="1" applyProtection="1">
      <alignment vertical="center"/>
    </xf>
    <xf numFmtId="0" fontId="21" fillId="9" borderId="7" xfId="0" applyFont="1" applyFill="1" applyBorder="1"/>
    <xf numFmtId="0" fontId="33" fillId="9" borderId="12" xfId="0" applyFont="1" applyFill="1" applyBorder="1"/>
    <xf numFmtId="0" fontId="21" fillId="9" borderId="2" xfId="0" applyFont="1" applyFill="1" applyBorder="1" applyAlignment="1">
      <alignment horizontal="justify"/>
    </xf>
    <xf numFmtId="0" fontId="22" fillId="9" borderId="0" xfId="0" applyFont="1" applyFill="1" applyBorder="1" applyAlignment="1"/>
    <xf numFmtId="0" fontId="22" fillId="9" borderId="0" xfId="0" applyFont="1" applyFill="1" applyBorder="1" applyAlignment="1">
      <alignment wrapText="1"/>
    </xf>
    <xf numFmtId="4" fontId="22" fillId="9" borderId="2" xfId="0" applyNumberFormat="1" applyFont="1" applyFill="1" applyBorder="1" applyAlignment="1">
      <alignment horizontal="center"/>
    </xf>
    <xf numFmtId="0" fontId="35" fillId="9" borderId="0" xfId="0" applyFont="1" applyFill="1" applyBorder="1"/>
    <xf numFmtId="0" fontId="22" fillId="9" borderId="12" xfId="0" applyFont="1" applyFill="1" applyBorder="1" applyAlignment="1"/>
    <xf numFmtId="0" fontId="21" fillId="9" borderId="2" xfId="0" applyFont="1" applyFill="1" applyBorder="1" applyAlignment="1">
      <alignment horizontal="left" vertical="center" wrapText="1"/>
    </xf>
    <xf numFmtId="168" fontId="21" fillId="9" borderId="2" xfId="0" applyNumberFormat="1" applyFont="1" applyFill="1" applyBorder="1" applyAlignment="1">
      <alignment horizontal="left" vertical="center" wrapText="1"/>
    </xf>
    <xf numFmtId="4" fontId="21" fillId="9" borderId="2" xfId="0" applyNumberFormat="1" applyFont="1" applyFill="1" applyBorder="1" applyAlignment="1">
      <alignment horizontal="left" vertical="center" wrapText="1"/>
    </xf>
    <xf numFmtId="4" fontId="21" fillId="9" borderId="2" xfId="0" applyNumberFormat="1" applyFont="1" applyFill="1" applyBorder="1" applyAlignment="1" applyProtection="1">
      <alignment horizontal="right" vertical="center" wrapText="1"/>
    </xf>
    <xf numFmtId="49" fontId="22" fillId="9" borderId="2" xfId="0" applyNumberFormat="1" applyFont="1" applyFill="1" applyBorder="1" applyAlignment="1">
      <alignment horizontal="center" vertical="center" wrapText="1"/>
    </xf>
    <xf numFmtId="4" fontId="21" fillId="9" borderId="7" xfId="0" applyNumberFormat="1" applyFont="1" applyFill="1" applyBorder="1" applyAlignment="1">
      <alignment horizontal="left" vertical="center" wrapText="1"/>
    </xf>
    <xf numFmtId="0" fontId="21" fillId="9" borderId="0" xfId="0" applyFont="1" applyFill="1" applyBorder="1" applyAlignment="1">
      <alignment vertical="top" wrapText="1"/>
    </xf>
    <xf numFmtId="0" fontId="35" fillId="9" borderId="0" xfId="26" applyFont="1" applyFill="1" applyBorder="1"/>
    <xf numFmtId="170" fontId="21" fillId="9" borderId="0" xfId="26" applyNumberFormat="1" applyFont="1" applyFill="1"/>
    <xf numFmtId="0" fontId="21" fillId="9" borderId="0" xfId="26" applyFont="1" applyFill="1"/>
    <xf numFmtId="0" fontId="22" fillId="9" borderId="0" xfId="26" applyFont="1" applyFill="1" applyBorder="1"/>
    <xf numFmtId="170" fontId="21" fillId="9" borderId="0" xfId="26" applyNumberFormat="1" applyFont="1" applyFill="1" applyBorder="1"/>
    <xf numFmtId="0" fontId="21" fillId="9" borderId="0" xfId="26" applyFont="1" applyFill="1" applyBorder="1"/>
    <xf numFmtId="0" fontId="22" fillId="10" borderId="2" xfId="28" applyFont="1" applyFill="1" applyBorder="1" applyAlignment="1">
      <alignment horizontal="center" vertical="center"/>
    </xf>
    <xf numFmtId="3" fontId="21" fillId="9" borderId="2" xfId="28" applyNumberFormat="1" applyFont="1" applyFill="1" applyBorder="1" applyAlignment="1">
      <alignment horizontal="center" vertical="center" wrapText="1"/>
    </xf>
    <xf numFmtId="0" fontId="34" fillId="9" borderId="2" xfId="28" applyFont="1" applyFill="1" applyBorder="1" applyAlignment="1">
      <alignment horizontal="center" vertical="center"/>
    </xf>
    <xf numFmtId="3" fontId="22" fillId="9" borderId="2" xfId="28" applyNumberFormat="1" applyFont="1" applyFill="1" applyBorder="1" applyAlignment="1">
      <alignment horizontal="center" vertical="center" wrapText="1"/>
    </xf>
    <xf numFmtId="0" fontId="26" fillId="9" borderId="2" xfId="28" applyFont="1" applyFill="1" applyBorder="1" applyAlignment="1">
      <alignment horizontal="center" vertical="center"/>
    </xf>
    <xf numFmtId="4" fontId="21" fillId="9" borderId="2" xfId="28" applyNumberFormat="1" applyFont="1" applyFill="1" applyBorder="1" applyAlignment="1">
      <alignment horizontal="center" vertical="center"/>
    </xf>
    <xf numFmtId="4" fontId="22" fillId="9" borderId="2" xfId="28" applyNumberFormat="1" applyFont="1" applyFill="1" applyBorder="1" applyAlignment="1">
      <alignment horizontal="center" vertical="center" wrapText="1"/>
    </xf>
    <xf numFmtId="0" fontId="21" fillId="9" borderId="2" xfId="28" applyFont="1" applyFill="1" applyBorder="1" applyAlignment="1">
      <alignment horizontal="center" vertical="center" wrapText="1"/>
    </xf>
    <xf numFmtId="0" fontId="34" fillId="9" borderId="2" xfId="28" applyFont="1" applyFill="1" applyBorder="1" applyAlignment="1">
      <alignment horizontal="center" vertical="center" wrapText="1"/>
    </xf>
    <xf numFmtId="0" fontId="21" fillId="9" borderId="2" xfId="26" applyFont="1" applyFill="1" applyBorder="1" applyAlignment="1">
      <alignment horizontal="center"/>
    </xf>
    <xf numFmtId="0" fontId="34" fillId="9" borderId="2" xfId="26" applyFont="1" applyFill="1" applyBorder="1" applyAlignment="1">
      <alignment horizontal="center"/>
    </xf>
    <xf numFmtId="4" fontId="21" fillId="9" borderId="2" xfId="28" applyNumberFormat="1" applyFont="1" applyFill="1" applyBorder="1" applyAlignment="1">
      <alignment horizontal="center" vertical="center" wrapText="1"/>
    </xf>
    <xf numFmtId="49" fontId="22" fillId="10" borderId="2" xfId="26" applyNumberFormat="1" applyFont="1" applyFill="1" applyBorder="1" applyAlignment="1">
      <alignment horizontal="center" vertical="center" wrapText="1"/>
    </xf>
    <xf numFmtId="49" fontId="22" fillId="10" borderId="2" xfId="22" applyNumberFormat="1" applyFont="1" applyFill="1" applyBorder="1" applyAlignment="1" applyProtection="1">
      <alignment horizontal="center" vertical="center" wrapText="1"/>
    </xf>
    <xf numFmtId="0" fontId="26" fillId="10" borderId="2" xfId="26" applyFont="1" applyFill="1" applyBorder="1" applyAlignment="1">
      <alignment horizontal="center" vertical="center" wrapText="1"/>
    </xf>
    <xf numFmtId="165" fontId="26" fillId="10" borderId="2" xfId="22" applyFont="1" applyFill="1" applyBorder="1" applyAlignment="1" applyProtection="1">
      <alignment horizontal="center" vertical="center" wrapText="1"/>
    </xf>
    <xf numFmtId="0" fontId="26" fillId="10" borderId="2" xfId="26" applyFont="1" applyFill="1" applyBorder="1" applyAlignment="1">
      <alignment horizontal="center" vertical="center"/>
    </xf>
    <xf numFmtId="0" fontId="21" fillId="9" borderId="2" xfId="26" applyFont="1" applyFill="1" applyBorder="1" applyAlignment="1">
      <alignment horizontal="left" vertical="center" wrapText="1"/>
    </xf>
    <xf numFmtId="3" fontId="21" fillId="9" borderId="2" xfId="26" applyNumberFormat="1" applyFont="1" applyFill="1" applyBorder="1" applyAlignment="1">
      <alignment horizontal="center" vertical="center" wrapText="1"/>
    </xf>
    <xf numFmtId="166" fontId="21" fillId="9" borderId="2" xfId="22" applyNumberFormat="1" applyFont="1" applyFill="1" applyBorder="1" applyAlignment="1" applyProtection="1">
      <alignment horizontal="center" vertical="center" wrapText="1"/>
    </xf>
    <xf numFmtId="1" fontId="21" fillId="9" borderId="2" xfId="26" applyNumberFormat="1" applyFont="1" applyFill="1" applyBorder="1" applyAlignment="1">
      <alignment horizontal="center" vertical="center"/>
    </xf>
    <xf numFmtId="3" fontId="21" fillId="9" borderId="2" xfId="26" applyNumberFormat="1" applyFont="1" applyFill="1" applyBorder="1" applyAlignment="1">
      <alignment horizontal="center" vertical="center"/>
    </xf>
    <xf numFmtId="4" fontId="21" fillId="9" borderId="2" xfId="26" applyNumberFormat="1" applyFont="1" applyFill="1" applyBorder="1" applyAlignment="1">
      <alignment horizontal="center"/>
    </xf>
    <xf numFmtId="4" fontId="21" fillId="9" borderId="2" xfId="26" applyNumberFormat="1" applyFont="1" applyFill="1" applyBorder="1" applyAlignment="1">
      <alignment horizontal="right" vertical="center" wrapText="1"/>
    </xf>
    <xf numFmtId="4" fontId="21" fillId="9" borderId="0" xfId="26" applyNumberFormat="1" applyFont="1" applyFill="1"/>
    <xf numFmtId="4" fontId="22" fillId="9" borderId="2" xfId="26" applyNumberFormat="1" applyFont="1" applyFill="1" applyBorder="1" applyAlignment="1">
      <alignment horizontal="right" vertical="center" wrapText="1"/>
    </xf>
    <xf numFmtId="4" fontId="21" fillId="9" borderId="2" xfId="26" applyNumberFormat="1" applyFont="1" applyFill="1" applyBorder="1" applyAlignment="1">
      <alignment horizontal="right" vertical="center"/>
    </xf>
    <xf numFmtId="4" fontId="21" fillId="9" borderId="2" xfId="26" applyNumberFormat="1" applyFont="1" applyFill="1" applyBorder="1"/>
    <xf numFmtId="0" fontId="39" fillId="9" borderId="0" xfId="0" applyFont="1" applyFill="1" applyBorder="1"/>
    <xf numFmtId="0" fontId="40" fillId="9" borderId="0" xfId="0" applyFont="1" applyFill="1" applyAlignment="1">
      <alignment wrapText="1"/>
    </xf>
    <xf numFmtId="0" fontId="16" fillId="10" borderId="7" xfId="0" applyFont="1" applyFill="1" applyBorder="1" applyAlignment="1">
      <alignment horizontal="center" vertical="center" wrapText="1"/>
    </xf>
    <xf numFmtId="1" fontId="16" fillId="10" borderId="7" xfId="0" applyNumberFormat="1" applyFont="1" applyFill="1" applyBorder="1" applyAlignment="1">
      <alignment horizontal="center" vertical="center" wrapText="1"/>
    </xf>
    <xf numFmtId="49" fontId="15" fillId="9" borderId="2" xfId="0" applyNumberFormat="1" applyFont="1" applyFill="1" applyBorder="1" applyAlignment="1">
      <alignment horizontal="center" vertical="center" wrapText="1"/>
    </xf>
    <xf numFmtId="166" fontId="15" fillId="9" borderId="2" xfId="0" applyNumberFormat="1" applyFont="1" applyFill="1" applyBorder="1" applyAlignment="1">
      <alignment horizontal="center" vertical="center" wrapText="1"/>
    </xf>
    <xf numFmtId="4" fontId="15" fillId="9" borderId="2" xfId="0" applyNumberFormat="1" applyFont="1" applyFill="1" applyBorder="1"/>
    <xf numFmtId="4" fontId="15" fillId="10" borderId="2" xfId="0" applyNumberFormat="1" applyFont="1" applyFill="1" applyBorder="1"/>
    <xf numFmtId="4" fontId="16" fillId="10" borderId="2" xfId="0" applyNumberFormat="1" applyFont="1" applyFill="1" applyBorder="1"/>
    <xf numFmtId="0" fontId="16" fillId="9" borderId="11" xfId="0" applyFont="1" applyFill="1" applyBorder="1" applyAlignment="1">
      <alignment horizontal="justify" vertical="top" wrapText="1"/>
    </xf>
    <xf numFmtId="4" fontId="16" fillId="9" borderId="11" xfId="0" applyNumberFormat="1" applyFont="1" applyFill="1" applyBorder="1"/>
    <xf numFmtId="4" fontId="16" fillId="9" borderId="0" xfId="0" applyNumberFormat="1" applyFont="1" applyFill="1" applyBorder="1"/>
    <xf numFmtId="0" fontId="16" fillId="10" borderId="3" xfId="0" applyFont="1" applyFill="1" applyBorder="1" applyAlignment="1">
      <alignment horizontal="center" vertical="center" wrapText="1"/>
    </xf>
    <xf numFmtId="0" fontId="15" fillId="9" borderId="3" xfId="0" applyFont="1" applyFill="1" applyBorder="1" applyAlignment="1">
      <alignment horizontal="left"/>
    </xf>
    <xf numFmtId="4" fontId="15" fillId="9" borderId="2" xfId="0" applyNumberFormat="1" applyFont="1" applyFill="1" applyBorder="1" applyAlignment="1" applyProtection="1"/>
    <xf numFmtId="4" fontId="15" fillId="9" borderId="3" xfId="0" applyNumberFormat="1" applyFont="1" applyFill="1" applyBorder="1" applyAlignment="1" applyProtection="1"/>
    <xf numFmtId="0" fontId="16" fillId="9" borderId="3" xfId="0" applyFont="1" applyFill="1" applyBorder="1" applyAlignment="1">
      <alignment horizontal="center"/>
    </xf>
    <xf numFmtId="4" fontId="16" fillId="9" borderId="2" xfId="0" applyNumberFormat="1" applyFont="1" applyFill="1" applyBorder="1" applyAlignment="1" applyProtection="1"/>
    <xf numFmtId="4" fontId="16" fillId="9" borderId="3" xfId="0" applyNumberFormat="1" applyFont="1" applyFill="1" applyBorder="1" applyAlignment="1" applyProtection="1"/>
    <xf numFmtId="0" fontId="16" fillId="9" borderId="13" xfId="0" applyFont="1" applyFill="1" applyBorder="1" applyAlignment="1" applyProtection="1">
      <alignment horizontal="center"/>
    </xf>
    <xf numFmtId="0" fontId="17" fillId="9" borderId="0" xfId="0" applyFont="1" applyFill="1" applyBorder="1" applyAlignment="1"/>
    <xf numFmtId="0" fontId="16" fillId="9" borderId="11" xfId="0" applyFont="1" applyFill="1" applyBorder="1"/>
    <xf numFmtId="0" fontId="15" fillId="9" borderId="11" xfId="0" applyFont="1" applyFill="1" applyBorder="1"/>
    <xf numFmtId="4" fontId="16" fillId="10" borderId="2" xfId="0" applyNumberFormat="1" applyFont="1" applyFill="1" applyBorder="1" applyAlignment="1">
      <alignment horizontal="center" vertical="center" wrapText="1"/>
    </xf>
    <xf numFmtId="0" fontId="31" fillId="10" borderId="2" xfId="0" applyFont="1" applyFill="1" applyBorder="1" applyAlignment="1">
      <alignment horizontal="center" vertical="center" wrapText="1"/>
    </xf>
    <xf numFmtId="173" fontId="15" fillId="9" borderId="2" xfId="0" applyNumberFormat="1" applyFont="1" applyFill="1" applyBorder="1" applyAlignment="1">
      <alignment horizontal="center"/>
    </xf>
    <xf numFmtId="0" fontId="15" fillId="9" borderId="2" xfId="0" applyFont="1" applyFill="1" applyBorder="1"/>
    <xf numFmtId="0" fontId="16" fillId="9" borderId="0" xfId="0" applyFont="1" applyFill="1" applyAlignment="1">
      <alignment horizontal="center"/>
    </xf>
    <xf numFmtId="0" fontId="33" fillId="9" borderId="0" xfId="0" applyFont="1" applyFill="1" applyBorder="1" applyAlignment="1"/>
    <xf numFmtId="0" fontId="22" fillId="10" borderId="7" xfId="0" applyFont="1" applyFill="1" applyBorder="1" applyAlignment="1">
      <alignment horizontal="center" vertical="center" wrapText="1"/>
    </xf>
    <xf numFmtId="0" fontId="26" fillId="10" borderId="3" xfId="0" applyFont="1" applyFill="1" applyBorder="1" applyAlignment="1">
      <alignment horizontal="center" vertical="center" wrapText="1"/>
    </xf>
    <xf numFmtId="49" fontId="26" fillId="10" borderId="2" xfId="0" applyNumberFormat="1" applyFont="1" applyFill="1" applyBorder="1" applyAlignment="1">
      <alignment horizontal="center" vertical="center" wrapText="1"/>
    </xf>
    <xf numFmtId="0" fontId="22" fillId="10" borderId="3" xfId="0" applyFont="1" applyFill="1" applyBorder="1" applyAlignment="1"/>
    <xf numFmtId="0" fontId="22" fillId="10" borderId="4" xfId="0" applyFont="1" applyFill="1" applyBorder="1" applyAlignment="1"/>
    <xf numFmtId="0" fontId="22" fillId="10" borderId="5" xfId="0" applyFont="1" applyFill="1" applyBorder="1" applyAlignment="1"/>
    <xf numFmtId="171" fontId="21" fillId="9" borderId="3" xfId="0" applyNumberFormat="1" applyFont="1" applyFill="1" applyBorder="1" applyAlignment="1" applyProtection="1">
      <alignment horizontal="center" vertical="center"/>
      <protection locked="0"/>
    </xf>
    <xf numFmtId="4" fontId="21" fillId="9" borderId="2" xfId="0" applyNumberFormat="1" applyFont="1" applyFill="1" applyBorder="1" applyAlignment="1">
      <alignment horizontal="right" vertical="center"/>
    </xf>
    <xf numFmtId="0" fontId="21" fillId="10" borderId="7" xfId="0" applyFont="1" applyFill="1" applyBorder="1" applyAlignment="1">
      <alignment horizontal="justify" vertical="center"/>
    </xf>
    <xf numFmtId="0" fontId="21" fillId="10" borderId="9" xfId="0" applyFont="1" applyFill="1" applyBorder="1" applyAlignment="1">
      <alignment horizontal="justify"/>
    </xf>
    <xf numFmtId="0" fontId="21" fillId="10" borderId="8" xfId="0" applyFont="1" applyFill="1" applyBorder="1" applyAlignment="1">
      <alignment horizontal="justify"/>
    </xf>
    <xf numFmtId="0" fontId="22" fillId="9" borderId="3" xfId="0" applyFont="1" applyFill="1" applyBorder="1" applyAlignment="1"/>
    <xf numFmtId="0" fontId="22" fillId="9" borderId="5" xfId="0" applyFont="1" applyFill="1" applyBorder="1" applyAlignment="1"/>
    <xf numFmtId="4" fontId="22" fillId="14" borderId="2" xfId="0" applyNumberFormat="1" applyFont="1" applyFill="1" applyBorder="1" applyAlignment="1" applyProtection="1">
      <alignment vertical="center"/>
      <protection locked="0"/>
    </xf>
    <xf numFmtId="4" fontId="22" fillId="9" borderId="2" xfId="0" applyNumberFormat="1" applyFont="1" applyFill="1" applyBorder="1" applyAlignment="1"/>
    <xf numFmtId="0" fontId="22" fillId="9" borderId="4" xfId="0" applyFont="1" applyFill="1" applyBorder="1" applyAlignment="1">
      <alignment horizontal="center"/>
    </xf>
    <xf numFmtId="4" fontId="22" fillId="9" borderId="11" xfId="0" applyNumberFormat="1" applyFont="1" applyFill="1" applyBorder="1" applyAlignment="1" applyProtection="1">
      <alignment vertical="center"/>
      <protection locked="0"/>
    </xf>
    <xf numFmtId="0" fontId="22" fillId="9" borderId="11" xfId="0" applyFont="1" applyFill="1" applyBorder="1" applyAlignment="1"/>
    <xf numFmtId="4" fontId="22" fillId="9" borderId="0" xfId="0" applyNumberFormat="1" applyFont="1" applyFill="1" applyBorder="1" applyAlignment="1"/>
    <xf numFmtId="4" fontId="22" fillId="9" borderId="4" xfId="0" applyNumberFormat="1" applyFont="1" applyFill="1" applyBorder="1" applyAlignment="1" applyProtection="1">
      <alignment vertical="center"/>
      <protection locked="0"/>
    </xf>
    <xf numFmtId="0" fontId="22" fillId="9" borderId="4" xfId="0" applyFont="1" applyFill="1" applyBorder="1" applyAlignment="1"/>
    <xf numFmtId="0" fontId="22" fillId="9" borderId="11" xfId="0" applyFont="1" applyFill="1" applyBorder="1" applyAlignment="1">
      <alignment horizontal="left"/>
    </xf>
    <xf numFmtId="0" fontId="22" fillId="9" borderId="11" xfId="0" applyFont="1" applyFill="1" applyBorder="1" applyAlignment="1">
      <alignment horizontal="center"/>
    </xf>
    <xf numFmtId="4" fontId="22" fillId="9" borderId="11" xfId="0" applyNumberFormat="1" applyFont="1" applyFill="1" applyBorder="1" applyAlignment="1" applyProtection="1">
      <alignment horizontal="right" vertical="center"/>
      <protection locked="0"/>
    </xf>
    <xf numFmtId="0" fontId="22" fillId="9" borderId="0" xfId="0" applyFont="1" applyFill="1" applyBorder="1" applyAlignment="1">
      <alignment horizontal="left"/>
    </xf>
    <xf numFmtId="4" fontId="22" fillId="9" borderId="0" xfId="0" applyNumberFormat="1" applyFont="1" applyFill="1" applyBorder="1" applyAlignment="1" applyProtection="1">
      <alignment vertical="center"/>
      <protection locked="0"/>
    </xf>
    <xf numFmtId="4" fontId="22" fillId="9" borderId="0" xfId="0" applyNumberFormat="1" applyFont="1" applyFill="1" applyBorder="1" applyAlignment="1" applyProtection="1">
      <alignment horizontal="right" vertical="center"/>
      <protection locked="0"/>
    </xf>
    <xf numFmtId="174" fontId="22" fillId="9" borderId="0" xfId="0" applyNumberFormat="1" applyFont="1" applyFill="1" applyBorder="1" applyAlignment="1" applyProtection="1">
      <alignment horizontal="right"/>
    </xf>
    <xf numFmtId="0" fontId="22" fillId="9" borderId="2" xfId="0" applyFont="1" applyFill="1" applyBorder="1" applyAlignment="1">
      <alignment horizontal="left"/>
    </xf>
    <xf numFmtId="4" fontId="21" fillId="9" borderId="2" xfId="0" applyNumberFormat="1" applyFont="1" applyFill="1" applyBorder="1" applyAlignment="1">
      <alignment horizontal="right"/>
    </xf>
    <xf numFmtId="171" fontId="21" fillId="9" borderId="2" xfId="0" applyNumberFormat="1" applyFont="1" applyFill="1" applyBorder="1" applyAlignment="1">
      <alignment horizontal="center"/>
    </xf>
    <xf numFmtId="171" fontId="22" fillId="9" borderId="7" xfId="0" applyNumberFormat="1" applyFont="1" applyFill="1" applyBorder="1" applyAlignment="1" applyProtection="1">
      <alignment horizontal="center" vertical="center"/>
      <protection locked="0"/>
    </xf>
    <xf numFmtId="171" fontId="22" fillId="9" borderId="0" xfId="0" applyNumberFormat="1" applyFont="1" applyFill="1" applyBorder="1" applyAlignment="1" applyProtection="1">
      <alignment horizontal="center" vertical="center"/>
      <protection locked="0"/>
    </xf>
    <xf numFmtId="4" fontId="44" fillId="0" borderId="2" xfId="0" applyNumberFormat="1" applyFont="1" applyBorder="1" applyAlignment="1">
      <alignment vertical="center"/>
    </xf>
    <xf numFmtId="4" fontId="22" fillId="9" borderId="2" xfId="0" applyNumberFormat="1" applyFont="1" applyFill="1" applyBorder="1" applyAlignment="1">
      <alignment horizontal="right" vertical="center"/>
    </xf>
    <xf numFmtId="174" fontId="22" fillId="9" borderId="0" xfId="0" applyNumberFormat="1" applyFont="1" applyFill="1" applyBorder="1" applyAlignment="1" applyProtection="1">
      <alignment horizontal="center"/>
    </xf>
    <xf numFmtId="4" fontId="22" fillId="9" borderId="2" xfId="0" applyNumberFormat="1" applyFont="1" applyFill="1" applyBorder="1" applyAlignment="1" applyProtection="1">
      <alignment horizontal="center" vertical="center" wrapText="1"/>
      <protection locked="0"/>
    </xf>
    <xf numFmtId="0" fontId="21" fillId="9" borderId="3" xfId="0" applyFont="1" applyFill="1" applyBorder="1" applyAlignment="1">
      <alignment horizontal="center" vertical="center" wrapText="1"/>
    </xf>
    <xf numFmtId="0" fontId="21" fillId="9" borderId="4" xfId="0" applyFont="1" applyFill="1" applyBorder="1" applyAlignment="1">
      <alignment horizontal="center" vertical="center" wrapText="1"/>
    </xf>
    <xf numFmtId="0" fontId="34" fillId="9" borderId="4" xfId="0" applyFont="1" applyFill="1" applyBorder="1" applyAlignment="1">
      <alignment horizontal="center" vertical="center" wrapText="1"/>
    </xf>
    <xf numFmtId="4" fontId="21" fillId="9" borderId="5" xfId="0" applyNumberFormat="1" applyFont="1" applyFill="1" applyBorder="1" applyAlignment="1" applyProtection="1">
      <alignment horizontal="center" vertical="center" wrapText="1"/>
      <protection locked="0"/>
    </xf>
    <xf numFmtId="4" fontId="21" fillId="9" borderId="2" xfId="0" applyNumberFormat="1" applyFont="1" applyFill="1" applyBorder="1" applyAlignment="1">
      <alignment horizontal="center" vertical="center" wrapText="1"/>
    </xf>
    <xf numFmtId="0" fontId="22" fillId="9" borderId="0" xfId="0" applyFont="1" applyFill="1" applyBorder="1" applyAlignment="1">
      <alignment horizontal="justify" vertical="top" wrapText="1"/>
    </xf>
    <xf numFmtId="0" fontId="21" fillId="9" borderId="0" xfId="0" applyFont="1" applyFill="1" applyBorder="1" applyAlignment="1">
      <alignment horizontal="justify" vertical="top" wrapText="1"/>
    </xf>
    <xf numFmtId="0" fontId="16" fillId="9" borderId="0" xfId="0" applyFont="1" applyFill="1" applyBorder="1" applyAlignment="1">
      <alignment horizontal="justify"/>
    </xf>
    <xf numFmtId="1" fontId="31" fillId="10" borderId="2" xfId="0" applyNumberFormat="1" applyFont="1" applyFill="1" applyBorder="1" applyAlignment="1">
      <alignment horizontal="center" vertical="center" wrapText="1"/>
    </xf>
    <xf numFmtId="0" fontId="16" fillId="0" borderId="2" xfId="0" applyFont="1" applyBorder="1" applyAlignment="1">
      <alignment vertical="center" wrapText="1"/>
    </xf>
    <xf numFmtId="0" fontId="15" fillId="0" borderId="2" xfId="0" applyFont="1" applyBorder="1"/>
    <xf numFmtId="0" fontId="41" fillId="0" borderId="2" xfId="0" applyFont="1" applyBorder="1" applyAlignment="1">
      <alignment horizontal="center" vertical="center" wrapText="1"/>
    </xf>
    <xf numFmtId="0" fontId="16" fillId="0" borderId="2" xfId="0" applyFont="1" applyBorder="1" applyAlignment="1">
      <alignment horizontal="center" vertical="center" wrapText="1"/>
    </xf>
    <xf numFmtId="4" fontId="15" fillId="0" borderId="2" xfId="0" applyNumberFormat="1" applyFont="1" applyBorder="1"/>
    <xf numFmtId="4" fontId="41" fillId="0" borderId="2" xfId="0" applyNumberFormat="1" applyFont="1" applyBorder="1" applyAlignment="1">
      <alignment horizontal="center" vertical="center" wrapText="1"/>
    </xf>
    <xf numFmtId="4" fontId="41" fillId="0" borderId="2" xfId="0" applyNumberFormat="1" applyFont="1" applyBorder="1" applyAlignment="1">
      <alignment vertical="center" wrapText="1"/>
    </xf>
    <xf numFmtId="4" fontId="16" fillId="0" borderId="2" xfId="0" applyNumberFormat="1" applyFont="1" applyBorder="1"/>
    <xf numFmtId="0" fontId="16" fillId="9" borderId="0" xfId="0" applyFont="1" applyFill="1" applyBorder="1" applyAlignment="1">
      <alignment horizontal="center"/>
    </xf>
    <xf numFmtId="174" fontId="16" fillId="9" borderId="0" xfId="0" applyNumberFormat="1" applyFont="1" applyFill="1" applyBorder="1" applyAlignment="1" applyProtection="1">
      <alignment horizontal="right"/>
    </xf>
    <xf numFmtId="0" fontId="37" fillId="9" borderId="2" xfId="0" applyFont="1" applyFill="1" applyBorder="1" applyAlignment="1">
      <alignment horizontal="center" vertical="center" wrapText="1"/>
    </xf>
    <xf numFmtId="4" fontId="15" fillId="9" borderId="2" xfId="0" applyNumberFormat="1" applyFont="1" applyFill="1" applyBorder="1" applyAlignment="1">
      <alignment horizontal="right" vertical="center" wrapText="1"/>
    </xf>
    <xf numFmtId="0" fontId="31" fillId="9" borderId="2" xfId="0" applyFont="1" applyFill="1" applyBorder="1" applyAlignment="1">
      <alignment horizontal="center" vertical="center" wrapText="1"/>
    </xf>
    <xf numFmtId="4" fontId="16" fillId="9" borderId="2" xfId="0" applyNumberFormat="1" applyFont="1" applyFill="1" applyBorder="1" applyAlignment="1">
      <alignment horizontal="right" vertical="center" wrapText="1"/>
    </xf>
    <xf numFmtId="4" fontId="16" fillId="10" borderId="2" xfId="0" applyNumberFormat="1" applyFont="1" applyFill="1" applyBorder="1" applyAlignment="1" applyProtection="1">
      <alignment horizontal="right" vertical="center" wrapText="1"/>
      <protection locked="0"/>
    </xf>
    <xf numFmtId="0" fontId="15" fillId="9" borderId="3" xfId="0" applyFont="1" applyFill="1" applyBorder="1" applyAlignment="1">
      <alignment horizontal="center" vertical="center" wrapText="1"/>
    </xf>
    <xf numFmtId="0" fontId="37" fillId="9" borderId="4" xfId="0" applyFont="1" applyFill="1" applyBorder="1" applyAlignment="1">
      <alignment horizontal="center" vertical="center" wrapText="1"/>
    </xf>
    <xf numFmtId="4" fontId="15" fillId="9" borderId="5" xfId="0" applyNumberFormat="1" applyFont="1" applyFill="1" applyBorder="1" applyAlignment="1">
      <alignment horizontal="right" vertical="center" wrapText="1"/>
    </xf>
    <xf numFmtId="4" fontId="15" fillId="9" borderId="2" xfId="0" applyNumberFormat="1" applyFont="1" applyFill="1" applyBorder="1" applyAlignment="1" applyProtection="1">
      <alignment horizontal="right" vertical="center" wrapText="1"/>
      <protection locked="0"/>
    </xf>
    <xf numFmtId="4" fontId="16" fillId="9" borderId="2" xfId="0" applyNumberFormat="1" applyFont="1" applyFill="1" applyBorder="1" applyAlignment="1" applyProtection="1">
      <alignment horizontal="right" vertical="center" wrapText="1"/>
      <protection locked="0"/>
    </xf>
    <xf numFmtId="0" fontId="15" fillId="9" borderId="0" xfId="0" applyFont="1" applyFill="1" applyBorder="1" applyAlignment="1">
      <alignment vertical="top" wrapText="1"/>
    </xf>
    <xf numFmtId="0" fontId="55" fillId="9" borderId="0" xfId="29" applyFill="1"/>
    <xf numFmtId="0" fontId="43" fillId="9" borderId="0" xfId="29" applyFont="1" applyFill="1"/>
    <xf numFmtId="0" fontId="21" fillId="9" borderId="0" xfId="29" applyFont="1" applyFill="1"/>
    <xf numFmtId="0" fontId="22" fillId="9" borderId="0" xfId="29" applyFont="1" applyFill="1" applyBorder="1"/>
    <xf numFmtId="0" fontId="22" fillId="9" borderId="0" xfId="29" applyFont="1" applyFill="1"/>
    <xf numFmtId="0" fontId="32" fillId="9" borderId="0" xfId="20" applyFont="1" applyFill="1" applyBorder="1" applyAlignment="1" applyProtection="1">
      <alignment horizontal="center"/>
    </xf>
    <xf numFmtId="0" fontId="21" fillId="9" borderId="0" xfId="29" applyFont="1" applyFill="1" applyBorder="1"/>
    <xf numFmtId="0" fontId="21" fillId="9" borderId="0" xfId="29" applyFont="1" applyFill="1" applyBorder="1" applyAlignment="1">
      <alignment horizontal="left"/>
    </xf>
    <xf numFmtId="0" fontId="33" fillId="9" borderId="0" xfId="29" applyFont="1" applyFill="1" applyBorder="1"/>
    <xf numFmtId="0" fontId="22" fillId="10" borderId="9" xfId="29" applyFont="1" applyFill="1" applyBorder="1" applyAlignment="1">
      <alignment horizontal="center" vertical="center" wrapText="1"/>
    </xf>
    <xf numFmtId="0" fontId="22" fillId="10" borderId="8" xfId="29" applyFont="1" applyFill="1" applyBorder="1" applyAlignment="1">
      <alignment horizontal="center" vertical="center" wrapText="1"/>
    </xf>
    <xf numFmtId="0" fontId="22" fillId="15" borderId="7" xfId="29" applyFont="1" applyFill="1" applyBorder="1" applyAlignment="1">
      <alignment horizontal="center" vertical="center" wrapText="1"/>
    </xf>
    <xf numFmtId="0" fontId="22" fillId="16" borderId="2" xfId="29" applyFont="1" applyFill="1" applyBorder="1" applyAlignment="1">
      <alignment horizontal="center" vertical="center" wrapText="1"/>
    </xf>
    <xf numFmtId="0" fontId="22" fillId="15" borderId="8" xfId="29" applyFont="1" applyFill="1" applyBorder="1" applyAlignment="1">
      <alignment horizontal="center" vertical="center" wrapText="1"/>
    </xf>
    <xf numFmtId="0" fontId="26" fillId="16" borderId="2" xfId="29" applyFont="1" applyFill="1" applyBorder="1" applyAlignment="1">
      <alignment horizontal="center" vertical="center" wrapText="1"/>
    </xf>
    <xf numFmtId="168" fontId="21" fillId="9" borderId="2" xfId="29" applyNumberFormat="1" applyFont="1" applyFill="1" applyBorder="1" applyAlignment="1">
      <alignment horizontal="center"/>
    </xf>
    <xf numFmtId="0" fontId="21" fillId="9" borderId="3" xfId="29" applyFont="1" applyFill="1" applyBorder="1" applyAlignment="1"/>
    <xf numFmtId="0" fontId="21" fillId="9" borderId="3" xfId="29" applyFont="1" applyFill="1" applyBorder="1" applyAlignment="1">
      <alignment wrapText="1"/>
    </xf>
    <xf numFmtId="164" fontId="21" fillId="9" borderId="3" xfId="24" applyFont="1" applyFill="1" applyBorder="1" applyAlignment="1" applyProtection="1"/>
    <xf numFmtId="168" fontId="21" fillId="9" borderId="2" xfId="29" applyNumberFormat="1" applyFont="1" applyFill="1" applyBorder="1" applyAlignment="1">
      <alignment horizontal="left"/>
    </xf>
    <xf numFmtId="4" fontId="21" fillId="9" borderId="2" xfId="29" applyNumberFormat="1" applyFont="1" applyFill="1" applyBorder="1" applyAlignment="1">
      <alignment horizontal="right"/>
    </xf>
    <xf numFmtId="4" fontId="22" fillId="9" borderId="2" xfId="29" applyNumberFormat="1" applyFont="1" applyFill="1" applyBorder="1" applyAlignment="1">
      <alignment vertical="center" wrapText="1"/>
    </xf>
    <xf numFmtId="49" fontId="21" fillId="9" borderId="5" xfId="29" applyNumberFormat="1" applyFont="1" applyFill="1" applyBorder="1" applyAlignment="1">
      <alignment horizontal="center" vertical="center" wrapText="1"/>
    </xf>
    <xf numFmtId="0" fontId="21" fillId="9" borderId="2" xfId="29" applyFont="1" applyFill="1" applyBorder="1" applyAlignment="1">
      <alignment horizontal="center"/>
    </xf>
    <xf numFmtId="0" fontId="21" fillId="9" borderId="2" xfId="29" applyFont="1" applyFill="1" applyBorder="1"/>
    <xf numFmtId="0" fontId="21" fillId="9" borderId="2" xfId="29" applyFont="1" applyFill="1" applyBorder="1" applyAlignment="1">
      <alignment horizontal="center" vertical="top" wrapText="1"/>
    </xf>
    <xf numFmtId="0" fontId="21" fillId="9" borderId="2" xfId="29" applyFont="1" applyFill="1" applyBorder="1" applyAlignment="1">
      <alignment horizontal="justify" vertical="top" wrapText="1"/>
    </xf>
    <xf numFmtId="168" fontId="21" fillId="9" borderId="2" xfId="29" applyNumberFormat="1" applyFont="1" applyFill="1" applyBorder="1" applyAlignment="1">
      <alignment horizontal="center" vertical="top" wrapText="1"/>
    </xf>
    <xf numFmtId="4" fontId="21" fillId="9" borderId="2" xfId="29" applyNumberFormat="1" applyFont="1" applyFill="1" applyBorder="1" applyAlignment="1">
      <alignment horizontal="right" vertical="top" wrapText="1"/>
    </xf>
    <xf numFmtId="4" fontId="44" fillId="9" borderId="2" xfId="29" applyNumberFormat="1" applyFont="1" applyFill="1" applyBorder="1"/>
    <xf numFmtId="0" fontId="44" fillId="9" borderId="2" xfId="29" applyFont="1" applyFill="1" applyBorder="1"/>
    <xf numFmtId="0" fontId="43" fillId="9" borderId="0" xfId="29" applyFont="1" applyFill="1" applyBorder="1"/>
    <xf numFmtId="0" fontId="22" fillId="10" borderId="2" xfId="29" applyFont="1" applyFill="1" applyBorder="1" applyAlignment="1">
      <alignment horizontal="center" vertical="center" wrapText="1"/>
    </xf>
    <xf numFmtId="0" fontId="26" fillId="0" borderId="2" xfId="29" applyFont="1" applyFill="1" applyBorder="1" applyAlignment="1">
      <alignment horizontal="center" vertical="center" wrapText="1"/>
    </xf>
    <xf numFmtId="0" fontId="43" fillId="9" borderId="2" xfId="29" applyFont="1" applyFill="1" applyBorder="1"/>
    <xf numFmtId="168" fontId="21" fillId="0" borderId="2" xfId="29" applyNumberFormat="1" applyFont="1" applyFill="1" applyBorder="1" applyAlignment="1">
      <alignment horizontal="center"/>
    </xf>
    <xf numFmtId="4" fontId="43" fillId="0" borderId="2" xfId="29" applyNumberFormat="1" applyFont="1" applyFill="1" applyBorder="1"/>
    <xf numFmtId="168" fontId="21" fillId="9" borderId="0" xfId="29" applyNumberFormat="1" applyFont="1" applyFill="1" applyBorder="1" applyAlignment="1">
      <alignment horizontal="center"/>
    </xf>
    <xf numFmtId="4" fontId="43" fillId="9" borderId="2" xfId="29" applyNumberFormat="1" applyFont="1" applyFill="1" applyBorder="1"/>
    <xf numFmtId="168" fontId="21" fillId="9" borderId="0" xfId="29" applyNumberFormat="1" applyFont="1" applyFill="1" applyBorder="1" applyAlignment="1">
      <alignment horizontal="center" vertical="top" wrapText="1"/>
    </xf>
    <xf numFmtId="4" fontId="22" fillId="9" borderId="2" xfId="29" applyNumberFormat="1" applyFont="1" applyFill="1" applyBorder="1" applyAlignment="1">
      <alignment horizontal="left" vertical="center"/>
    </xf>
    <xf numFmtId="4" fontId="22" fillId="9" borderId="2" xfId="29" applyNumberFormat="1" applyFont="1" applyFill="1" applyBorder="1" applyAlignment="1">
      <alignment vertical="center"/>
    </xf>
    <xf numFmtId="0" fontId="26" fillId="9" borderId="2" xfId="29" applyFont="1" applyFill="1" applyBorder="1" applyAlignment="1">
      <alignment horizontal="center" vertical="center" wrapText="1"/>
    </xf>
    <xf numFmtId="0" fontId="26" fillId="9" borderId="0" xfId="29" applyFont="1" applyFill="1" applyBorder="1" applyAlignment="1">
      <alignment horizontal="center" vertical="center" wrapText="1"/>
    </xf>
    <xf numFmtId="4" fontId="21" fillId="9" borderId="2" xfId="29" applyNumberFormat="1" applyFont="1" applyFill="1" applyBorder="1" applyAlignment="1">
      <alignment vertical="center"/>
    </xf>
    <xf numFmtId="0" fontId="43" fillId="9" borderId="0" xfId="29" applyFont="1" applyFill="1" applyAlignment="1">
      <alignment horizontal="center" vertical="center" wrapText="1"/>
    </xf>
    <xf numFmtId="4" fontId="21" fillId="9" borderId="2" xfId="29" applyNumberFormat="1" applyFont="1" applyFill="1" applyBorder="1" applyAlignment="1">
      <alignment horizontal="right" vertical="center" wrapText="1"/>
    </xf>
    <xf numFmtId="0" fontId="21" fillId="9" borderId="0" xfId="29" applyFont="1" applyFill="1" applyBorder="1" applyAlignment="1">
      <alignment vertical="top" wrapText="1"/>
    </xf>
    <xf numFmtId="0" fontId="22" fillId="9" borderId="12" xfId="0" applyFont="1" applyFill="1" applyBorder="1"/>
    <xf numFmtId="170" fontId="22" fillId="10" borderId="2" xfId="0" applyNumberFormat="1" applyFont="1" applyFill="1" applyBorder="1" applyAlignment="1">
      <alignment horizontal="center" vertical="center" wrapText="1"/>
    </xf>
    <xf numFmtId="170" fontId="22" fillId="10" borderId="13" xfId="0" applyNumberFormat="1" applyFont="1" applyFill="1" applyBorder="1" applyAlignment="1">
      <alignment horizontal="center" vertical="center" wrapText="1"/>
    </xf>
    <xf numFmtId="170" fontId="27" fillId="10" borderId="2" xfId="0" applyNumberFormat="1" applyFont="1" applyFill="1" applyBorder="1" applyAlignment="1">
      <alignment horizontal="center" vertical="center" wrapText="1"/>
    </xf>
    <xf numFmtId="49" fontId="22" fillId="9" borderId="3" xfId="0" applyNumberFormat="1" applyFont="1" applyFill="1" applyBorder="1" applyAlignment="1">
      <alignment horizontal="center" vertical="center" wrapText="1"/>
    </xf>
    <xf numFmtId="49" fontId="22" fillId="9" borderId="2" xfId="0" applyNumberFormat="1" applyFont="1" applyFill="1" applyBorder="1" applyAlignment="1">
      <alignment vertical="center" wrapText="1"/>
    </xf>
    <xf numFmtId="49" fontId="22" fillId="9" borderId="5" xfId="0" applyNumberFormat="1" applyFont="1" applyFill="1" applyBorder="1" applyAlignment="1">
      <alignment horizontal="right" vertical="center" wrapText="1"/>
    </xf>
    <xf numFmtId="4" fontId="22" fillId="9" borderId="2" xfId="0" applyNumberFormat="1" applyFont="1" applyFill="1" applyBorder="1" applyAlignment="1">
      <alignment horizontal="center" vertical="center" wrapText="1"/>
    </xf>
    <xf numFmtId="0" fontId="22" fillId="9" borderId="2" xfId="0" applyFont="1" applyFill="1" applyBorder="1" applyAlignment="1" applyProtection="1">
      <alignment horizontal="center" vertical="center" wrapText="1"/>
    </xf>
    <xf numFmtId="4" fontId="22" fillId="9" borderId="5" xfId="0" applyNumberFormat="1" applyFont="1" applyFill="1" applyBorder="1" applyAlignment="1">
      <alignment horizontal="right"/>
    </xf>
    <xf numFmtId="4" fontId="22" fillId="9" borderId="0" xfId="0" applyNumberFormat="1" applyFont="1" applyFill="1" applyBorder="1"/>
    <xf numFmtId="4" fontId="22" fillId="9" borderId="11" xfId="0" applyNumberFormat="1" applyFont="1" applyFill="1" applyBorder="1"/>
    <xf numFmtId="4" fontId="22" fillId="9" borderId="14" xfId="0" applyNumberFormat="1" applyFont="1" applyFill="1" applyBorder="1"/>
    <xf numFmtId="0" fontId="21" fillId="9" borderId="0" xfId="0" applyFont="1" applyFill="1" applyBorder="1" applyAlignment="1">
      <alignment horizontal="center" wrapText="1"/>
    </xf>
    <xf numFmtId="0" fontId="34" fillId="9" borderId="2" xfId="0" applyFont="1" applyFill="1" applyBorder="1"/>
    <xf numFmtId="4" fontId="21" fillId="9" borderId="2" xfId="0" applyNumberFormat="1" applyFont="1" applyFill="1" applyBorder="1" applyAlignment="1">
      <alignment horizontal="right" wrapText="1"/>
    </xf>
    <xf numFmtId="171" fontId="21" fillId="9" borderId="2" xfId="0" applyNumberFormat="1" applyFont="1" applyFill="1" applyBorder="1" applyAlignment="1">
      <alignment horizontal="right" wrapText="1"/>
    </xf>
    <xf numFmtId="4" fontId="22" fillId="9" borderId="2" xfId="0" applyNumberFormat="1" applyFont="1" applyFill="1" applyBorder="1" applyAlignment="1">
      <alignment horizontal="right" wrapText="1"/>
    </xf>
    <xf numFmtId="4" fontId="22" fillId="9" borderId="0" xfId="0" applyNumberFormat="1" applyFont="1" applyFill="1" applyBorder="1" applyAlignment="1">
      <alignment horizontal="right" wrapText="1"/>
    </xf>
    <xf numFmtId="0" fontId="21" fillId="9" borderId="2" xfId="0" applyFont="1" applyFill="1" applyBorder="1" applyAlignment="1">
      <alignment horizontal="justify" vertical="top" wrapText="1"/>
    </xf>
    <xf numFmtId="0" fontId="21" fillId="9" borderId="3" xfId="0" applyFont="1" applyFill="1" applyBorder="1" applyAlignment="1">
      <alignment horizontal="justify" vertical="top" wrapText="1"/>
    </xf>
    <xf numFmtId="0" fontId="21" fillId="9" borderId="2" xfId="0" applyFont="1" applyFill="1" applyBorder="1" applyAlignment="1">
      <alignment wrapText="1"/>
    </xf>
    <xf numFmtId="0" fontId="21" fillId="9" borderId="5" xfId="0" applyFont="1" applyFill="1" applyBorder="1" applyAlignment="1">
      <alignment wrapText="1"/>
    </xf>
    <xf numFmtId="0" fontId="21" fillId="9" borderId="3" xfId="0" applyFont="1" applyFill="1" applyBorder="1" applyAlignment="1">
      <alignment wrapText="1"/>
    </xf>
    <xf numFmtId="0" fontId="21" fillId="9" borderId="2" xfId="0" applyFont="1" applyFill="1" applyBorder="1" applyAlignment="1">
      <alignment horizontal="center" wrapText="1"/>
    </xf>
    <xf numFmtId="0" fontId="21" fillId="9" borderId="2" xfId="0" applyFont="1" applyFill="1" applyBorder="1" applyAlignment="1">
      <alignment horizontal="right" wrapText="1"/>
    </xf>
    <xf numFmtId="0" fontId="21" fillId="9" borderId="7" xfId="0" applyFont="1" applyFill="1" applyBorder="1" applyAlignment="1">
      <alignment horizontal="right" wrapText="1"/>
    </xf>
    <xf numFmtId="49" fontId="27" fillId="10" borderId="2" xfId="0" applyNumberFormat="1" applyFont="1" applyFill="1" applyBorder="1" applyAlignment="1">
      <alignment horizontal="center" vertical="center" wrapText="1"/>
    </xf>
    <xf numFmtId="0" fontId="27" fillId="10" borderId="8" xfId="0" applyFont="1" applyFill="1" applyBorder="1" applyAlignment="1">
      <alignment horizontal="center" vertical="center" wrapText="1"/>
    </xf>
    <xf numFmtId="166" fontId="22" fillId="9" borderId="2" xfId="1" applyFont="1" applyFill="1" applyBorder="1" applyAlignment="1" applyProtection="1">
      <alignment horizontal="center" vertical="center" wrapText="1"/>
    </xf>
    <xf numFmtId="2" fontId="22" fillId="9" borderId="13" xfId="0" applyNumberFormat="1" applyFont="1" applyFill="1" applyBorder="1" applyAlignment="1">
      <alignment horizontal="center" vertical="center" wrapText="1"/>
    </xf>
    <xf numFmtId="2" fontId="22" fillId="9" borderId="11" xfId="0" applyNumberFormat="1" applyFont="1" applyFill="1" applyBorder="1" applyAlignment="1">
      <alignment horizontal="center" vertical="center" wrapText="1"/>
    </xf>
    <xf numFmtId="4" fontId="22" fillId="9" borderId="11" xfId="0" applyNumberFormat="1" applyFont="1" applyFill="1" applyBorder="1" applyAlignment="1">
      <alignment horizontal="right" vertical="center" wrapText="1"/>
    </xf>
    <xf numFmtId="4" fontId="22" fillId="9" borderId="14" xfId="0" applyNumberFormat="1" applyFont="1" applyFill="1" applyBorder="1" applyAlignment="1">
      <alignment horizontal="right" vertical="center" wrapText="1"/>
    </xf>
    <xf numFmtId="0" fontId="21" fillId="9" borderId="12" xfId="0" applyFont="1" applyFill="1" applyBorder="1" applyAlignment="1">
      <alignment horizontal="center" wrapText="1"/>
    </xf>
    <xf numFmtId="0" fontId="21" fillId="9" borderId="15" xfId="0" applyFont="1" applyFill="1" applyBorder="1" applyAlignment="1">
      <alignment horizontal="center"/>
    </xf>
    <xf numFmtId="0" fontId="21" fillId="9" borderId="10" xfId="0" applyFont="1" applyFill="1" applyBorder="1"/>
    <xf numFmtId="0" fontId="16" fillId="9" borderId="12" xfId="0" applyFont="1" applyFill="1" applyBorder="1" applyAlignment="1"/>
    <xf numFmtId="0" fontId="15" fillId="9" borderId="12" xfId="0" applyFont="1" applyFill="1" applyBorder="1"/>
    <xf numFmtId="0" fontId="34" fillId="9" borderId="0" xfId="0" applyFont="1" applyFill="1"/>
    <xf numFmtId="0" fontId="15" fillId="9" borderId="2" xfId="0" applyFont="1" applyFill="1" applyBorder="1" applyAlignment="1">
      <alignment horizontal="left" vertical="center" wrapText="1"/>
    </xf>
    <xf numFmtId="4" fontId="15" fillId="9" borderId="2" xfId="0" applyNumberFormat="1" applyFont="1" applyFill="1" applyBorder="1" applyAlignment="1" applyProtection="1">
      <alignment horizontal="right" vertical="center" wrapText="1"/>
    </xf>
    <xf numFmtId="4" fontId="16" fillId="9" borderId="13" xfId="0" applyNumberFormat="1" applyFont="1" applyFill="1" applyBorder="1"/>
    <xf numFmtId="4" fontId="16" fillId="9" borderId="14" xfId="0" applyNumberFormat="1" applyFont="1" applyFill="1" applyBorder="1"/>
    <xf numFmtId="4" fontId="15" fillId="9" borderId="13" xfId="0" applyNumberFormat="1" applyFont="1" applyFill="1" applyBorder="1" applyAlignment="1">
      <alignment horizontal="left" vertical="center" wrapText="1"/>
    </xf>
    <xf numFmtId="4" fontId="15" fillId="9" borderId="11" xfId="0" applyNumberFormat="1" applyFont="1" applyFill="1" applyBorder="1" applyAlignment="1">
      <alignment horizontal="left" vertical="center" wrapText="1"/>
    </xf>
    <xf numFmtId="4" fontId="15" fillId="9" borderId="0" xfId="0" applyNumberFormat="1" applyFont="1" applyFill="1" applyBorder="1" applyAlignment="1">
      <alignment horizontal="left" vertical="center" wrapText="1"/>
    </xf>
    <xf numFmtId="0" fontId="15" fillId="9" borderId="15" xfId="0" applyFont="1" applyFill="1" applyBorder="1"/>
    <xf numFmtId="0" fontId="16" fillId="9" borderId="12" xfId="0" applyFont="1" applyFill="1" applyBorder="1" applyAlignment="1">
      <alignment horizontal="center"/>
    </xf>
    <xf numFmtId="0" fontId="15" fillId="9" borderId="12" xfId="0" applyFont="1" applyFill="1" applyBorder="1" applyAlignment="1">
      <alignment horizontal="center"/>
    </xf>
    <xf numFmtId="0" fontId="15" fillId="10" borderId="2" xfId="0" applyFont="1" applyFill="1" applyBorder="1"/>
    <xf numFmtId="168" fontId="15" fillId="9" borderId="2" xfId="0" applyNumberFormat="1" applyFont="1" applyFill="1" applyBorder="1" applyAlignment="1">
      <alignment horizontal="left" vertical="center" wrapText="1"/>
    </xf>
    <xf numFmtId="4" fontId="15" fillId="9" borderId="2" xfId="0" applyNumberFormat="1" applyFont="1" applyFill="1" applyBorder="1" applyAlignment="1">
      <alignment horizontal="left" vertical="center" wrapText="1"/>
    </xf>
    <xf numFmtId="1" fontId="15" fillId="9" borderId="2" xfId="0" applyNumberFormat="1" applyFont="1" applyFill="1" applyBorder="1" applyAlignment="1">
      <alignment horizontal="center" vertical="center" wrapText="1"/>
    </xf>
    <xf numFmtId="0" fontId="15" fillId="9" borderId="11" xfId="0" applyFont="1" applyFill="1" applyBorder="1" applyAlignment="1">
      <alignment horizontal="center"/>
    </xf>
    <xf numFmtId="0" fontId="15" fillId="9" borderId="11" xfId="0" applyFont="1" applyFill="1" applyBorder="1" applyAlignment="1">
      <alignment horizontal="center" wrapText="1"/>
    </xf>
    <xf numFmtId="0" fontId="15" fillId="9" borderId="0" xfId="0" applyFont="1" applyFill="1" applyBorder="1" applyAlignment="1">
      <alignment horizontal="center" wrapText="1"/>
    </xf>
    <xf numFmtId="0" fontId="45" fillId="9" borderId="0" xfId="20" applyFont="1" applyFill="1" applyBorder="1" applyAlignment="1" applyProtection="1">
      <alignment horizontal="center"/>
    </xf>
    <xf numFmtId="0" fontId="34" fillId="9" borderId="0" xfId="29" applyFont="1" applyFill="1"/>
    <xf numFmtId="0" fontId="44" fillId="10" borderId="2" xfId="29" applyFont="1" applyFill="1" applyBorder="1" applyAlignment="1">
      <alignment horizontal="center" vertical="center" wrapText="1"/>
    </xf>
    <xf numFmtId="0" fontId="22" fillId="10" borderId="7" xfId="29" applyFont="1" applyFill="1" applyBorder="1" applyAlignment="1">
      <alignment horizontal="center" vertical="center" wrapText="1"/>
    </xf>
    <xf numFmtId="0" fontId="48" fillId="10" borderId="8" xfId="29" applyFont="1" applyFill="1" applyBorder="1" applyAlignment="1">
      <alignment horizontal="center" vertical="center" wrapText="1"/>
    </xf>
    <xf numFmtId="0" fontId="26" fillId="10" borderId="2" xfId="29" applyFont="1" applyFill="1" applyBorder="1" applyAlignment="1">
      <alignment horizontal="center" vertical="center" wrapText="1"/>
    </xf>
    <xf numFmtId="0" fontId="21" fillId="9" borderId="2" xfId="29" applyFont="1" applyFill="1" applyBorder="1" applyAlignment="1">
      <alignment horizontal="center" vertical="center" wrapText="1"/>
    </xf>
    <xf numFmtId="165" fontId="21" fillId="9" borderId="2" xfId="21" applyFont="1" applyFill="1" applyBorder="1" applyAlignment="1" applyProtection="1">
      <alignment horizontal="center" vertical="center" wrapText="1"/>
    </xf>
    <xf numFmtId="0" fontId="21" fillId="9" borderId="2" xfId="29" applyFont="1" applyFill="1" applyBorder="1" applyAlignment="1">
      <alignment horizontal="center" vertical="center"/>
    </xf>
    <xf numFmtId="175" fontId="49" fillId="9" borderId="2" xfId="30" applyNumberFormat="1" applyFont="1" applyFill="1" applyBorder="1" applyAlignment="1">
      <alignment horizontal="center" vertical="center" wrapText="1"/>
    </xf>
    <xf numFmtId="175" fontId="50" fillId="9" borderId="2" xfId="29" applyNumberFormat="1" applyFont="1" applyFill="1" applyBorder="1" applyAlignment="1">
      <alignment horizontal="center" vertical="center" wrapText="1"/>
    </xf>
    <xf numFmtId="3" fontId="21" fillId="9" borderId="2" xfId="29" applyNumberFormat="1" applyFont="1" applyFill="1" applyBorder="1" applyAlignment="1">
      <alignment horizontal="center" vertical="center" wrapText="1"/>
    </xf>
    <xf numFmtId="176" fontId="21" fillId="9" borderId="2" xfId="29" applyNumberFormat="1" applyFont="1" applyFill="1" applyBorder="1" applyAlignment="1">
      <alignment horizontal="center" vertical="center" wrapText="1"/>
    </xf>
    <xf numFmtId="4" fontId="21" fillId="9" borderId="2" xfId="29" applyNumberFormat="1" applyFont="1" applyFill="1" applyBorder="1" applyAlignment="1">
      <alignment horizontal="center" vertical="center" wrapText="1"/>
    </xf>
    <xf numFmtId="171" fontId="21" fillId="9" borderId="2" xfId="29" applyNumberFormat="1" applyFont="1" applyFill="1" applyBorder="1" applyAlignment="1">
      <alignment horizontal="center" vertical="center" wrapText="1"/>
    </xf>
    <xf numFmtId="164" fontId="21" fillId="9" borderId="2" xfId="24" applyFont="1" applyFill="1" applyBorder="1" applyAlignment="1" applyProtection="1">
      <alignment horizontal="center" vertical="center" wrapText="1"/>
    </xf>
    <xf numFmtId="175" fontId="21" fillId="9" borderId="2" xfId="29" applyNumberFormat="1" applyFont="1" applyFill="1" applyBorder="1" applyAlignment="1">
      <alignment horizontal="center" vertical="center" wrapText="1"/>
    </xf>
    <xf numFmtId="4" fontId="22" fillId="9" borderId="2" xfId="29" applyNumberFormat="1" applyFont="1" applyFill="1" applyBorder="1" applyAlignment="1">
      <alignment horizontal="right" vertical="center" wrapText="1"/>
    </xf>
    <xf numFmtId="4" fontId="22" fillId="9" borderId="0" xfId="29" applyNumberFormat="1" applyFont="1" applyFill="1" applyBorder="1" applyAlignment="1">
      <alignment horizontal="right" vertical="center" wrapText="1"/>
    </xf>
    <xf numFmtId="177" fontId="21" fillId="9" borderId="2" xfId="29" applyNumberFormat="1" applyFont="1" applyFill="1" applyBorder="1" applyAlignment="1">
      <alignment horizontal="center" vertical="center" wrapText="1"/>
    </xf>
    <xf numFmtId="178" fontId="21" fillId="9" borderId="0" xfId="29" applyNumberFormat="1" applyFont="1" applyFill="1"/>
    <xf numFmtId="0" fontId="22" fillId="10" borderId="2" xfId="44" applyFont="1" applyFill="1" applyBorder="1" applyAlignment="1">
      <alignment horizontal="center" vertical="center" wrapText="1"/>
    </xf>
    <xf numFmtId="179" fontId="21" fillId="9" borderId="0" xfId="29" applyNumberFormat="1" applyFont="1" applyFill="1"/>
    <xf numFmtId="164" fontId="21" fillId="9" borderId="0" xfId="24" applyFont="1" applyFill="1" applyBorder="1" applyAlignment="1" applyProtection="1"/>
    <xf numFmtId="2" fontId="44" fillId="9" borderId="2" xfId="29" applyNumberFormat="1" applyFont="1" applyFill="1" applyBorder="1"/>
    <xf numFmtId="0" fontId="22" fillId="0" borderId="0" xfId="29" applyFont="1" applyFill="1"/>
    <xf numFmtId="0" fontId="21" fillId="0" borderId="0" xfId="29" applyFont="1" applyFill="1"/>
    <xf numFmtId="0" fontId="55" fillId="0" borderId="0" xfId="29" applyFill="1"/>
    <xf numFmtId="0" fontId="22" fillId="0" borderId="0" xfId="29" applyFont="1" applyFill="1" applyBorder="1"/>
    <xf numFmtId="0" fontId="21" fillId="0" borderId="0" xfId="29" applyFont="1" applyFill="1" applyBorder="1" applyAlignment="1">
      <alignment horizontal="left" vertical="center" wrapText="1"/>
    </xf>
    <xf numFmtId="0" fontId="35" fillId="9" borderId="0" xfId="29" applyFont="1" applyFill="1" applyBorder="1"/>
    <xf numFmtId="0" fontId="21" fillId="9" borderId="0" xfId="29" applyFont="1" applyFill="1" applyBorder="1" applyAlignment="1">
      <alignment horizontal="left" vertical="center" wrapText="1"/>
    </xf>
    <xf numFmtId="0" fontId="22" fillId="9" borderId="0" xfId="29" applyFont="1" applyFill="1" applyBorder="1" applyAlignment="1">
      <alignment horizontal="center" vertical="center" wrapText="1"/>
    </xf>
    <xf numFmtId="0" fontId="21" fillId="9" borderId="2" xfId="29" applyFont="1" applyFill="1" applyBorder="1" applyAlignment="1">
      <alignment horizontal="left" vertical="center" wrapText="1"/>
    </xf>
    <xf numFmtId="4" fontId="21" fillId="9" borderId="2" xfId="29" applyNumberFormat="1" applyFont="1" applyFill="1" applyBorder="1"/>
    <xf numFmtId="4" fontId="21" fillId="9" borderId="2" xfId="29" applyNumberFormat="1" applyFont="1" applyFill="1" applyBorder="1" applyAlignment="1">
      <alignment horizontal="left" vertical="center" wrapText="1"/>
    </xf>
    <xf numFmtId="0" fontId="21" fillId="9" borderId="0" xfId="29" applyFont="1" applyFill="1" applyAlignment="1">
      <alignment horizontal="left" vertical="center" wrapText="1"/>
    </xf>
    <xf numFmtId="0" fontId="22" fillId="10" borderId="3" xfId="29" applyFont="1" applyFill="1" applyBorder="1" applyAlignment="1">
      <alignment horizontal="center" vertical="center" wrapText="1"/>
    </xf>
    <xf numFmtId="0" fontId="22" fillId="9" borderId="0" xfId="29" applyFont="1" applyFill="1" applyBorder="1" applyAlignment="1">
      <alignment vertical="center" wrapText="1"/>
    </xf>
    <xf numFmtId="0" fontId="21" fillId="9" borderId="0" xfId="29" applyFont="1" applyFill="1" applyAlignment="1">
      <alignment horizontal="center" vertical="center" wrapText="1"/>
    </xf>
    <xf numFmtId="0" fontId="22" fillId="10" borderId="16" xfId="29" applyFont="1" applyFill="1" applyBorder="1" applyAlignment="1">
      <alignment vertical="center" wrapText="1"/>
    </xf>
    <xf numFmtId="0" fontId="22" fillId="10" borderId="12" xfId="29" applyFont="1" applyFill="1" applyBorder="1" applyAlignment="1">
      <alignment vertical="center" wrapText="1"/>
    </xf>
    <xf numFmtId="0" fontId="21" fillId="9" borderId="3" xfId="29" applyFont="1" applyFill="1" applyBorder="1" applyAlignment="1">
      <alignment vertical="center" wrapText="1"/>
    </xf>
    <xf numFmtId="0" fontId="21" fillId="9" borderId="4" xfId="29" applyFont="1" applyFill="1" applyBorder="1" applyAlignment="1">
      <alignment vertical="center" wrapText="1"/>
    </xf>
    <xf numFmtId="0" fontId="21" fillId="9" borderId="0" xfId="29" applyFont="1" applyFill="1" applyBorder="1" applyAlignment="1">
      <alignment vertical="center" wrapText="1"/>
    </xf>
    <xf numFmtId="0" fontId="21" fillId="9" borderId="0" xfId="29" applyFont="1" applyFill="1" applyBorder="1" applyAlignment="1">
      <alignment horizontal="justify" vertical="center" wrapText="1"/>
    </xf>
    <xf numFmtId="4" fontId="21" fillId="9" borderId="0" xfId="29" applyNumberFormat="1" applyFont="1" applyFill="1" applyBorder="1" applyAlignment="1">
      <alignment horizontal="right" vertical="center" wrapText="1"/>
    </xf>
    <xf numFmtId="0" fontId="22" fillId="9" borderId="3" xfId="29" applyFont="1" applyFill="1" applyBorder="1" applyAlignment="1"/>
    <xf numFmtId="0" fontId="22" fillId="9" borderId="4" xfId="29" applyFont="1" applyFill="1" applyBorder="1" applyAlignment="1"/>
    <xf numFmtId="0" fontId="22" fillId="9" borderId="0" xfId="29" applyFont="1" applyFill="1" applyBorder="1" applyAlignment="1"/>
    <xf numFmtId="0" fontId="22" fillId="9" borderId="0" xfId="29" applyFont="1" applyFill="1" applyBorder="1" applyAlignment="1">
      <alignment horizontal="left"/>
    </xf>
    <xf numFmtId="4" fontId="22" fillId="10" borderId="2" xfId="29" applyNumberFormat="1" applyFont="1" applyFill="1" applyBorder="1"/>
    <xf numFmtId="0" fontId="22" fillId="9" borderId="0" xfId="29" applyFont="1" applyFill="1" applyBorder="1" applyAlignment="1">
      <alignment horizontal="center"/>
    </xf>
    <xf numFmtId="4" fontId="22" fillId="9" borderId="0" xfId="29" applyNumberFormat="1" applyFont="1" applyFill="1" applyBorder="1"/>
    <xf numFmtId="0" fontId="22" fillId="10" borderId="7" xfId="44" applyFont="1" applyFill="1" applyBorder="1" applyAlignment="1">
      <alignment horizontal="center" vertical="center" wrapText="1"/>
    </xf>
    <xf numFmtId="0" fontId="22" fillId="10" borderId="13" xfId="44" applyFont="1" applyFill="1" applyBorder="1" applyAlignment="1">
      <alignment horizontal="center" vertical="center" wrapText="1"/>
    </xf>
    <xf numFmtId="0" fontId="22" fillId="9" borderId="0" xfId="44" applyFont="1" applyFill="1" applyBorder="1" applyAlignment="1">
      <alignment horizontal="center" vertical="center" wrapText="1"/>
    </xf>
    <xf numFmtId="0" fontId="51" fillId="9" borderId="7" xfId="28" applyFont="1" applyFill="1" applyBorder="1" applyAlignment="1">
      <alignment horizontal="center" vertical="center" wrapText="1"/>
    </xf>
    <xf numFmtId="0" fontId="46" fillId="9" borderId="7" xfId="28" applyFont="1" applyFill="1" applyBorder="1" applyAlignment="1">
      <alignment horizontal="center" vertical="center" wrapText="1"/>
    </xf>
    <xf numFmtId="0" fontId="52" fillId="9" borderId="7" xfId="28" applyFont="1" applyFill="1" applyBorder="1" applyAlignment="1">
      <alignment horizontal="center" vertical="center" wrapText="1"/>
    </xf>
    <xf numFmtId="0" fontId="55" fillId="9" borderId="2" xfId="29" applyFill="1" applyBorder="1"/>
    <xf numFmtId="0" fontId="52" fillId="9" borderId="2" xfId="28" applyFont="1" applyFill="1" applyBorder="1" applyAlignment="1">
      <alignment horizontal="center" vertical="center" wrapText="1"/>
    </xf>
    <xf numFmtId="0" fontId="51" fillId="9" borderId="0" xfId="28" applyFont="1" applyFill="1" applyBorder="1" applyAlignment="1">
      <alignment horizontal="center" vertical="center" wrapText="1"/>
    </xf>
    <xf numFmtId="0" fontId="53" fillId="0" borderId="2" xfId="35" applyFont="1" applyBorder="1"/>
    <xf numFmtId="0" fontId="54" fillId="9" borderId="2" xfId="30" applyFont="1" applyFill="1" applyBorder="1" applyAlignment="1">
      <alignment horizontal="center" vertical="center" wrapText="1"/>
    </xf>
    <xf numFmtId="0" fontId="53" fillId="9" borderId="0" xfId="35" applyFont="1" applyFill="1" applyBorder="1"/>
    <xf numFmtId="4" fontId="22" fillId="9" borderId="2" xfId="29" applyNumberFormat="1" applyFont="1" applyFill="1" applyBorder="1"/>
    <xf numFmtId="0" fontId="34" fillId="0" borderId="0" xfId="29" applyFont="1" applyFill="1" applyBorder="1" applyAlignment="1">
      <alignment horizontal="left" vertical="center" wrapText="1"/>
    </xf>
    <xf numFmtId="0" fontId="26" fillId="10" borderId="3" xfId="29" applyFont="1" applyFill="1" applyBorder="1" applyAlignment="1">
      <alignment horizontal="center" vertical="center" wrapText="1"/>
    </xf>
    <xf numFmtId="171" fontId="21" fillId="9" borderId="2" xfId="29" applyNumberFormat="1" applyFont="1" applyFill="1" applyBorder="1"/>
    <xf numFmtId="4" fontId="21" fillId="9" borderId="3" xfId="29" applyNumberFormat="1" applyFont="1" applyFill="1" applyBorder="1"/>
    <xf numFmtId="4" fontId="21" fillId="9" borderId="0" xfId="29" applyNumberFormat="1" applyFont="1" applyFill="1" applyBorder="1"/>
    <xf numFmtId="4" fontId="21" fillId="9" borderId="13" xfId="29" applyNumberFormat="1" applyFont="1" applyFill="1" applyBorder="1"/>
    <xf numFmtId="0" fontId="21" fillId="9" borderId="7" xfId="29" applyFont="1" applyFill="1" applyBorder="1"/>
    <xf numFmtId="0" fontId="21" fillId="9" borderId="13" xfId="29" applyFont="1" applyFill="1" applyBorder="1"/>
    <xf numFmtId="0" fontId="21" fillId="9" borderId="11" xfId="29" applyFont="1" applyFill="1" applyBorder="1"/>
    <xf numFmtId="0" fontId="21" fillId="9" borderId="14" xfId="29" applyFont="1" applyFill="1" applyBorder="1"/>
    <xf numFmtId="0" fontId="22" fillId="10" borderId="13" xfId="29" applyFont="1" applyFill="1" applyBorder="1" applyAlignment="1">
      <alignment horizontal="center" vertical="center" wrapText="1"/>
    </xf>
    <xf numFmtId="0" fontId="21" fillId="9" borderId="3" xfId="29" applyFont="1" applyFill="1" applyBorder="1"/>
    <xf numFmtId="0" fontId="22" fillId="9" borderId="0" xfId="29" applyFont="1" applyFill="1" applyBorder="1" applyAlignment="1">
      <alignment horizontal="justify"/>
    </xf>
    <xf numFmtId="0" fontId="21" fillId="9" borderId="0" xfId="29" applyFont="1" applyFill="1" applyBorder="1" applyAlignment="1">
      <alignment horizontal="justify" vertical="center"/>
    </xf>
    <xf numFmtId="0" fontId="21" fillId="9" borderId="15" xfId="29" applyFont="1" applyFill="1" applyBorder="1" applyAlignment="1">
      <alignment vertical="center"/>
    </xf>
    <xf numFmtId="0" fontId="21" fillId="9" borderId="0" xfId="29" applyFont="1" applyFill="1" applyBorder="1" applyAlignment="1">
      <alignment vertical="center"/>
    </xf>
    <xf numFmtId="0" fontId="21" fillId="9" borderId="17" xfId="29" applyFont="1" applyFill="1" applyBorder="1" applyAlignment="1">
      <alignment vertical="center"/>
    </xf>
    <xf numFmtId="0" fontId="21" fillId="9" borderId="15" xfId="29" applyFont="1" applyFill="1" applyBorder="1"/>
    <xf numFmtId="0" fontId="21" fillId="9" borderId="17" xfId="29" applyFont="1" applyFill="1" applyBorder="1"/>
    <xf numFmtId="0" fontId="21" fillId="9" borderId="15" xfId="29" applyFont="1" applyFill="1" applyBorder="1" applyAlignment="1">
      <alignment horizontal="justify" vertical="center"/>
    </xf>
    <xf numFmtId="0" fontId="21" fillId="9" borderId="17" xfId="29" applyFont="1" applyFill="1" applyBorder="1" applyAlignment="1">
      <alignment horizontal="justify" vertical="center"/>
    </xf>
    <xf numFmtId="0" fontId="22" fillId="9" borderId="15" xfId="29" applyFont="1" applyFill="1" applyBorder="1"/>
    <xf numFmtId="0" fontId="21" fillId="9" borderId="16" xfId="29" applyFont="1" applyFill="1" applyBorder="1"/>
    <xf numFmtId="0" fontId="21" fillId="9" borderId="12" xfId="29" applyFont="1" applyFill="1" applyBorder="1"/>
    <xf numFmtId="0" fontId="21" fillId="9" borderId="18" xfId="29" applyFont="1" applyFill="1" applyBorder="1"/>
    <xf numFmtId="49" fontId="21" fillId="9" borderId="7" xfId="0" applyNumberFormat="1" applyFont="1" applyFill="1" applyBorder="1" applyAlignment="1" applyProtection="1">
      <alignment horizontal="center" vertical="center" wrapText="1"/>
    </xf>
    <xf numFmtId="49" fontId="29" fillId="9" borderId="7" xfId="0" applyNumberFormat="1" applyFont="1" applyFill="1" applyBorder="1" applyAlignment="1" applyProtection="1">
      <alignment horizontal="left" vertical="center" wrapText="1"/>
    </xf>
    <xf numFmtId="4" fontId="29" fillId="9" borderId="7" xfId="0" applyNumberFormat="1" applyFont="1" applyFill="1" applyBorder="1" applyAlignment="1">
      <alignment horizontal="right" vertical="center" wrapText="1"/>
    </xf>
    <xf numFmtId="0" fontId="29" fillId="9" borderId="7" xfId="0" applyFont="1" applyFill="1" applyBorder="1" applyAlignment="1">
      <alignment horizontal="center" vertical="center" wrapText="1"/>
    </xf>
    <xf numFmtId="0" fontId="29" fillId="9" borderId="7" xfId="0" applyFont="1" applyFill="1" applyBorder="1" applyAlignment="1">
      <alignment horizontal="justify" vertical="center" wrapText="1"/>
    </xf>
    <xf numFmtId="4" fontId="21" fillId="9" borderId="7" xfId="0" applyNumberFormat="1" applyFont="1" applyFill="1" applyBorder="1" applyAlignment="1">
      <alignment horizontal="right" vertical="center" wrapText="1"/>
    </xf>
    <xf numFmtId="49" fontId="21" fillId="9" borderId="19" xfId="0" applyNumberFormat="1" applyFont="1" applyFill="1" applyBorder="1" applyAlignment="1" applyProtection="1">
      <alignment horizontal="center" vertical="center" wrapText="1"/>
    </xf>
    <xf numFmtId="49" fontId="29" fillId="9" borderId="19" xfId="0" applyNumberFormat="1" applyFont="1" applyFill="1" applyBorder="1" applyAlignment="1" applyProtection="1">
      <alignment horizontal="left" vertical="center" wrapText="1"/>
    </xf>
    <xf numFmtId="4" fontId="29" fillId="9" borderId="19" xfId="0" applyNumberFormat="1" applyFont="1" applyFill="1" applyBorder="1" applyAlignment="1">
      <alignment horizontal="right" vertical="center" wrapText="1"/>
    </xf>
    <xf numFmtId="0" fontId="29" fillId="9" borderId="19" xfId="0" applyFont="1" applyFill="1" applyBorder="1" applyAlignment="1">
      <alignment horizontal="center" vertical="center" wrapText="1"/>
    </xf>
    <xf numFmtId="0" fontId="29" fillId="9" borderId="19" xfId="0" applyFont="1" applyFill="1" applyBorder="1" applyAlignment="1">
      <alignment horizontal="justify" vertical="center" wrapText="1"/>
    </xf>
    <xf numFmtId="4" fontId="21" fillId="9" borderId="19" xfId="0" applyNumberFormat="1" applyFont="1" applyFill="1" applyBorder="1" applyAlignment="1">
      <alignment horizontal="right" vertical="center" wrapText="1"/>
    </xf>
    <xf numFmtId="0" fontId="25" fillId="9" borderId="2" xfId="0" applyFont="1" applyFill="1" applyBorder="1" applyAlignment="1">
      <alignment horizontal="center" vertical="center" wrapText="1"/>
    </xf>
    <xf numFmtId="168" fontId="15" fillId="9" borderId="3" xfId="0" applyNumberFormat="1" applyFont="1" applyFill="1" applyBorder="1" applyAlignment="1" applyProtection="1">
      <alignment horizontal="center"/>
    </xf>
    <xf numFmtId="0" fontId="16" fillId="9" borderId="0" xfId="0" applyFont="1" applyFill="1" applyBorder="1" applyAlignment="1" applyProtection="1">
      <alignment horizontal="center"/>
    </xf>
    <xf numFmtId="180" fontId="0" fillId="0" borderId="19" xfId="0" applyNumberFormat="1" applyFont="1" applyBorder="1" applyAlignment="1">
      <alignment horizontal="right" wrapText="1"/>
    </xf>
    <xf numFmtId="0" fontId="16" fillId="10" borderId="2" xfId="0" applyFont="1" applyFill="1" applyBorder="1" applyAlignment="1">
      <alignment horizontal="center" vertical="center" wrapText="1"/>
    </xf>
    <xf numFmtId="0" fontId="16" fillId="11" borderId="2" xfId="0" applyFont="1" applyFill="1" applyBorder="1" applyAlignment="1">
      <alignment horizontal="justify" vertical="center" wrapText="1"/>
    </xf>
    <xf numFmtId="0" fontId="16" fillId="12" borderId="2" xfId="0" applyFont="1" applyFill="1" applyBorder="1" applyAlignment="1">
      <alignment horizontal="justify" vertical="center" wrapText="1"/>
    </xf>
    <xf numFmtId="0" fontId="15" fillId="9" borderId="2" xfId="0" applyFont="1" applyFill="1" applyBorder="1" applyAlignment="1">
      <alignment horizontal="left" vertical="center" wrapText="1" indent="1"/>
    </xf>
    <xf numFmtId="0" fontId="18" fillId="9" borderId="2" xfId="2" applyFont="1" applyFill="1" applyBorder="1" applyAlignment="1" applyProtection="1">
      <alignment horizontal="center" vertical="center" wrapText="1"/>
    </xf>
    <xf numFmtId="0" fontId="15" fillId="9" borderId="2" xfId="0" applyFont="1" applyFill="1" applyBorder="1" applyAlignment="1">
      <alignment horizontal="left" vertical="center" wrapText="1" indent="15"/>
    </xf>
    <xf numFmtId="0" fontId="18" fillId="0" borderId="2" xfId="2" applyFont="1" applyBorder="1" applyAlignment="1" applyProtection="1">
      <alignment horizontal="center" vertical="center" wrapText="1"/>
    </xf>
    <xf numFmtId="0" fontId="18" fillId="9" borderId="6" xfId="2" applyFont="1" applyFill="1" applyBorder="1" applyAlignment="1" applyProtection="1">
      <alignment horizontal="center" vertical="center" wrapText="1"/>
    </xf>
    <xf numFmtId="0" fontId="16" fillId="9" borderId="2" xfId="0" applyFont="1" applyFill="1" applyBorder="1" applyAlignment="1">
      <alignment horizontal="justify" vertical="center" wrapText="1"/>
    </xf>
    <xf numFmtId="0" fontId="15" fillId="9" borderId="2" xfId="0" applyFont="1" applyFill="1" applyBorder="1" applyAlignment="1">
      <alignment horizontal="justify" vertical="center" wrapText="1"/>
    </xf>
    <xf numFmtId="167" fontId="15" fillId="9" borderId="2" xfId="0" applyNumberFormat="1" applyFont="1" applyFill="1" applyBorder="1" applyAlignment="1">
      <alignment horizontal="justify" vertical="center" wrapText="1"/>
    </xf>
    <xf numFmtId="0" fontId="19" fillId="9" borderId="2" xfId="0" applyFont="1" applyFill="1" applyBorder="1" applyAlignment="1">
      <alignment horizontal="justify" vertical="center" wrapText="1"/>
    </xf>
    <xf numFmtId="49" fontId="15" fillId="9" borderId="2" xfId="0" applyNumberFormat="1" applyFont="1" applyFill="1" applyBorder="1" applyAlignment="1">
      <alignment horizontal="justify" vertical="center" wrapText="1"/>
    </xf>
    <xf numFmtId="49" fontId="15" fillId="9" borderId="2" xfId="0" applyNumberFormat="1" applyFont="1" applyFill="1" applyBorder="1" applyAlignment="1">
      <alignment horizontal="left" vertical="center" wrapText="1"/>
    </xf>
    <xf numFmtId="169" fontId="15" fillId="9" borderId="2" xfId="0" applyNumberFormat="1" applyFont="1" applyFill="1" applyBorder="1" applyAlignment="1">
      <alignment horizontal="justify" vertical="center" wrapText="1"/>
    </xf>
    <xf numFmtId="0" fontId="16" fillId="9" borderId="2" xfId="0" applyFont="1" applyFill="1" applyBorder="1" applyAlignment="1">
      <alignment horizontal="justify" vertical="top" wrapText="1"/>
    </xf>
    <xf numFmtId="0" fontId="15" fillId="9" borderId="7" xfId="0" applyFont="1" applyFill="1" applyBorder="1" applyAlignment="1">
      <alignment horizontal="justify" vertical="top" wrapText="1"/>
    </xf>
    <xf numFmtId="0" fontId="15" fillId="9" borderId="8" xfId="0" applyFont="1" applyFill="1" applyBorder="1" applyAlignment="1">
      <alignment horizontal="justify" vertical="top" wrapText="1"/>
    </xf>
    <xf numFmtId="0" fontId="16" fillId="11" borderId="2" xfId="0" applyFont="1" applyFill="1" applyBorder="1" applyAlignment="1">
      <alignment horizontal="center" vertical="center" wrapText="1"/>
    </xf>
    <xf numFmtId="0" fontId="22" fillId="10" borderId="2" xfId="0" applyFont="1" applyFill="1" applyBorder="1" applyAlignment="1">
      <alignment horizontal="center" vertical="center" wrapText="1"/>
    </xf>
    <xf numFmtId="0" fontId="21" fillId="9" borderId="2" xfId="0" applyFont="1" applyFill="1" applyBorder="1" applyAlignment="1">
      <alignment horizontal="justify" vertical="center" wrapText="1"/>
    </xf>
    <xf numFmtId="0" fontId="22" fillId="9" borderId="2" xfId="0" applyFont="1" applyFill="1" applyBorder="1" applyAlignment="1">
      <alignment horizontal="justify" vertical="center" wrapText="1"/>
    </xf>
    <xf numFmtId="0" fontId="21" fillId="9" borderId="7" xfId="0" applyFont="1" applyFill="1" applyBorder="1" applyAlignment="1">
      <alignment horizontal="justify" vertical="center" wrapText="1"/>
    </xf>
    <xf numFmtId="0" fontId="21" fillId="9" borderId="8" xfId="0" applyFont="1" applyFill="1" applyBorder="1" applyAlignment="1">
      <alignment horizontal="justify" vertical="center" wrapText="1"/>
    </xf>
    <xf numFmtId="0" fontId="21" fillId="9" borderId="2" xfId="0" applyFont="1" applyFill="1" applyBorder="1" applyAlignment="1">
      <alignment horizontal="center" vertical="center" wrapText="1"/>
    </xf>
    <xf numFmtId="0" fontId="22" fillId="9" borderId="2" xfId="0" applyFont="1" applyFill="1" applyBorder="1" applyAlignment="1">
      <alignment horizontal="left" vertical="center" wrapText="1"/>
    </xf>
    <xf numFmtId="0" fontId="21" fillId="9" borderId="8"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23" fillId="9" borderId="2" xfId="0" applyFont="1" applyFill="1" applyBorder="1" applyAlignment="1">
      <alignment horizontal="left" vertical="center" wrapText="1"/>
    </xf>
    <xf numFmtId="168" fontId="21" fillId="0" borderId="2" xfId="0" applyNumberFormat="1" applyFont="1" applyFill="1" applyBorder="1" applyAlignment="1">
      <alignment horizontal="justify" vertical="center" wrapText="1"/>
    </xf>
    <xf numFmtId="0" fontId="22" fillId="9" borderId="7" xfId="0" applyFont="1" applyFill="1" applyBorder="1" applyAlignment="1">
      <alignment horizontal="center" vertical="center" wrapText="1"/>
    </xf>
    <xf numFmtId="0" fontId="21" fillId="11" borderId="4" xfId="0" applyFont="1" applyFill="1" applyBorder="1" applyAlignment="1">
      <alignment horizontal="center" vertical="center" wrapText="1"/>
    </xf>
    <xf numFmtId="0" fontId="23" fillId="9" borderId="2" xfId="0" applyFont="1" applyFill="1" applyBorder="1" applyAlignment="1">
      <alignment vertical="center" wrapText="1"/>
    </xf>
    <xf numFmtId="0" fontId="25" fillId="9" borderId="2" xfId="0" applyFont="1" applyFill="1" applyBorder="1" applyAlignment="1">
      <alignment horizontal="justify" vertical="center" wrapText="1"/>
    </xf>
    <xf numFmtId="0" fontId="23" fillId="9" borderId="2" xfId="0" applyFont="1" applyFill="1" applyBorder="1" applyAlignment="1">
      <alignment horizontal="justify" vertical="center" wrapText="1"/>
    </xf>
    <xf numFmtId="169" fontId="23" fillId="9" borderId="2" xfId="0" applyNumberFormat="1" applyFont="1" applyFill="1" applyBorder="1" applyAlignment="1">
      <alignment horizontal="justify" vertical="center" wrapText="1"/>
    </xf>
    <xf numFmtId="168" fontId="23" fillId="9" borderId="2" xfId="0" applyNumberFormat="1" applyFont="1" applyFill="1" applyBorder="1" applyAlignment="1">
      <alignment horizontal="justify" vertical="center" wrapText="1"/>
    </xf>
    <xf numFmtId="49" fontId="21" fillId="9" borderId="2" xfId="0" applyNumberFormat="1" applyFont="1" applyFill="1" applyBorder="1" applyAlignment="1" applyProtection="1">
      <alignment horizontal="center" vertical="center" wrapText="1"/>
    </xf>
    <xf numFmtId="49" fontId="28" fillId="9" borderId="2" xfId="0" applyNumberFormat="1" applyFont="1" applyFill="1" applyBorder="1" applyAlignment="1" applyProtection="1">
      <alignment horizontal="left" vertical="center" wrapText="1"/>
    </xf>
    <xf numFmtId="4" fontId="21" fillId="9" borderId="2" xfId="0" applyNumberFormat="1" applyFont="1" applyFill="1" applyBorder="1" applyAlignment="1">
      <alignment horizontal="right" vertical="center" wrapText="1"/>
    </xf>
    <xf numFmtId="4" fontId="28" fillId="9" borderId="2" xfId="0" applyNumberFormat="1" applyFont="1" applyFill="1" applyBorder="1" applyAlignment="1">
      <alignment horizontal="right" vertical="center" wrapText="1"/>
    </xf>
    <xf numFmtId="164" fontId="22" fillId="10" borderId="2" xfId="0" applyNumberFormat="1" applyFont="1" applyFill="1" applyBorder="1" applyAlignment="1" applyProtection="1">
      <alignment horizontal="center" vertical="center" wrapText="1"/>
    </xf>
    <xf numFmtId="0" fontId="15" fillId="9" borderId="9" xfId="0" applyFont="1" applyFill="1" applyBorder="1" applyAlignment="1">
      <alignment horizontal="justify" vertical="top" wrapText="1"/>
    </xf>
    <xf numFmtId="49" fontId="28" fillId="9" borderId="2" xfId="0" applyNumberFormat="1" applyFont="1" applyFill="1" applyBorder="1" applyAlignment="1" applyProtection="1">
      <alignment horizontal="center" vertical="center" wrapText="1"/>
    </xf>
    <xf numFmtId="0" fontId="15" fillId="9" borderId="2" xfId="0" applyFont="1" applyFill="1" applyBorder="1" applyAlignment="1">
      <alignment horizontal="justify" wrapText="1"/>
    </xf>
    <xf numFmtId="0" fontId="30" fillId="10" borderId="2" xfId="0" applyFont="1" applyFill="1" applyBorder="1" applyAlignment="1">
      <alignment horizontal="center" vertical="center" wrapText="1"/>
    </xf>
    <xf numFmtId="0" fontId="16" fillId="9" borderId="2" xfId="0" applyFont="1" applyFill="1" applyBorder="1" applyAlignment="1">
      <alignment horizontal="center" vertical="top" wrapText="1"/>
    </xf>
    <xf numFmtId="0" fontId="16" fillId="9" borderId="2" xfId="0" applyFont="1" applyFill="1" applyBorder="1" applyAlignment="1">
      <alignment horizontal="justify" vertical="top"/>
    </xf>
    <xf numFmtId="0" fontId="22" fillId="9" borderId="0" xfId="0" applyFont="1" applyFill="1" applyBorder="1" applyAlignment="1">
      <alignment horizontal="justify" vertical="top"/>
    </xf>
    <xf numFmtId="0" fontId="27" fillId="10" borderId="2" xfId="0" applyFont="1" applyFill="1" applyBorder="1" applyAlignment="1">
      <alignment horizontal="center" vertical="center" wrapText="1"/>
    </xf>
    <xf numFmtId="49" fontId="21" fillId="9" borderId="2" xfId="0" applyNumberFormat="1" applyFont="1" applyFill="1" applyBorder="1" applyAlignment="1">
      <alignment horizontal="justify" vertical="center" wrapText="1"/>
    </xf>
    <xf numFmtId="0" fontId="22" fillId="9" borderId="2" xfId="0" applyFont="1" applyFill="1" applyBorder="1" applyAlignment="1">
      <alignment horizontal="center" vertical="top" wrapText="1"/>
    </xf>
    <xf numFmtId="0" fontId="21" fillId="9" borderId="2" xfId="0" applyFont="1" applyFill="1" applyBorder="1" applyAlignment="1">
      <alignment horizontal="left" vertical="center" indent="1"/>
    </xf>
    <xf numFmtId="0" fontId="22" fillId="9" borderId="2" xfId="0" applyFont="1" applyFill="1" applyBorder="1" applyAlignment="1">
      <alignment vertical="center"/>
    </xf>
    <xf numFmtId="0" fontId="21" fillId="9" borderId="2" xfId="0" applyFont="1" applyFill="1" applyBorder="1" applyAlignment="1">
      <alignment horizontal="left" vertical="center"/>
    </xf>
    <xf numFmtId="0" fontId="35" fillId="9" borderId="2" xfId="0" applyFont="1" applyFill="1" applyBorder="1" applyAlignment="1">
      <alignment horizontal="left" vertical="center"/>
    </xf>
    <xf numFmtId="0" fontId="21" fillId="9" borderId="9" xfId="0" applyFont="1" applyFill="1" applyBorder="1" applyAlignment="1">
      <alignment horizontal="justify" vertical="top" wrapText="1"/>
    </xf>
    <xf numFmtId="0" fontId="21" fillId="9" borderId="8" xfId="0" applyFont="1" applyFill="1" applyBorder="1" applyAlignment="1">
      <alignment horizontal="justify" vertical="top" wrapText="1"/>
    </xf>
    <xf numFmtId="0" fontId="21" fillId="9" borderId="7" xfId="0" applyFont="1" applyFill="1" applyBorder="1" applyAlignment="1">
      <alignment horizontal="center" vertical="center" wrapText="1"/>
    </xf>
    <xf numFmtId="0" fontId="22" fillId="9" borderId="2" xfId="0" applyFont="1" applyFill="1" applyBorder="1" applyAlignment="1">
      <alignment horizontal="justify" vertical="top" wrapText="1"/>
    </xf>
    <xf numFmtId="0" fontId="21" fillId="9" borderId="7" xfId="0" applyFont="1" applyFill="1" applyBorder="1" applyAlignment="1">
      <alignment horizontal="justify" vertical="top" wrapText="1"/>
    </xf>
    <xf numFmtId="0" fontId="16" fillId="9" borderId="2" xfId="0" applyFont="1" applyFill="1" applyBorder="1" applyAlignment="1">
      <alignment horizontal="justify"/>
    </xf>
    <xf numFmtId="0" fontId="22" fillId="10" borderId="3" xfId="0" applyFont="1" applyFill="1" applyBorder="1" applyAlignment="1">
      <alignment horizontal="center" vertical="center" wrapText="1"/>
    </xf>
    <xf numFmtId="164" fontId="21" fillId="9" borderId="2" xfId="0" applyNumberFormat="1" applyFont="1" applyFill="1" applyBorder="1" applyAlignment="1" applyProtection="1">
      <alignment horizontal="justify"/>
    </xf>
    <xf numFmtId="0" fontId="22" fillId="10" borderId="5" xfId="0" applyFont="1" applyFill="1" applyBorder="1" applyAlignment="1">
      <alignment horizontal="center" vertical="center" wrapText="1"/>
    </xf>
    <xf numFmtId="0" fontId="21" fillId="9" borderId="2" xfId="0" applyFont="1" applyFill="1" applyBorder="1" applyAlignment="1">
      <alignment horizontal="justify"/>
    </xf>
    <xf numFmtId="49" fontId="22" fillId="9" borderId="2" xfId="0" applyNumberFormat="1" applyFont="1" applyFill="1" applyBorder="1" applyAlignment="1">
      <alignment horizontal="center" vertical="center" wrapText="1"/>
    </xf>
    <xf numFmtId="0" fontId="22" fillId="9" borderId="2" xfId="28" applyFont="1" applyFill="1" applyBorder="1" applyAlignment="1">
      <alignment horizontal="justify" vertical="center" wrapText="1"/>
    </xf>
    <xf numFmtId="0" fontId="21" fillId="9" borderId="2" xfId="28" applyFont="1" applyFill="1" applyBorder="1" applyAlignment="1">
      <alignment horizontal="justify" vertical="center" wrapText="1"/>
    </xf>
    <xf numFmtId="0" fontId="22" fillId="9" borderId="2" xfId="26" applyFont="1" applyFill="1" applyBorder="1" applyAlignment="1">
      <alignment horizontal="justify" vertical="center" wrapText="1"/>
    </xf>
    <xf numFmtId="0" fontId="22" fillId="10" borderId="2" xfId="26" applyFont="1" applyFill="1" applyBorder="1" applyAlignment="1">
      <alignment horizontal="center" vertical="center" wrapText="1"/>
    </xf>
    <xf numFmtId="0" fontId="21" fillId="9" borderId="2" xfId="26" applyFont="1" applyFill="1" applyBorder="1" applyAlignment="1">
      <alignment horizontal="justify" vertical="center" wrapText="1"/>
    </xf>
    <xf numFmtId="0" fontId="21" fillId="9" borderId="9" xfId="26" applyFont="1" applyFill="1" applyBorder="1" applyAlignment="1">
      <alignment horizontal="justify" vertical="center" wrapText="1"/>
    </xf>
    <xf numFmtId="0" fontId="22" fillId="9" borderId="2" xfId="26" applyFont="1" applyFill="1" applyBorder="1" applyAlignment="1">
      <alignment horizontal="justify" vertical="top" wrapText="1"/>
    </xf>
    <xf numFmtId="0" fontId="21" fillId="9" borderId="8" xfId="26" applyFont="1" applyFill="1" applyBorder="1" applyAlignment="1">
      <alignment horizontal="justify" vertical="center" wrapText="1"/>
    </xf>
    <xf numFmtId="0" fontId="15" fillId="9" borderId="2" xfId="0" applyFont="1" applyFill="1" applyBorder="1" applyAlignment="1">
      <alignment horizontal="justify" vertical="top" wrapText="1"/>
    </xf>
    <xf numFmtId="49" fontId="15" fillId="9" borderId="2" xfId="0" applyNumberFormat="1" applyFont="1" applyFill="1" applyBorder="1" applyAlignment="1">
      <alignment vertical="center" wrapText="1"/>
    </xf>
    <xf numFmtId="49" fontId="16" fillId="9" borderId="2" xfId="0" applyNumberFormat="1" applyFont="1" applyFill="1" applyBorder="1" applyAlignment="1">
      <alignment horizontal="justify" vertical="center" wrapText="1"/>
    </xf>
    <xf numFmtId="49" fontId="15" fillId="10" borderId="2" xfId="0" applyNumberFormat="1" applyFont="1" applyFill="1" applyBorder="1" applyAlignment="1">
      <alignment horizontal="justify" vertical="center" wrapText="1"/>
    </xf>
    <xf numFmtId="49" fontId="16" fillId="10" borderId="2" xfId="0" applyNumberFormat="1" applyFont="1" applyFill="1" applyBorder="1" applyAlignment="1">
      <alignment horizontal="justify" vertical="center" wrapText="1"/>
    </xf>
    <xf numFmtId="0" fontId="15" fillId="9" borderId="5" xfId="0" applyFont="1" applyFill="1" applyBorder="1" applyAlignment="1" applyProtection="1">
      <alignment horizontal="justify"/>
    </xf>
    <xf numFmtId="0" fontId="15" fillId="9" borderId="2" xfId="0" applyFont="1" applyFill="1" applyBorder="1" applyAlignment="1" applyProtection="1">
      <alignment horizontal="justify"/>
    </xf>
    <xf numFmtId="168" fontId="15" fillId="9" borderId="2" xfId="0" applyNumberFormat="1" applyFont="1" applyFill="1" applyBorder="1" applyAlignment="1">
      <alignment horizontal="justify" vertical="center" wrapText="1"/>
    </xf>
    <xf numFmtId="0" fontId="16" fillId="9" borderId="0" xfId="0" applyFont="1" applyFill="1" applyBorder="1" applyAlignment="1">
      <alignment horizontal="justify" vertical="top"/>
    </xf>
    <xf numFmtId="0" fontId="16" fillId="9" borderId="2" xfId="0" applyFont="1" applyFill="1" applyBorder="1" applyAlignment="1">
      <alignment horizontal="center"/>
    </xf>
    <xf numFmtId="0" fontId="42" fillId="0" borderId="2" xfId="2" applyFont="1" applyBorder="1" applyAlignment="1" applyProtection="1">
      <alignment horizontal="justify" vertical="center" wrapText="1"/>
    </xf>
    <xf numFmtId="0" fontId="16" fillId="10" borderId="2" xfId="0" applyFont="1" applyFill="1" applyBorder="1" applyAlignment="1">
      <alignment horizontal="center" vertical="center"/>
    </xf>
    <xf numFmtId="0" fontId="16" fillId="10" borderId="2" xfId="0" applyFont="1" applyFill="1" applyBorder="1" applyAlignment="1">
      <alignment horizontal="center"/>
    </xf>
    <xf numFmtId="0" fontId="21" fillId="9" borderId="2" xfId="0" applyFont="1" applyFill="1" applyBorder="1" applyAlignment="1">
      <alignment horizontal="justify" vertical="center"/>
    </xf>
    <xf numFmtId="0" fontId="22" fillId="9" borderId="3" xfId="0" applyFont="1" applyFill="1" applyBorder="1" applyAlignment="1">
      <alignment horizontal="center"/>
    </xf>
    <xf numFmtId="0" fontId="22" fillId="9" borderId="2" xfId="0" applyFont="1" applyFill="1" applyBorder="1" applyAlignment="1">
      <alignment horizontal="center"/>
    </xf>
    <xf numFmtId="0" fontId="22" fillId="9" borderId="2" xfId="0" applyFont="1" applyFill="1" applyBorder="1" applyAlignment="1">
      <alignment horizontal="justify"/>
    </xf>
    <xf numFmtId="0" fontId="43" fillId="0" borderId="2" xfId="0" applyFont="1" applyBorder="1" applyAlignment="1">
      <alignment horizontal="justify" vertical="center" wrapText="1"/>
    </xf>
    <xf numFmtId="0" fontId="44" fillId="0" borderId="2" xfId="0" applyFont="1" applyBorder="1" applyAlignment="1">
      <alignment horizontal="justify" vertical="center" wrapText="1"/>
    </xf>
    <xf numFmtId="0" fontId="21" fillId="9" borderId="4" xfId="0" applyFont="1" applyFill="1" applyBorder="1" applyAlignment="1">
      <alignment horizontal="center" vertical="center" wrapText="1"/>
    </xf>
    <xf numFmtId="0" fontId="22" fillId="10" borderId="2" xfId="0" applyFont="1" applyFill="1" applyBorder="1" applyAlignment="1">
      <alignment horizontal="justify" vertical="center" wrapText="1"/>
    </xf>
    <xf numFmtId="0" fontId="16" fillId="0" borderId="2" xfId="0" applyFont="1" applyBorder="1" applyAlignment="1">
      <alignment horizontal="center" vertical="top" wrapText="1"/>
    </xf>
    <xf numFmtId="0" fontId="16" fillId="10" borderId="2" xfId="0" applyFont="1" applyFill="1" applyBorder="1" applyAlignment="1">
      <alignment horizontal="justify" vertical="center" wrapText="1"/>
    </xf>
    <xf numFmtId="0" fontId="22" fillId="10" borderId="2" xfId="29" applyFont="1" applyFill="1" applyBorder="1" applyAlignment="1">
      <alignment horizontal="center" vertical="center" wrapText="1"/>
    </xf>
    <xf numFmtId="0" fontId="22" fillId="10" borderId="2" xfId="29" applyFont="1" applyFill="1" applyBorder="1" applyAlignment="1">
      <alignment horizontal="center"/>
    </xf>
    <xf numFmtId="0" fontId="22" fillId="15" borderId="2" xfId="29" applyFont="1" applyFill="1" applyBorder="1" applyAlignment="1">
      <alignment horizontal="center"/>
    </xf>
    <xf numFmtId="0" fontId="22" fillId="16" borderId="2" xfId="29" applyFont="1" applyFill="1" applyBorder="1" applyAlignment="1">
      <alignment horizontal="center"/>
    </xf>
    <xf numFmtId="0" fontId="22" fillId="10" borderId="8" xfId="29" applyFont="1" applyFill="1" applyBorder="1" applyAlignment="1">
      <alignment horizontal="center" vertical="center" wrapText="1"/>
    </xf>
    <xf numFmtId="168" fontId="21" fillId="9" borderId="2" xfId="29" applyNumberFormat="1" applyFont="1" applyFill="1" applyBorder="1" applyAlignment="1">
      <alignment horizontal="right"/>
    </xf>
    <xf numFmtId="0" fontId="21" fillId="9" borderId="7" xfId="29" applyFont="1" applyFill="1" applyBorder="1" applyAlignment="1">
      <alignment horizontal="justify" vertical="top" wrapText="1"/>
    </xf>
    <xf numFmtId="0" fontId="21" fillId="9" borderId="9" xfId="29" applyFont="1" applyFill="1" applyBorder="1" applyAlignment="1">
      <alignment horizontal="justify" vertical="top" wrapText="1"/>
    </xf>
    <xf numFmtId="0" fontId="21" fillId="9" borderId="8" xfId="29" applyFont="1" applyFill="1" applyBorder="1" applyAlignment="1">
      <alignment horizontal="justify" vertical="top" wrapText="1"/>
    </xf>
    <xf numFmtId="4" fontId="22" fillId="9" borderId="2" xfId="29" applyNumberFormat="1" applyFont="1" applyFill="1" applyBorder="1" applyAlignment="1">
      <alignment horizontal="left" vertical="center"/>
    </xf>
    <xf numFmtId="4" fontId="21" fillId="9" borderId="2" xfId="29" applyNumberFormat="1" applyFont="1" applyFill="1" applyBorder="1" applyAlignment="1">
      <alignment horizontal="left" vertical="center"/>
    </xf>
    <xf numFmtId="4" fontId="21" fillId="9" borderId="2" xfId="29" applyNumberFormat="1" applyFont="1" applyFill="1" applyBorder="1" applyAlignment="1">
      <alignment horizontal="justify" vertical="center" wrapText="1"/>
    </xf>
    <xf numFmtId="0" fontId="22" fillId="9" borderId="2" xfId="29" applyFont="1" applyFill="1" applyBorder="1" applyAlignment="1">
      <alignment horizontal="justify" vertical="top" wrapText="1"/>
    </xf>
    <xf numFmtId="170" fontId="22" fillId="10" borderId="3" xfId="0" applyNumberFormat="1" applyFont="1" applyFill="1" applyBorder="1" applyAlignment="1">
      <alignment horizontal="center" vertical="center" wrapText="1"/>
    </xf>
    <xf numFmtId="170" fontId="22" fillId="10" borderId="2" xfId="0" applyNumberFormat="1" applyFont="1" applyFill="1" applyBorder="1" applyAlignment="1">
      <alignment horizontal="center" vertical="center" wrapText="1"/>
    </xf>
    <xf numFmtId="49" fontId="22" fillId="9" borderId="2" xfId="0" applyNumberFormat="1" applyFont="1" applyFill="1" applyBorder="1" applyAlignment="1">
      <alignment horizontal="justify" vertical="center" wrapText="1"/>
    </xf>
    <xf numFmtId="4" fontId="22" fillId="9" borderId="2" xfId="0" applyNumberFormat="1" applyFont="1" applyFill="1" applyBorder="1" applyAlignment="1">
      <alignment horizontal="justify" vertical="center" wrapText="1"/>
    </xf>
    <xf numFmtId="0" fontId="21" fillId="9" borderId="5" xfId="0" applyFont="1" applyFill="1" applyBorder="1" applyAlignment="1">
      <alignment horizontal="justify" wrapText="1"/>
    </xf>
    <xf numFmtId="4" fontId="22" fillId="9" borderId="2" xfId="0" applyNumberFormat="1" applyFont="1" applyFill="1" applyBorder="1" applyAlignment="1">
      <alignment horizontal="center"/>
    </xf>
    <xf numFmtId="0" fontId="21" fillId="9" borderId="2" xfId="0" applyFont="1" applyFill="1" applyBorder="1" applyAlignment="1">
      <alignment horizontal="justify" vertical="top" wrapText="1"/>
    </xf>
    <xf numFmtId="0" fontId="22" fillId="10" borderId="8" xfId="0" applyFont="1" applyFill="1" applyBorder="1" applyAlignment="1">
      <alignment horizontal="center" vertical="center" wrapText="1"/>
    </xf>
    <xf numFmtId="0" fontId="22" fillId="10" borderId="2" xfId="0" applyFont="1" applyFill="1" applyBorder="1" applyAlignment="1">
      <alignment horizontal="center"/>
    </xf>
    <xf numFmtId="0" fontId="22" fillId="9" borderId="2" xfId="0" applyFont="1" applyFill="1" applyBorder="1" applyAlignment="1">
      <alignment horizontal="center" vertical="center"/>
    </xf>
    <xf numFmtId="4" fontId="16" fillId="9" borderId="2" xfId="0" applyNumberFormat="1" applyFont="1" applyFill="1" applyBorder="1" applyAlignment="1">
      <alignment horizontal="center"/>
    </xf>
    <xf numFmtId="4" fontId="16" fillId="9" borderId="2" xfId="0" applyNumberFormat="1" applyFont="1" applyFill="1" applyBorder="1" applyAlignment="1">
      <alignment horizontal="justify"/>
    </xf>
    <xf numFmtId="0" fontId="16" fillId="9" borderId="2" xfId="0" applyFont="1" applyFill="1" applyBorder="1" applyAlignment="1">
      <alignment horizontal="justify" wrapText="1"/>
    </xf>
    <xf numFmtId="0" fontId="16" fillId="9" borderId="12" xfId="0" applyFont="1" applyFill="1" applyBorder="1" applyAlignment="1">
      <alignment horizontal="center"/>
    </xf>
    <xf numFmtId="0" fontId="21" fillId="9" borderId="2" xfId="29" applyFont="1" applyFill="1" applyBorder="1" applyAlignment="1">
      <alignment horizontal="left"/>
    </xf>
    <xf numFmtId="0" fontId="44" fillId="10" borderId="2" xfId="29" applyFont="1" applyFill="1" applyBorder="1" applyAlignment="1">
      <alignment horizontal="center" vertical="center" wrapText="1"/>
    </xf>
    <xf numFmtId="0" fontId="44" fillId="9" borderId="2" xfId="29" applyFont="1" applyFill="1" applyBorder="1" applyAlignment="1">
      <alignment horizontal="center"/>
    </xf>
    <xf numFmtId="0" fontId="22" fillId="9" borderId="2" xfId="29" applyFont="1" applyFill="1" applyBorder="1" applyAlignment="1">
      <alignment horizontal="center" vertical="center" wrapText="1"/>
    </xf>
    <xf numFmtId="0" fontId="22" fillId="10" borderId="3" xfId="29" applyFont="1" applyFill="1" applyBorder="1" applyAlignment="1">
      <alignment horizontal="center" vertical="center" wrapText="1"/>
    </xf>
    <xf numFmtId="0" fontId="21" fillId="9" borderId="2" xfId="29" applyFont="1" applyFill="1" applyBorder="1" applyAlignment="1">
      <alignment horizontal="justify" vertical="center" wrapText="1"/>
    </xf>
    <xf numFmtId="0" fontId="22" fillId="9" borderId="2" xfId="29" applyFont="1" applyFill="1" applyBorder="1" applyAlignment="1">
      <alignment horizontal="left"/>
    </xf>
    <xf numFmtId="0" fontId="22" fillId="10" borderId="2" xfId="29" applyFont="1" applyFill="1" applyBorder="1" applyAlignment="1">
      <alignment horizontal="right"/>
    </xf>
    <xf numFmtId="0" fontId="21" fillId="9" borderId="0" xfId="29" applyFont="1" applyFill="1" applyBorder="1" applyAlignment="1">
      <alignment horizontal="left"/>
    </xf>
    <xf numFmtId="0" fontId="44" fillId="9" borderId="2" xfId="29" applyFont="1" applyFill="1" applyBorder="1" applyAlignment="1">
      <alignment horizontal="center" vertical="center"/>
    </xf>
    <xf numFmtId="0" fontId="22" fillId="9" borderId="0" xfId="29" applyFont="1" applyFill="1" applyBorder="1" applyAlignment="1">
      <alignment horizontal="center" vertical="center" wrapText="1"/>
    </xf>
    <xf numFmtId="0" fontId="21" fillId="9" borderId="7" xfId="29" applyFont="1" applyFill="1" applyBorder="1" applyAlignment="1">
      <alignment horizontal="left"/>
    </xf>
    <xf numFmtId="0" fontId="21" fillId="9" borderId="9" xfId="29" applyFont="1" applyFill="1" applyBorder="1" applyAlignment="1">
      <alignment horizontal="justify" vertical="center"/>
    </xf>
    <xf numFmtId="0" fontId="22" fillId="9" borderId="2" xfId="29" applyFont="1" applyFill="1" applyBorder="1" applyAlignment="1">
      <alignment horizontal="center"/>
    </xf>
    <xf numFmtId="0" fontId="22" fillId="9" borderId="7" xfId="29" applyFont="1" applyFill="1" applyBorder="1" applyAlignment="1">
      <alignment horizontal="justify"/>
    </xf>
    <xf numFmtId="0" fontId="21" fillId="9" borderId="9" xfId="29" applyFont="1" applyFill="1" applyBorder="1" applyAlignment="1">
      <alignment horizontal="justify" vertical="center" wrapText="1"/>
    </xf>
  </cellXfs>
  <cellStyles count="45">
    <cellStyle name="Accent" xfId="15"/>
    <cellStyle name="Accent 1" xfId="16"/>
    <cellStyle name="Accent 2" xfId="17"/>
    <cellStyle name="Accent 3" xfId="18"/>
    <cellStyle name="Bad" xfId="12"/>
    <cellStyle name="Comma_ANALISIS1" xfId="19"/>
    <cellStyle name="Error" xfId="14"/>
    <cellStyle name="Excel Built-in Explanatory Text" xfId="44"/>
    <cellStyle name="Footnote" xfId="8"/>
    <cellStyle name="Good" xfId="10"/>
    <cellStyle name="Heading" xfId="3"/>
    <cellStyle name="Heading 1" xfId="4"/>
    <cellStyle name="Heading 2" xfId="5"/>
    <cellStyle name="Hipervínculo" xfId="2" builtinId="8"/>
    <cellStyle name="Hipervínculo 2" xfId="20"/>
    <cellStyle name="Millares 2" xfId="21"/>
    <cellStyle name="Millares 2 2" xfId="22"/>
    <cellStyle name="Millares 3" xfId="23"/>
    <cellStyle name="Millares 4" xfId="24"/>
    <cellStyle name="Neutral" xfId="11" builtinId="28" customBuiltin="1"/>
    <cellStyle name="Normal" xfId="0" builtinId="0"/>
    <cellStyle name="Normal 2" xfId="25"/>
    <cellStyle name="Normal 2 2" xfId="26"/>
    <cellStyle name="Normal 2 2 3" xfId="27"/>
    <cellStyle name="Normal 2 2 3 2" xfId="28"/>
    <cellStyle name="Normal 3" xfId="29"/>
    <cellStyle name="Normal 3 2" xfId="30"/>
    <cellStyle name="Normal 4" xfId="31"/>
    <cellStyle name="Normal 5" xfId="32"/>
    <cellStyle name="Normal 6" xfId="33"/>
    <cellStyle name="Normal 6 2" xfId="34"/>
    <cellStyle name="Normal 7" xfId="35"/>
    <cellStyle name="Note" xfId="7"/>
    <cellStyle name="Porcentaje" xfId="1" builtinId="5"/>
    <cellStyle name="Porcentaje 2" xfId="36"/>
    <cellStyle name="Porcentaje 3" xfId="37"/>
    <cellStyle name="Porcentual 2" xfId="38"/>
    <cellStyle name="Porcentual 2 2" xfId="39"/>
    <cellStyle name="Porcentual 2 3" xfId="40"/>
    <cellStyle name="Porcentual 3" xfId="41"/>
    <cellStyle name="Porcentual 4" xfId="42"/>
    <cellStyle name="Porcentual 4 2" xfId="43"/>
    <cellStyle name="Status" xfId="9"/>
    <cellStyle name="Text" xfId="6"/>
    <cellStyle name="Warning" xfId="1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DDDDDD"/>
      <rgbColor rgb="00808080"/>
      <rgbColor rgb="009999FF"/>
      <rgbColor rgb="00993366"/>
      <rgbColor rgb="00FFFFCC"/>
      <rgbColor rgb="00E2F0D9"/>
      <rgbColor rgb="00660066"/>
      <rgbColor rgb="00FF8080"/>
      <rgbColor rgb="000070C0"/>
      <rgbColor rgb="00D9D9D9"/>
      <rgbColor rgb="00000080"/>
      <rgbColor rgb="00FF00FF"/>
      <rgbColor rgb="00FFFF00"/>
      <rgbColor rgb="0000FFFF"/>
      <rgbColor rgb="00800080"/>
      <rgbColor rgb="00800000"/>
      <rgbColor rgb="00008080"/>
      <rgbColor rgb="000000FF"/>
      <rgbColor rgb="0000B0F0"/>
      <rgbColor rgb="00DCE6F2"/>
      <rgbColor rgb="00CCFFCC"/>
      <rgbColor rgb="00F2F2F2"/>
      <rgbColor rgb="00F2DCDB"/>
      <rgbColor rgb="00FF99CC"/>
      <rgbColor rgb="00B3A2C7"/>
      <rgbColor rgb="00FFCCCC"/>
      <rgbColor rgb="003366FF"/>
      <rgbColor rgb="0033CCCC"/>
      <rgbColor rgb="0099CC00"/>
      <rgbColor rgb="00FFCC00"/>
      <rgbColor rgb="00FF9900"/>
      <rgbColor rgb="00FF6600"/>
      <rgbColor rgb="0044546A"/>
      <rgbColor rgb="00969696"/>
      <rgbColor rgb="00003366"/>
      <rgbColor rgb="0031859C"/>
      <rgbColor rgb="00003300"/>
      <rgbColor rgb="00254061"/>
      <rgbColor rgb="00993300"/>
      <rgbColor rgb="00993366"/>
      <rgbColor rgb="001F497D"/>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95250</xdr:colOff>
      <xdr:row>33</xdr:row>
      <xdr:rowOff>0</xdr:rowOff>
    </xdr:from>
    <xdr:to>
      <xdr:col>7</xdr:col>
      <xdr:colOff>447675</xdr:colOff>
      <xdr:row>36</xdr:row>
      <xdr:rowOff>180975</xdr:rowOff>
    </xdr:to>
    <xdr:sp macro="" textlink="" fLocksText="0">
      <xdr:nvSpPr>
        <xdr:cNvPr id="2049" name="CustomShape 1"/>
        <xdr:cNvSpPr>
          <a:spLocks noChangeArrowheads="1"/>
        </xdr:cNvSpPr>
      </xdr:nvSpPr>
      <xdr:spPr bwMode="auto">
        <a:xfrm>
          <a:off x="3714750" y="6143625"/>
          <a:ext cx="3914775" cy="8096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4</xdr:col>
      <xdr:colOff>276225</xdr:colOff>
      <xdr:row>49</xdr:row>
      <xdr:rowOff>0</xdr:rowOff>
    </xdr:from>
    <xdr:to>
      <xdr:col>7</xdr:col>
      <xdr:colOff>619125</xdr:colOff>
      <xdr:row>52</xdr:row>
      <xdr:rowOff>190500</xdr:rowOff>
    </xdr:to>
    <xdr:sp macro="" textlink="" fLocksText="0">
      <xdr:nvSpPr>
        <xdr:cNvPr id="2050" name="CustomShape 1"/>
        <xdr:cNvSpPr>
          <a:spLocks noChangeArrowheads="1"/>
        </xdr:cNvSpPr>
      </xdr:nvSpPr>
      <xdr:spPr bwMode="auto">
        <a:xfrm>
          <a:off x="3895725" y="9039225"/>
          <a:ext cx="3905250" cy="819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4</xdr:col>
      <xdr:colOff>247650</xdr:colOff>
      <xdr:row>57</xdr:row>
      <xdr:rowOff>0</xdr:rowOff>
    </xdr:from>
    <xdr:to>
      <xdr:col>7</xdr:col>
      <xdr:colOff>590550</xdr:colOff>
      <xdr:row>60</xdr:row>
      <xdr:rowOff>180975</xdr:rowOff>
    </xdr:to>
    <xdr:sp macro="" textlink="" fLocksText="0">
      <xdr:nvSpPr>
        <xdr:cNvPr id="2051" name="CustomShape 1"/>
        <xdr:cNvSpPr>
          <a:spLocks noChangeArrowheads="1"/>
        </xdr:cNvSpPr>
      </xdr:nvSpPr>
      <xdr:spPr bwMode="auto">
        <a:xfrm>
          <a:off x="3867150" y="10487025"/>
          <a:ext cx="3905250" cy="8096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4</xdr:col>
      <xdr:colOff>228600</xdr:colOff>
      <xdr:row>64</xdr:row>
      <xdr:rowOff>133350</xdr:rowOff>
    </xdr:from>
    <xdr:to>
      <xdr:col>7</xdr:col>
      <xdr:colOff>581025</xdr:colOff>
      <xdr:row>68</xdr:row>
      <xdr:rowOff>161925</xdr:rowOff>
    </xdr:to>
    <xdr:sp macro="" textlink="" fLocksText="0">
      <xdr:nvSpPr>
        <xdr:cNvPr id="2052" name="CustomShape 1"/>
        <xdr:cNvSpPr>
          <a:spLocks noChangeArrowheads="1"/>
        </xdr:cNvSpPr>
      </xdr:nvSpPr>
      <xdr:spPr bwMode="auto">
        <a:xfrm>
          <a:off x="3848100" y="11915775"/>
          <a:ext cx="3914775" cy="8096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4</xdr:col>
      <xdr:colOff>285750</xdr:colOff>
      <xdr:row>78</xdr:row>
      <xdr:rowOff>76200</xdr:rowOff>
    </xdr:from>
    <xdr:to>
      <xdr:col>7</xdr:col>
      <xdr:colOff>628650</xdr:colOff>
      <xdr:row>82</xdr:row>
      <xdr:rowOff>47625</xdr:rowOff>
    </xdr:to>
    <xdr:sp macro="" textlink="" fLocksText="0">
      <xdr:nvSpPr>
        <xdr:cNvPr id="2053" name="CustomShape 1"/>
        <xdr:cNvSpPr>
          <a:spLocks noChangeArrowheads="1"/>
        </xdr:cNvSpPr>
      </xdr:nvSpPr>
      <xdr:spPr bwMode="auto">
        <a:xfrm>
          <a:off x="3905250" y="14220825"/>
          <a:ext cx="3905250" cy="8096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25</xdr:row>
      <xdr:rowOff>47625</xdr:rowOff>
    </xdr:from>
    <xdr:to>
      <xdr:col>8</xdr:col>
      <xdr:colOff>361950</xdr:colOff>
      <xdr:row>32</xdr:row>
      <xdr:rowOff>57150</xdr:rowOff>
    </xdr:to>
    <xdr:sp macro="" textlink="" fLocksText="0">
      <xdr:nvSpPr>
        <xdr:cNvPr id="14337" name="CustomShape 1"/>
        <xdr:cNvSpPr>
          <a:spLocks noChangeArrowheads="1"/>
        </xdr:cNvSpPr>
      </xdr:nvSpPr>
      <xdr:spPr bwMode="auto">
        <a:xfrm>
          <a:off x="4114800" y="5181600"/>
          <a:ext cx="2562225" cy="1085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4</xdr:col>
      <xdr:colOff>9525</xdr:colOff>
      <xdr:row>13</xdr:row>
      <xdr:rowOff>0</xdr:rowOff>
    </xdr:from>
    <xdr:to>
      <xdr:col>7</xdr:col>
      <xdr:colOff>333375</xdr:colOff>
      <xdr:row>20</xdr:row>
      <xdr:rowOff>28575</xdr:rowOff>
    </xdr:to>
    <xdr:sp macro="" textlink="" fLocksText="0">
      <xdr:nvSpPr>
        <xdr:cNvPr id="14338" name="CustomShape 1"/>
        <xdr:cNvSpPr>
          <a:spLocks noChangeArrowheads="1"/>
        </xdr:cNvSpPr>
      </xdr:nvSpPr>
      <xdr:spPr bwMode="auto">
        <a:xfrm>
          <a:off x="3381375" y="2619375"/>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1038225</xdr:colOff>
      <xdr:row>14</xdr:row>
      <xdr:rowOff>104775</xdr:rowOff>
    </xdr:from>
    <xdr:to>
      <xdr:col>6</xdr:col>
      <xdr:colOff>238125</xdr:colOff>
      <xdr:row>21</xdr:row>
      <xdr:rowOff>47625</xdr:rowOff>
    </xdr:to>
    <xdr:sp macro="" textlink="" fLocksText="0">
      <xdr:nvSpPr>
        <xdr:cNvPr id="15361" name="CustomShape 1"/>
        <xdr:cNvSpPr>
          <a:spLocks noChangeArrowheads="1"/>
        </xdr:cNvSpPr>
      </xdr:nvSpPr>
      <xdr:spPr bwMode="auto">
        <a:xfrm>
          <a:off x="4457700" y="2562225"/>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1009650</xdr:colOff>
      <xdr:row>26</xdr:row>
      <xdr:rowOff>76200</xdr:rowOff>
    </xdr:from>
    <xdr:to>
      <xdr:col>6</xdr:col>
      <xdr:colOff>209550</xdr:colOff>
      <xdr:row>33</xdr:row>
      <xdr:rowOff>38100</xdr:rowOff>
    </xdr:to>
    <xdr:sp macro="" textlink="" fLocksText="0">
      <xdr:nvSpPr>
        <xdr:cNvPr id="15362" name="CustomShape 1"/>
        <xdr:cNvSpPr>
          <a:spLocks noChangeArrowheads="1"/>
        </xdr:cNvSpPr>
      </xdr:nvSpPr>
      <xdr:spPr bwMode="auto">
        <a:xfrm>
          <a:off x="4429125" y="4867275"/>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676275</xdr:colOff>
      <xdr:row>15</xdr:row>
      <xdr:rowOff>123825</xdr:rowOff>
    </xdr:from>
    <xdr:to>
      <xdr:col>7</xdr:col>
      <xdr:colOff>762000</xdr:colOff>
      <xdr:row>22</xdr:row>
      <xdr:rowOff>76200</xdr:rowOff>
    </xdr:to>
    <xdr:sp macro="" textlink="" fLocksText="0">
      <xdr:nvSpPr>
        <xdr:cNvPr id="16385" name="CustomShape 1"/>
        <xdr:cNvSpPr>
          <a:spLocks noChangeArrowheads="1"/>
        </xdr:cNvSpPr>
      </xdr:nvSpPr>
      <xdr:spPr bwMode="auto">
        <a:xfrm>
          <a:off x="4000500" y="2809875"/>
          <a:ext cx="2562225" cy="1085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57150</xdr:colOff>
      <xdr:row>27</xdr:row>
      <xdr:rowOff>142875</xdr:rowOff>
    </xdr:from>
    <xdr:to>
      <xdr:col>6</xdr:col>
      <xdr:colOff>66675</xdr:colOff>
      <xdr:row>34</xdr:row>
      <xdr:rowOff>104775</xdr:rowOff>
    </xdr:to>
    <xdr:sp macro="" textlink="" fLocksText="0">
      <xdr:nvSpPr>
        <xdr:cNvPr id="16386" name="CustomShape 1"/>
        <xdr:cNvSpPr>
          <a:spLocks noChangeArrowheads="1"/>
        </xdr:cNvSpPr>
      </xdr:nvSpPr>
      <xdr:spPr bwMode="auto">
        <a:xfrm>
          <a:off x="2238375" y="4991100"/>
          <a:ext cx="2571750"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6</xdr:col>
      <xdr:colOff>171450</xdr:colOff>
      <xdr:row>41</xdr:row>
      <xdr:rowOff>85725</xdr:rowOff>
    </xdr:from>
    <xdr:to>
      <xdr:col>8</xdr:col>
      <xdr:colOff>790575</xdr:colOff>
      <xdr:row>48</xdr:row>
      <xdr:rowOff>66675</xdr:rowOff>
    </xdr:to>
    <xdr:sp macro="" textlink="" fLocksText="0">
      <xdr:nvSpPr>
        <xdr:cNvPr id="16387" name="CustomShape 1"/>
        <xdr:cNvSpPr>
          <a:spLocks noChangeArrowheads="1"/>
        </xdr:cNvSpPr>
      </xdr:nvSpPr>
      <xdr:spPr bwMode="auto">
        <a:xfrm>
          <a:off x="4914900" y="7458075"/>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6</xdr:col>
      <xdr:colOff>285750</xdr:colOff>
      <xdr:row>53</xdr:row>
      <xdr:rowOff>133350</xdr:rowOff>
    </xdr:from>
    <xdr:to>
      <xdr:col>9</xdr:col>
      <xdr:colOff>19050</xdr:colOff>
      <xdr:row>60</xdr:row>
      <xdr:rowOff>104775</xdr:rowOff>
    </xdr:to>
    <xdr:sp macro="" textlink="" fLocksText="0">
      <xdr:nvSpPr>
        <xdr:cNvPr id="16388" name="CustomShape 1"/>
        <xdr:cNvSpPr>
          <a:spLocks noChangeArrowheads="1"/>
        </xdr:cNvSpPr>
      </xdr:nvSpPr>
      <xdr:spPr bwMode="auto">
        <a:xfrm>
          <a:off x="5029200" y="9829800"/>
          <a:ext cx="2562225" cy="1085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6</xdr:col>
      <xdr:colOff>28575</xdr:colOff>
      <xdr:row>66</xdr:row>
      <xdr:rowOff>76200</xdr:rowOff>
    </xdr:from>
    <xdr:to>
      <xdr:col>8</xdr:col>
      <xdr:colOff>647700</xdr:colOff>
      <xdr:row>73</xdr:row>
      <xdr:rowOff>47625</xdr:rowOff>
    </xdr:to>
    <xdr:sp macro="" textlink="" fLocksText="0">
      <xdr:nvSpPr>
        <xdr:cNvPr id="16389" name="CustomShape 1"/>
        <xdr:cNvSpPr>
          <a:spLocks noChangeArrowheads="1"/>
        </xdr:cNvSpPr>
      </xdr:nvSpPr>
      <xdr:spPr bwMode="auto">
        <a:xfrm>
          <a:off x="4772025" y="12363450"/>
          <a:ext cx="2562225" cy="1085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6</xdr:col>
      <xdr:colOff>28575</xdr:colOff>
      <xdr:row>78</xdr:row>
      <xdr:rowOff>47625</xdr:rowOff>
    </xdr:from>
    <xdr:to>
      <xdr:col>8</xdr:col>
      <xdr:colOff>647700</xdr:colOff>
      <xdr:row>85</xdr:row>
      <xdr:rowOff>19050</xdr:rowOff>
    </xdr:to>
    <xdr:sp macro="" textlink="" fLocksText="0">
      <xdr:nvSpPr>
        <xdr:cNvPr id="16390" name="CustomShape 1"/>
        <xdr:cNvSpPr>
          <a:spLocks noChangeArrowheads="1"/>
        </xdr:cNvSpPr>
      </xdr:nvSpPr>
      <xdr:spPr bwMode="auto">
        <a:xfrm>
          <a:off x="4772025" y="14516100"/>
          <a:ext cx="2562225" cy="1085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5</xdr:col>
      <xdr:colOff>704850</xdr:colOff>
      <xdr:row>92</xdr:row>
      <xdr:rowOff>114300</xdr:rowOff>
    </xdr:from>
    <xdr:to>
      <xdr:col>8</xdr:col>
      <xdr:colOff>590550</xdr:colOff>
      <xdr:row>99</xdr:row>
      <xdr:rowOff>85725</xdr:rowOff>
    </xdr:to>
    <xdr:sp macro="" textlink="" fLocksText="0">
      <xdr:nvSpPr>
        <xdr:cNvPr id="16391" name="CustomShape 1"/>
        <xdr:cNvSpPr>
          <a:spLocks noChangeArrowheads="1"/>
        </xdr:cNvSpPr>
      </xdr:nvSpPr>
      <xdr:spPr bwMode="auto">
        <a:xfrm>
          <a:off x="4714875" y="17087850"/>
          <a:ext cx="2562225" cy="1085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371475</xdr:colOff>
      <xdr:row>19</xdr:row>
      <xdr:rowOff>28575</xdr:rowOff>
    </xdr:from>
    <xdr:to>
      <xdr:col>5</xdr:col>
      <xdr:colOff>666750</xdr:colOff>
      <xdr:row>25</xdr:row>
      <xdr:rowOff>142875</xdr:rowOff>
    </xdr:to>
    <xdr:sp macro="" textlink="" fLocksText="0">
      <xdr:nvSpPr>
        <xdr:cNvPr id="17409" name="CustomShape 1"/>
        <xdr:cNvSpPr>
          <a:spLocks noChangeArrowheads="1"/>
        </xdr:cNvSpPr>
      </xdr:nvSpPr>
      <xdr:spPr bwMode="auto">
        <a:xfrm>
          <a:off x="1781175" y="3819525"/>
          <a:ext cx="2562225" cy="1085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9</xdr:col>
      <xdr:colOff>647700</xdr:colOff>
      <xdr:row>18</xdr:row>
      <xdr:rowOff>66675</xdr:rowOff>
    </xdr:from>
    <xdr:to>
      <xdr:col>13</xdr:col>
      <xdr:colOff>285750</xdr:colOff>
      <xdr:row>25</xdr:row>
      <xdr:rowOff>19050</xdr:rowOff>
    </xdr:to>
    <xdr:sp macro="" textlink="" fLocksText="0">
      <xdr:nvSpPr>
        <xdr:cNvPr id="17410" name="CustomShape 1"/>
        <xdr:cNvSpPr>
          <a:spLocks noChangeArrowheads="1"/>
        </xdr:cNvSpPr>
      </xdr:nvSpPr>
      <xdr:spPr bwMode="auto">
        <a:xfrm>
          <a:off x="7229475" y="3695700"/>
          <a:ext cx="2571750" cy="1085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666750</xdr:colOff>
      <xdr:row>43</xdr:row>
      <xdr:rowOff>38100</xdr:rowOff>
    </xdr:from>
    <xdr:to>
      <xdr:col>7</xdr:col>
      <xdr:colOff>114300</xdr:colOff>
      <xdr:row>49</xdr:row>
      <xdr:rowOff>161925</xdr:rowOff>
    </xdr:to>
    <xdr:sp macro="" textlink="" fLocksText="0">
      <xdr:nvSpPr>
        <xdr:cNvPr id="17411" name="CustomShape 1"/>
        <xdr:cNvSpPr>
          <a:spLocks noChangeArrowheads="1"/>
        </xdr:cNvSpPr>
      </xdr:nvSpPr>
      <xdr:spPr bwMode="auto">
        <a:xfrm>
          <a:off x="2781300" y="8591550"/>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11</xdr:col>
      <xdr:colOff>581025</xdr:colOff>
      <xdr:row>42</xdr:row>
      <xdr:rowOff>133350</xdr:rowOff>
    </xdr:from>
    <xdr:to>
      <xdr:col>14</xdr:col>
      <xdr:colOff>857250</xdr:colOff>
      <xdr:row>49</xdr:row>
      <xdr:rowOff>95250</xdr:rowOff>
    </xdr:to>
    <xdr:sp macro="" textlink="" fLocksText="0">
      <xdr:nvSpPr>
        <xdr:cNvPr id="17412" name="CustomShape 1"/>
        <xdr:cNvSpPr>
          <a:spLocks noChangeArrowheads="1"/>
        </xdr:cNvSpPr>
      </xdr:nvSpPr>
      <xdr:spPr bwMode="auto">
        <a:xfrm>
          <a:off x="8582025" y="8524875"/>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85725</xdr:colOff>
      <xdr:row>14</xdr:row>
      <xdr:rowOff>209550</xdr:rowOff>
    </xdr:from>
    <xdr:to>
      <xdr:col>8</xdr:col>
      <xdr:colOff>819150</xdr:colOff>
      <xdr:row>21</xdr:row>
      <xdr:rowOff>38100</xdr:rowOff>
    </xdr:to>
    <xdr:sp macro="" textlink="" fLocksText="0">
      <xdr:nvSpPr>
        <xdr:cNvPr id="18433" name="CustomShape 1"/>
        <xdr:cNvSpPr>
          <a:spLocks noChangeArrowheads="1"/>
        </xdr:cNvSpPr>
      </xdr:nvSpPr>
      <xdr:spPr bwMode="auto">
        <a:xfrm>
          <a:off x="4953000" y="3228975"/>
          <a:ext cx="2562225" cy="1085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0</xdr:col>
      <xdr:colOff>285750</xdr:colOff>
      <xdr:row>24</xdr:row>
      <xdr:rowOff>523875</xdr:rowOff>
    </xdr:from>
    <xdr:to>
      <xdr:col>3</xdr:col>
      <xdr:colOff>371475</xdr:colOff>
      <xdr:row>31</xdr:row>
      <xdr:rowOff>76200</xdr:rowOff>
    </xdr:to>
    <xdr:sp macro="" textlink="" fLocksText="0">
      <xdr:nvSpPr>
        <xdr:cNvPr id="18434" name="CustomShape 1"/>
        <xdr:cNvSpPr>
          <a:spLocks noChangeArrowheads="1"/>
        </xdr:cNvSpPr>
      </xdr:nvSpPr>
      <xdr:spPr bwMode="auto">
        <a:xfrm>
          <a:off x="285750" y="5286375"/>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381000</xdr:colOff>
      <xdr:row>37</xdr:row>
      <xdr:rowOff>9525</xdr:rowOff>
    </xdr:from>
    <xdr:to>
      <xdr:col>6</xdr:col>
      <xdr:colOff>552450</xdr:colOff>
      <xdr:row>43</xdr:row>
      <xdr:rowOff>123825</xdr:rowOff>
    </xdr:to>
    <xdr:sp macro="" textlink="" fLocksText="0">
      <xdr:nvSpPr>
        <xdr:cNvPr id="18435" name="CustomShape 1"/>
        <xdr:cNvSpPr>
          <a:spLocks noChangeArrowheads="1"/>
        </xdr:cNvSpPr>
      </xdr:nvSpPr>
      <xdr:spPr bwMode="auto">
        <a:xfrm>
          <a:off x="2857500" y="7848600"/>
          <a:ext cx="2562225" cy="1085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676275</xdr:colOff>
      <xdr:row>50</xdr:row>
      <xdr:rowOff>19050</xdr:rowOff>
    </xdr:from>
    <xdr:to>
      <xdr:col>6</xdr:col>
      <xdr:colOff>847725</xdr:colOff>
      <xdr:row>56</xdr:row>
      <xdr:rowOff>133350</xdr:rowOff>
    </xdr:to>
    <xdr:sp macro="" textlink="" fLocksText="0">
      <xdr:nvSpPr>
        <xdr:cNvPr id="18436" name="CustomShape 1"/>
        <xdr:cNvSpPr>
          <a:spLocks noChangeArrowheads="1"/>
        </xdr:cNvSpPr>
      </xdr:nvSpPr>
      <xdr:spPr bwMode="auto">
        <a:xfrm>
          <a:off x="3152775" y="10020300"/>
          <a:ext cx="2562225" cy="1085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371475</xdr:colOff>
      <xdr:row>61</xdr:row>
      <xdr:rowOff>495300</xdr:rowOff>
    </xdr:from>
    <xdr:to>
      <xdr:col>6</xdr:col>
      <xdr:colOff>542925</xdr:colOff>
      <xdr:row>67</xdr:row>
      <xdr:rowOff>85725</xdr:rowOff>
    </xdr:to>
    <xdr:sp macro="" textlink="" fLocksText="0">
      <xdr:nvSpPr>
        <xdr:cNvPr id="18437" name="CustomShape 1"/>
        <xdr:cNvSpPr>
          <a:spLocks noChangeArrowheads="1"/>
        </xdr:cNvSpPr>
      </xdr:nvSpPr>
      <xdr:spPr bwMode="auto">
        <a:xfrm>
          <a:off x="2847975" y="12277725"/>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352425</xdr:colOff>
      <xdr:row>69</xdr:row>
      <xdr:rowOff>57150</xdr:rowOff>
    </xdr:from>
    <xdr:to>
      <xdr:col>6</xdr:col>
      <xdr:colOff>523875</xdr:colOff>
      <xdr:row>77</xdr:row>
      <xdr:rowOff>9525</xdr:rowOff>
    </xdr:to>
    <xdr:sp macro="" textlink="" fLocksText="0">
      <xdr:nvSpPr>
        <xdr:cNvPr id="18438" name="CustomShape 1"/>
        <xdr:cNvSpPr>
          <a:spLocks noChangeArrowheads="1"/>
        </xdr:cNvSpPr>
      </xdr:nvSpPr>
      <xdr:spPr bwMode="auto">
        <a:xfrm>
          <a:off x="2828925" y="14211300"/>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0</xdr:colOff>
      <xdr:row>82</xdr:row>
      <xdr:rowOff>66675</xdr:rowOff>
    </xdr:from>
    <xdr:to>
      <xdr:col>6</xdr:col>
      <xdr:colOff>171450</xdr:colOff>
      <xdr:row>89</xdr:row>
      <xdr:rowOff>28575</xdr:rowOff>
    </xdr:to>
    <xdr:sp macro="" textlink="" fLocksText="0">
      <xdr:nvSpPr>
        <xdr:cNvPr id="18439" name="CustomShape 1"/>
        <xdr:cNvSpPr>
          <a:spLocks noChangeArrowheads="1"/>
        </xdr:cNvSpPr>
      </xdr:nvSpPr>
      <xdr:spPr bwMode="auto">
        <a:xfrm>
          <a:off x="2476500" y="16868775"/>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1</xdr:col>
      <xdr:colOff>9525</xdr:colOff>
      <xdr:row>93</xdr:row>
      <xdr:rowOff>561975</xdr:rowOff>
    </xdr:from>
    <xdr:to>
      <xdr:col>4</xdr:col>
      <xdr:colOff>114300</xdr:colOff>
      <xdr:row>100</xdr:row>
      <xdr:rowOff>104775</xdr:rowOff>
    </xdr:to>
    <xdr:sp macro="" textlink="" fLocksText="0">
      <xdr:nvSpPr>
        <xdr:cNvPr id="18440" name="CustomShape 1"/>
        <xdr:cNvSpPr>
          <a:spLocks noChangeArrowheads="1"/>
        </xdr:cNvSpPr>
      </xdr:nvSpPr>
      <xdr:spPr bwMode="auto">
        <a:xfrm>
          <a:off x="828675" y="19145250"/>
          <a:ext cx="2562225" cy="1085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1181100</xdr:colOff>
      <xdr:row>15</xdr:row>
      <xdr:rowOff>685800</xdr:rowOff>
    </xdr:from>
    <xdr:to>
      <xdr:col>6</xdr:col>
      <xdr:colOff>723900</xdr:colOff>
      <xdr:row>18</xdr:row>
      <xdr:rowOff>304800</xdr:rowOff>
    </xdr:to>
    <xdr:sp macro="" textlink="" fLocksText="0">
      <xdr:nvSpPr>
        <xdr:cNvPr id="3073" name="CustomShape 1"/>
        <xdr:cNvSpPr>
          <a:spLocks noChangeArrowheads="1"/>
        </xdr:cNvSpPr>
      </xdr:nvSpPr>
      <xdr:spPr bwMode="auto">
        <a:xfrm>
          <a:off x="3676650" y="4295775"/>
          <a:ext cx="3952875" cy="15240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17</xdr:row>
      <xdr:rowOff>133350</xdr:rowOff>
    </xdr:from>
    <xdr:to>
      <xdr:col>4</xdr:col>
      <xdr:colOff>1143000</xdr:colOff>
      <xdr:row>21</xdr:row>
      <xdr:rowOff>66675</xdr:rowOff>
    </xdr:to>
    <xdr:sp macro="" textlink="" fLocksText="0">
      <xdr:nvSpPr>
        <xdr:cNvPr id="6145" name="CustomShape 1"/>
        <xdr:cNvSpPr>
          <a:spLocks noChangeArrowheads="1"/>
        </xdr:cNvSpPr>
      </xdr:nvSpPr>
      <xdr:spPr bwMode="auto">
        <a:xfrm>
          <a:off x="1704975" y="3476625"/>
          <a:ext cx="2571750" cy="581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971550</xdr:colOff>
      <xdr:row>15</xdr:row>
      <xdr:rowOff>76200</xdr:rowOff>
    </xdr:from>
    <xdr:to>
      <xdr:col>5</xdr:col>
      <xdr:colOff>85725</xdr:colOff>
      <xdr:row>21</xdr:row>
      <xdr:rowOff>142875</xdr:rowOff>
    </xdr:to>
    <xdr:sp macro="" textlink="" fLocksText="0">
      <xdr:nvSpPr>
        <xdr:cNvPr id="8193" name="CustomShape 1"/>
        <xdr:cNvSpPr>
          <a:spLocks noChangeArrowheads="1"/>
        </xdr:cNvSpPr>
      </xdr:nvSpPr>
      <xdr:spPr bwMode="auto">
        <a:xfrm>
          <a:off x="2409825" y="3400425"/>
          <a:ext cx="2562225" cy="10382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752475</xdr:colOff>
      <xdr:row>37</xdr:row>
      <xdr:rowOff>247650</xdr:rowOff>
    </xdr:from>
    <xdr:to>
      <xdr:col>8</xdr:col>
      <xdr:colOff>571500</xdr:colOff>
      <xdr:row>41</xdr:row>
      <xdr:rowOff>95250</xdr:rowOff>
    </xdr:to>
    <xdr:sp macro="" textlink="" fLocksText="0">
      <xdr:nvSpPr>
        <xdr:cNvPr id="9217" name="CustomShape 1"/>
        <xdr:cNvSpPr>
          <a:spLocks noChangeArrowheads="1"/>
        </xdr:cNvSpPr>
      </xdr:nvSpPr>
      <xdr:spPr bwMode="auto">
        <a:xfrm>
          <a:off x="5257800" y="8658225"/>
          <a:ext cx="2562225"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5</xdr:col>
      <xdr:colOff>400050</xdr:colOff>
      <xdr:row>48</xdr:row>
      <xdr:rowOff>57150</xdr:rowOff>
    </xdr:from>
    <xdr:to>
      <xdr:col>8</xdr:col>
      <xdr:colOff>219075</xdr:colOff>
      <xdr:row>51</xdr:row>
      <xdr:rowOff>152400</xdr:rowOff>
    </xdr:to>
    <xdr:sp macro="" textlink="" fLocksText="0">
      <xdr:nvSpPr>
        <xdr:cNvPr id="9218" name="CustomShape 1"/>
        <xdr:cNvSpPr>
          <a:spLocks noChangeArrowheads="1"/>
        </xdr:cNvSpPr>
      </xdr:nvSpPr>
      <xdr:spPr bwMode="auto">
        <a:xfrm>
          <a:off x="4905375" y="11296650"/>
          <a:ext cx="2562225" cy="581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5</xdr:col>
      <xdr:colOff>19050</xdr:colOff>
      <xdr:row>62</xdr:row>
      <xdr:rowOff>1</xdr:rowOff>
    </xdr:from>
    <xdr:to>
      <xdr:col>7</xdr:col>
      <xdr:colOff>733425</xdr:colOff>
      <xdr:row>65</xdr:row>
      <xdr:rowOff>85726</xdr:rowOff>
    </xdr:to>
    <xdr:sp macro="" textlink="" fLocksText="0">
      <xdr:nvSpPr>
        <xdr:cNvPr id="9219" name="CustomShape 1"/>
        <xdr:cNvSpPr>
          <a:spLocks noChangeArrowheads="1"/>
        </xdr:cNvSpPr>
      </xdr:nvSpPr>
      <xdr:spPr bwMode="auto">
        <a:xfrm>
          <a:off x="4524375" y="14325601"/>
          <a:ext cx="2552700"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5</xdr:col>
      <xdr:colOff>476250</xdr:colOff>
      <xdr:row>89</xdr:row>
      <xdr:rowOff>57150</xdr:rowOff>
    </xdr:from>
    <xdr:to>
      <xdr:col>8</xdr:col>
      <xdr:colOff>295275</xdr:colOff>
      <xdr:row>93</xdr:row>
      <xdr:rowOff>28575</xdr:rowOff>
    </xdr:to>
    <xdr:sp macro="" textlink="" fLocksText="0">
      <xdr:nvSpPr>
        <xdr:cNvPr id="9220" name="CustomShape 1"/>
        <xdr:cNvSpPr>
          <a:spLocks noChangeArrowheads="1"/>
        </xdr:cNvSpPr>
      </xdr:nvSpPr>
      <xdr:spPr bwMode="auto">
        <a:xfrm>
          <a:off x="4981575" y="20888325"/>
          <a:ext cx="2562225" cy="5810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2</xdr:col>
      <xdr:colOff>895350</xdr:colOff>
      <xdr:row>74</xdr:row>
      <xdr:rowOff>123825</xdr:rowOff>
    </xdr:from>
    <xdr:to>
      <xdr:col>5</xdr:col>
      <xdr:colOff>800100</xdr:colOff>
      <xdr:row>78</xdr:row>
      <xdr:rowOff>19050</xdr:rowOff>
    </xdr:to>
    <xdr:sp macro="" textlink="" fLocksText="0">
      <xdr:nvSpPr>
        <xdr:cNvPr id="6" name="CustomShape 1"/>
        <xdr:cNvSpPr>
          <a:spLocks noChangeArrowheads="1"/>
        </xdr:cNvSpPr>
      </xdr:nvSpPr>
      <xdr:spPr bwMode="auto">
        <a:xfrm>
          <a:off x="2752725" y="17916525"/>
          <a:ext cx="2552700"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571500</xdr:colOff>
      <xdr:row>55</xdr:row>
      <xdr:rowOff>76200</xdr:rowOff>
    </xdr:from>
    <xdr:to>
      <xdr:col>4</xdr:col>
      <xdr:colOff>428625</xdr:colOff>
      <xdr:row>62</xdr:row>
      <xdr:rowOff>38100</xdr:rowOff>
    </xdr:to>
    <xdr:sp macro="" textlink="" fLocksText="0">
      <xdr:nvSpPr>
        <xdr:cNvPr id="10241" name="CustomShape 1"/>
        <xdr:cNvSpPr>
          <a:spLocks noChangeArrowheads="1"/>
        </xdr:cNvSpPr>
      </xdr:nvSpPr>
      <xdr:spPr bwMode="auto">
        <a:xfrm>
          <a:off x="2009775" y="12620625"/>
          <a:ext cx="2552700"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2</xdr:col>
      <xdr:colOff>1390650</xdr:colOff>
      <xdr:row>36</xdr:row>
      <xdr:rowOff>133350</xdr:rowOff>
    </xdr:from>
    <xdr:to>
      <xdr:col>5</xdr:col>
      <xdr:colOff>504825</xdr:colOff>
      <xdr:row>40</xdr:row>
      <xdr:rowOff>57150</xdr:rowOff>
    </xdr:to>
    <xdr:sp macro="" textlink="" fLocksText="0">
      <xdr:nvSpPr>
        <xdr:cNvPr id="10242" name="CustomShape 1"/>
        <xdr:cNvSpPr>
          <a:spLocks noChangeArrowheads="1"/>
        </xdr:cNvSpPr>
      </xdr:nvSpPr>
      <xdr:spPr bwMode="auto">
        <a:xfrm>
          <a:off x="2828925" y="7762875"/>
          <a:ext cx="2562225"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390525</xdr:colOff>
      <xdr:row>20</xdr:row>
      <xdr:rowOff>95250</xdr:rowOff>
    </xdr:from>
    <xdr:to>
      <xdr:col>6</xdr:col>
      <xdr:colOff>533400</xdr:colOff>
      <xdr:row>24</xdr:row>
      <xdr:rowOff>19050</xdr:rowOff>
    </xdr:to>
    <xdr:sp macro="" textlink="" fLocksText="0">
      <xdr:nvSpPr>
        <xdr:cNvPr id="10243" name="CustomShape 1"/>
        <xdr:cNvSpPr>
          <a:spLocks noChangeArrowheads="1"/>
        </xdr:cNvSpPr>
      </xdr:nvSpPr>
      <xdr:spPr bwMode="auto">
        <a:xfrm>
          <a:off x="3638550" y="3581400"/>
          <a:ext cx="2562225" cy="5715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2085975</xdr:colOff>
      <xdr:row>13</xdr:row>
      <xdr:rowOff>47625</xdr:rowOff>
    </xdr:from>
    <xdr:to>
      <xdr:col>3</xdr:col>
      <xdr:colOff>180975</xdr:colOff>
      <xdr:row>19</xdr:row>
      <xdr:rowOff>28575</xdr:rowOff>
    </xdr:to>
    <xdr:sp macro="" textlink="" fLocksText="0">
      <xdr:nvSpPr>
        <xdr:cNvPr id="11265" name="CustomShape 1"/>
        <xdr:cNvSpPr>
          <a:spLocks noChangeArrowheads="1"/>
        </xdr:cNvSpPr>
      </xdr:nvSpPr>
      <xdr:spPr bwMode="auto">
        <a:xfrm>
          <a:off x="2085975" y="2590800"/>
          <a:ext cx="2562225" cy="1085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0</xdr:col>
      <xdr:colOff>2076450</xdr:colOff>
      <xdr:row>25</xdr:row>
      <xdr:rowOff>152400</xdr:rowOff>
    </xdr:from>
    <xdr:to>
      <xdr:col>3</xdr:col>
      <xdr:colOff>171450</xdr:colOff>
      <xdr:row>32</xdr:row>
      <xdr:rowOff>133350</xdr:rowOff>
    </xdr:to>
    <xdr:sp macro="" textlink="" fLocksText="0">
      <xdr:nvSpPr>
        <xdr:cNvPr id="11266" name="CustomShape 1"/>
        <xdr:cNvSpPr>
          <a:spLocks noChangeArrowheads="1"/>
        </xdr:cNvSpPr>
      </xdr:nvSpPr>
      <xdr:spPr bwMode="auto">
        <a:xfrm>
          <a:off x="2076450" y="4752975"/>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0</xdr:col>
      <xdr:colOff>2028825</xdr:colOff>
      <xdr:row>67</xdr:row>
      <xdr:rowOff>104775</xdr:rowOff>
    </xdr:from>
    <xdr:to>
      <xdr:col>3</xdr:col>
      <xdr:colOff>123825</xdr:colOff>
      <xdr:row>73</xdr:row>
      <xdr:rowOff>95250</xdr:rowOff>
    </xdr:to>
    <xdr:sp macro="" textlink="" fLocksText="0">
      <xdr:nvSpPr>
        <xdr:cNvPr id="11267" name="CustomShape 1"/>
        <xdr:cNvSpPr>
          <a:spLocks noChangeArrowheads="1"/>
        </xdr:cNvSpPr>
      </xdr:nvSpPr>
      <xdr:spPr bwMode="auto">
        <a:xfrm>
          <a:off x="2028825" y="11963400"/>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0</xdr:col>
      <xdr:colOff>2047875</xdr:colOff>
      <xdr:row>79</xdr:row>
      <xdr:rowOff>142875</xdr:rowOff>
    </xdr:from>
    <xdr:to>
      <xdr:col>3</xdr:col>
      <xdr:colOff>142875</xdr:colOff>
      <xdr:row>87</xdr:row>
      <xdr:rowOff>19050</xdr:rowOff>
    </xdr:to>
    <xdr:sp macro="" textlink="" fLocksText="0">
      <xdr:nvSpPr>
        <xdr:cNvPr id="11268" name="CustomShape 1"/>
        <xdr:cNvSpPr>
          <a:spLocks noChangeArrowheads="1"/>
        </xdr:cNvSpPr>
      </xdr:nvSpPr>
      <xdr:spPr bwMode="auto">
        <a:xfrm>
          <a:off x="2047875" y="14020800"/>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304800</xdr:colOff>
      <xdr:row>23</xdr:row>
      <xdr:rowOff>9525</xdr:rowOff>
    </xdr:from>
    <xdr:to>
      <xdr:col>4</xdr:col>
      <xdr:colOff>495300</xdr:colOff>
      <xdr:row>30</xdr:row>
      <xdr:rowOff>66675</xdr:rowOff>
    </xdr:to>
    <xdr:sp macro="" textlink="" fLocksText="0">
      <xdr:nvSpPr>
        <xdr:cNvPr id="12289" name="CustomShape 1"/>
        <xdr:cNvSpPr>
          <a:spLocks noChangeArrowheads="1"/>
        </xdr:cNvSpPr>
      </xdr:nvSpPr>
      <xdr:spPr bwMode="auto">
        <a:xfrm>
          <a:off x="1752600" y="4429125"/>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790575</xdr:colOff>
      <xdr:row>14</xdr:row>
      <xdr:rowOff>161925</xdr:rowOff>
    </xdr:from>
    <xdr:to>
      <xdr:col>7</xdr:col>
      <xdr:colOff>38100</xdr:colOff>
      <xdr:row>21</xdr:row>
      <xdr:rowOff>114300</xdr:rowOff>
    </xdr:to>
    <xdr:sp macro="" textlink="" fLocksText="0">
      <xdr:nvSpPr>
        <xdr:cNvPr id="13313" name="CustomShape 1"/>
        <xdr:cNvSpPr>
          <a:spLocks noChangeArrowheads="1"/>
        </xdr:cNvSpPr>
      </xdr:nvSpPr>
      <xdr:spPr bwMode="auto">
        <a:xfrm>
          <a:off x="3314700" y="2838450"/>
          <a:ext cx="2562225" cy="1085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762000</xdr:colOff>
      <xdr:row>28</xdr:row>
      <xdr:rowOff>142875</xdr:rowOff>
    </xdr:from>
    <xdr:to>
      <xdr:col>7</xdr:col>
      <xdr:colOff>9525</xdr:colOff>
      <xdr:row>35</xdr:row>
      <xdr:rowOff>228600</xdr:rowOff>
    </xdr:to>
    <xdr:sp macro="" textlink="" fLocksText="0">
      <xdr:nvSpPr>
        <xdr:cNvPr id="13314" name="CustomShape 1"/>
        <xdr:cNvSpPr>
          <a:spLocks noChangeArrowheads="1"/>
        </xdr:cNvSpPr>
      </xdr:nvSpPr>
      <xdr:spPr bwMode="auto">
        <a:xfrm>
          <a:off x="3286125" y="5562600"/>
          <a:ext cx="2562225" cy="1085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295275</xdr:colOff>
      <xdr:row>42</xdr:row>
      <xdr:rowOff>85725</xdr:rowOff>
    </xdr:from>
    <xdr:to>
      <xdr:col>6</xdr:col>
      <xdr:colOff>238125</xdr:colOff>
      <xdr:row>49</xdr:row>
      <xdr:rowOff>180975</xdr:rowOff>
    </xdr:to>
    <xdr:sp macro="" textlink="" fLocksText="0">
      <xdr:nvSpPr>
        <xdr:cNvPr id="13315" name="CustomShape 1"/>
        <xdr:cNvSpPr>
          <a:spLocks noChangeArrowheads="1"/>
        </xdr:cNvSpPr>
      </xdr:nvSpPr>
      <xdr:spPr bwMode="auto">
        <a:xfrm>
          <a:off x="2819400" y="8077200"/>
          <a:ext cx="2571750"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152400</xdr:colOff>
      <xdr:row>57</xdr:row>
      <xdr:rowOff>0</xdr:rowOff>
    </xdr:from>
    <xdr:to>
      <xdr:col>6</xdr:col>
      <xdr:colOff>85725</xdr:colOff>
      <xdr:row>63</xdr:row>
      <xdr:rowOff>123825</xdr:rowOff>
    </xdr:to>
    <xdr:sp macro="" textlink="" fLocksText="0">
      <xdr:nvSpPr>
        <xdr:cNvPr id="13316" name="CustomShape 1"/>
        <xdr:cNvSpPr>
          <a:spLocks noChangeArrowheads="1"/>
        </xdr:cNvSpPr>
      </xdr:nvSpPr>
      <xdr:spPr bwMode="auto">
        <a:xfrm>
          <a:off x="2676525" y="10763250"/>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123825</xdr:colOff>
      <xdr:row>71</xdr:row>
      <xdr:rowOff>28575</xdr:rowOff>
    </xdr:from>
    <xdr:to>
      <xdr:col>6</xdr:col>
      <xdr:colOff>57150</xdr:colOff>
      <xdr:row>77</xdr:row>
      <xdr:rowOff>152400</xdr:rowOff>
    </xdr:to>
    <xdr:sp macro="" textlink="" fLocksText="0">
      <xdr:nvSpPr>
        <xdr:cNvPr id="13317" name="CustomShape 1"/>
        <xdr:cNvSpPr>
          <a:spLocks noChangeArrowheads="1"/>
        </xdr:cNvSpPr>
      </xdr:nvSpPr>
      <xdr:spPr bwMode="auto">
        <a:xfrm>
          <a:off x="2647950" y="13573125"/>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209550</xdr:colOff>
      <xdr:row>84</xdr:row>
      <xdr:rowOff>152400</xdr:rowOff>
    </xdr:from>
    <xdr:to>
      <xdr:col>6</xdr:col>
      <xdr:colOff>142875</xdr:colOff>
      <xdr:row>91</xdr:row>
      <xdr:rowOff>114300</xdr:rowOff>
    </xdr:to>
    <xdr:sp macro="" textlink="" fLocksText="0">
      <xdr:nvSpPr>
        <xdr:cNvPr id="13318" name="CustomShape 1"/>
        <xdr:cNvSpPr>
          <a:spLocks noChangeArrowheads="1"/>
        </xdr:cNvSpPr>
      </xdr:nvSpPr>
      <xdr:spPr bwMode="auto">
        <a:xfrm>
          <a:off x="2733675" y="16316325"/>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238125</xdr:colOff>
      <xdr:row>98</xdr:row>
      <xdr:rowOff>66675</xdr:rowOff>
    </xdr:from>
    <xdr:to>
      <xdr:col>6</xdr:col>
      <xdr:colOff>171450</xdr:colOff>
      <xdr:row>105</xdr:row>
      <xdr:rowOff>28575</xdr:rowOff>
    </xdr:to>
    <xdr:sp macro="" textlink="" fLocksText="0">
      <xdr:nvSpPr>
        <xdr:cNvPr id="13319" name="CustomShape 1"/>
        <xdr:cNvSpPr>
          <a:spLocks noChangeArrowheads="1"/>
        </xdr:cNvSpPr>
      </xdr:nvSpPr>
      <xdr:spPr bwMode="auto">
        <a:xfrm>
          <a:off x="2762250" y="19011900"/>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238125</xdr:colOff>
      <xdr:row>114</xdr:row>
      <xdr:rowOff>0</xdr:rowOff>
    </xdr:from>
    <xdr:to>
      <xdr:col>6</xdr:col>
      <xdr:colOff>171450</xdr:colOff>
      <xdr:row>119</xdr:row>
      <xdr:rowOff>285750</xdr:rowOff>
    </xdr:to>
    <xdr:sp macro="" textlink="" fLocksText="0">
      <xdr:nvSpPr>
        <xdr:cNvPr id="13320" name="CustomShape 1"/>
        <xdr:cNvSpPr>
          <a:spLocks noChangeArrowheads="1"/>
        </xdr:cNvSpPr>
      </xdr:nvSpPr>
      <xdr:spPr bwMode="auto">
        <a:xfrm>
          <a:off x="2762250" y="22050375"/>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200025</xdr:colOff>
      <xdr:row>127</xdr:row>
      <xdr:rowOff>0</xdr:rowOff>
    </xdr:from>
    <xdr:to>
      <xdr:col>6</xdr:col>
      <xdr:colOff>133350</xdr:colOff>
      <xdr:row>133</xdr:row>
      <xdr:rowOff>123825</xdr:rowOff>
    </xdr:to>
    <xdr:sp macro="" textlink="" fLocksText="0">
      <xdr:nvSpPr>
        <xdr:cNvPr id="13321" name="CustomShape 1"/>
        <xdr:cNvSpPr>
          <a:spLocks noChangeArrowheads="1"/>
        </xdr:cNvSpPr>
      </xdr:nvSpPr>
      <xdr:spPr bwMode="auto">
        <a:xfrm>
          <a:off x="2724150" y="24669750"/>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228600</xdr:colOff>
      <xdr:row>141</xdr:row>
      <xdr:rowOff>57150</xdr:rowOff>
    </xdr:from>
    <xdr:to>
      <xdr:col>6</xdr:col>
      <xdr:colOff>161925</xdr:colOff>
      <xdr:row>147</xdr:row>
      <xdr:rowOff>180975</xdr:rowOff>
    </xdr:to>
    <xdr:sp macro="" textlink="" fLocksText="0">
      <xdr:nvSpPr>
        <xdr:cNvPr id="13322" name="CustomShape 1"/>
        <xdr:cNvSpPr>
          <a:spLocks noChangeArrowheads="1"/>
        </xdr:cNvSpPr>
      </xdr:nvSpPr>
      <xdr:spPr bwMode="auto">
        <a:xfrm>
          <a:off x="2752725" y="27508200"/>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161925</xdr:colOff>
      <xdr:row>154</xdr:row>
      <xdr:rowOff>28575</xdr:rowOff>
    </xdr:from>
    <xdr:to>
      <xdr:col>6</xdr:col>
      <xdr:colOff>95250</xdr:colOff>
      <xdr:row>160</xdr:row>
      <xdr:rowOff>152400</xdr:rowOff>
    </xdr:to>
    <xdr:sp macro="" textlink="" fLocksText="0">
      <xdr:nvSpPr>
        <xdr:cNvPr id="13323" name="CustomShape 1"/>
        <xdr:cNvSpPr>
          <a:spLocks noChangeArrowheads="1"/>
        </xdr:cNvSpPr>
      </xdr:nvSpPr>
      <xdr:spPr bwMode="auto">
        <a:xfrm>
          <a:off x="2686050" y="30003750"/>
          <a:ext cx="2562225" cy="10953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3</xdr:col>
      <xdr:colOff>276225</xdr:colOff>
      <xdr:row>165</xdr:row>
      <xdr:rowOff>228600</xdr:rowOff>
    </xdr:from>
    <xdr:to>
      <xdr:col>6</xdr:col>
      <xdr:colOff>209550</xdr:colOff>
      <xdr:row>173</xdr:row>
      <xdr:rowOff>28575</xdr:rowOff>
    </xdr:to>
    <xdr:sp macro="" textlink="" fLocksText="0">
      <xdr:nvSpPr>
        <xdr:cNvPr id="13324" name="CustomShape 1"/>
        <xdr:cNvSpPr>
          <a:spLocks noChangeArrowheads="1"/>
        </xdr:cNvSpPr>
      </xdr:nvSpPr>
      <xdr:spPr bwMode="auto">
        <a:xfrm>
          <a:off x="2800350" y="32251650"/>
          <a:ext cx="2562225" cy="1085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twoCellAnchor>
    <xdr:from>
      <xdr:col>4</xdr:col>
      <xdr:colOff>495300</xdr:colOff>
      <xdr:row>180</xdr:row>
      <xdr:rowOff>85725</xdr:rowOff>
    </xdr:from>
    <xdr:to>
      <xdr:col>7</xdr:col>
      <xdr:colOff>714375</xdr:colOff>
      <xdr:row>187</xdr:row>
      <xdr:rowOff>19050</xdr:rowOff>
    </xdr:to>
    <xdr:sp macro="" textlink="" fLocksText="0">
      <xdr:nvSpPr>
        <xdr:cNvPr id="13325" name="CustomShape 1"/>
        <xdr:cNvSpPr>
          <a:spLocks noChangeArrowheads="1"/>
        </xdr:cNvSpPr>
      </xdr:nvSpPr>
      <xdr:spPr bwMode="auto">
        <a:xfrm>
          <a:off x="3990975" y="35099625"/>
          <a:ext cx="2562225" cy="10763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en-US" sz="3600" b="0" i="0" u="none" strike="noStrike" baseline="0">
              <a:solidFill>
                <a:srgbClr val="000000"/>
              </a:solidFill>
              <a:latin typeface="Arial Black"/>
            </a:rPr>
            <a:t>No aplica</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sri.gob.ec/web/guest/empresas-inexistentes"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topLeftCell="A48" workbookViewId="0">
      <selection activeCell="A48" sqref="A48:I48"/>
    </sheetView>
  </sheetViews>
  <sheetFormatPr baseColWidth="10" defaultColWidth="8.85546875" defaultRowHeight="12.75" x14ac:dyDescent="0.2"/>
  <cols>
    <col min="1" max="7" width="17.5703125" style="1" customWidth="1"/>
    <col min="8" max="9" width="11.5703125" style="1" customWidth="1"/>
    <col min="10" max="16384" width="8.85546875" style="2"/>
  </cols>
  <sheetData>
    <row r="1" spans="1:9" x14ac:dyDescent="0.2">
      <c r="A1" s="3" t="s">
        <v>0</v>
      </c>
      <c r="B1" s="3"/>
      <c r="C1" s="3"/>
    </row>
    <row r="2" spans="1:9" x14ac:dyDescent="0.2">
      <c r="A2" s="4"/>
      <c r="B2" s="5"/>
      <c r="C2" s="5"/>
    </row>
    <row r="3" spans="1:9" x14ac:dyDescent="0.2">
      <c r="A3" s="3" t="s">
        <v>1</v>
      </c>
      <c r="C3" s="6" t="s">
        <v>2</v>
      </c>
    </row>
    <row r="4" spans="1:9" x14ac:dyDescent="0.2">
      <c r="A4" s="3" t="s">
        <v>3</v>
      </c>
      <c r="C4" s="7" t="s">
        <v>4</v>
      </c>
    </row>
    <row r="5" spans="1:9" x14ac:dyDescent="0.2">
      <c r="A5" s="3" t="s">
        <v>5</v>
      </c>
      <c r="C5" s="6">
        <v>2019</v>
      </c>
    </row>
    <row r="8" spans="1:9" x14ac:dyDescent="0.2">
      <c r="A8" s="8" t="s">
        <v>6</v>
      </c>
    </row>
    <row r="11" spans="1:9" s="10" customFormat="1" ht="24" customHeight="1" x14ac:dyDescent="0.2">
      <c r="A11" s="501" t="s">
        <v>7</v>
      </c>
      <c r="B11" s="501"/>
      <c r="C11" s="501"/>
      <c r="D11" s="501"/>
      <c r="E11" s="501"/>
      <c r="F11" s="501"/>
      <c r="G11" s="501"/>
      <c r="H11" s="9" t="s">
        <v>8</v>
      </c>
      <c r="I11" s="9" t="s">
        <v>9</v>
      </c>
    </row>
    <row r="12" spans="1:9" s="10" customFormat="1" ht="12" customHeight="1" x14ac:dyDescent="0.2">
      <c r="A12" s="502" t="s">
        <v>10</v>
      </c>
      <c r="B12" s="502"/>
      <c r="C12" s="502"/>
      <c r="D12" s="502"/>
      <c r="E12" s="502"/>
      <c r="F12" s="502"/>
      <c r="G12" s="502"/>
      <c r="H12" s="502"/>
      <c r="I12" s="502"/>
    </row>
    <row r="13" spans="1:9" s="10" customFormat="1" ht="12" customHeight="1" x14ac:dyDescent="0.2">
      <c r="A13" s="503" t="s">
        <v>11</v>
      </c>
      <c r="B13" s="503"/>
      <c r="C13" s="503"/>
      <c r="D13" s="503"/>
      <c r="E13" s="503"/>
      <c r="F13" s="503"/>
      <c r="G13" s="503"/>
      <c r="H13" s="503"/>
      <c r="I13" s="503"/>
    </row>
    <row r="14" spans="1:9" s="10" customFormat="1" ht="12" customHeight="1" x14ac:dyDescent="0.2">
      <c r="A14" s="504" t="s">
        <v>12</v>
      </c>
      <c r="B14" s="504"/>
      <c r="C14" s="504"/>
      <c r="D14" s="504"/>
      <c r="E14" s="504"/>
      <c r="F14" s="504"/>
      <c r="G14" s="504"/>
      <c r="H14" s="505" t="s">
        <v>13</v>
      </c>
      <c r="I14" s="11" t="s">
        <v>14</v>
      </c>
    </row>
    <row r="15" spans="1:9" s="10" customFormat="1" ht="12" customHeight="1" x14ac:dyDescent="0.2">
      <c r="A15" s="504" t="s">
        <v>15</v>
      </c>
      <c r="B15" s="504"/>
      <c r="C15" s="504"/>
      <c r="D15" s="504"/>
      <c r="E15" s="504"/>
      <c r="F15" s="504"/>
      <c r="G15" s="504"/>
      <c r="H15" s="505"/>
      <c r="I15" s="11" t="s">
        <v>14</v>
      </c>
    </row>
    <row r="16" spans="1:9" s="10" customFormat="1" ht="12" customHeight="1" x14ac:dyDescent="0.2">
      <c r="A16" s="504" t="s">
        <v>16</v>
      </c>
      <c r="B16" s="504"/>
      <c r="C16" s="504"/>
      <c r="D16" s="504"/>
      <c r="E16" s="504"/>
      <c r="F16" s="504"/>
      <c r="G16" s="504"/>
      <c r="H16" s="505"/>
      <c r="I16" s="11" t="s">
        <v>17</v>
      </c>
    </row>
    <row r="17" spans="1:9" s="10" customFormat="1" ht="12" customHeight="1" x14ac:dyDescent="0.2">
      <c r="A17" s="504" t="s">
        <v>18</v>
      </c>
      <c r="B17" s="504"/>
      <c r="C17" s="504"/>
      <c r="D17" s="504"/>
      <c r="E17" s="504"/>
      <c r="F17" s="504"/>
      <c r="G17" s="504"/>
      <c r="H17" s="505"/>
      <c r="I17" s="11" t="s">
        <v>14</v>
      </c>
    </row>
    <row r="18" spans="1:9" s="10" customFormat="1" ht="12" customHeight="1" x14ac:dyDescent="0.2">
      <c r="A18" s="504" t="s">
        <v>19</v>
      </c>
      <c r="B18" s="504"/>
      <c r="C18" s="504"/>
      <c r="D18" s="504"/>
      <c r="E18" s="504"/>
      <c r="F18" s="504"/>
      <c r="G18" s="504"/>
      <c r="H18" s="505"/>
      <c r="I18" s="11" t="s">
        <v>17</v>
      </c>
    </row>
    <row r="19" spans="1:9" s="10" customFormat="1" ht="12" customHeight="1" x14ac:dyDescent="0.2">
      <c r="A19" s="504" t="s">
        <v>20</v>
      </c>
      <c r="B19" s="504"/>
      <c r="C19" s="504"/>
      <c r="D19" s="504"/>
      <c r="E19" s="504"/>
      <c r="F19" s="504"/>
      <c r="G19" s="504"/>
      <c r="H19" s="505"/>
      <c r="I19" s="11" t="s">
        <v>17</v>
      </c>
    </row>
    <row r="20" spans="1:9" s="10" customFormat="1" ht="12" customHeight="1" x14ac:dyDescent="0.2">
      <c r="A20" s="504" t="s">
        <v>21</v>
      </c>
      <c r="B20" s="504"/>
      <c r="C20" s="504"/>
      <c r="D20" s="504"/>
      <c r="E20" s="504"/>
      <c r="F20" s="504"/>
      <c r="G20" s="504"/>
      <c r="H20" s="505"/>
      <c r="I20" s="11" t="s">
        <v>17</v>
      </c>
    </row>
    <row r="21" spans="1:9" s="10" customFormat="1" ht="12" customHeight="1" x14ac:dyDescent="0.2">
      <c r="A21" s="504" t="s">
        <v>22</v>
      </c>
      <c r="B21" s="504"/>
      <c r="C21" s="504"/>
      <c r="D21" s="504"/>
      <c r="E21" s="504"/>
      <c r="F21" s="504"/>
      <c r="G21" s="504"/>
      <c r="H21" s="505"/>
      <c r="I21" s="11" t="s">
        <v>17</v>
      </c>
    </row>
    <row r="22" spans="1:9" s="10" customFormat="1" ht="12" customHeight="1" x14ac:dyDescent="0.2">
      <c r="A22" s="504" t="s">
        <v>23</v>
      </c>
      <c r="B22" s="504"/>
      <c r="C22" s="504"/>
      <c r="D22" s="504"/>
      <c r="E22" s="504"/>
      <c r="F22" s="504"/>
      <c r="G22" s="504"/>
      <c r="H22" s="505"/>
      <c r="I22" s="11" t="s">
        <v>14</v>
      </c>
    </row>
    <row r="23" spans="1:9" s="10" customFormat="1" ht="12" customHeight="1" x14ac:dyDescent="0.2">
      <c r="A23" s="12"/>
      <c r="B23" s="13"/>
      <c r="C23" s="13"/>
      <c r="D23" s="13"/>
      <c r="E23" s="13"/>
      <c r="F23" s="13"/>
      <c r="G23" s="13"/>
      <c r="H23" s="14"/>
      <c r="I23" s="15"/>
    </row>
    <row r="24" spans="1:9" ht="12.75" customHeight="1" x14ac:dyDescent="0.2">
      <c r="A24" s="503" t="s">
        <v>24</v>
      </c>
      <c r="B24" s="503"/>
      <c r="C24" s="503"/>
      <c r="D24" s="503"/>
      <c r="E24" s="503"/>
      <c r="F24" s="503"/>
      <c r="G24" s="503"/>
      <c r="H24" s="503"/>
      <c r="I24" s="503"/>
    </row>
    <row r="25" spans="1:9" ht="24" customHeight="1" x14ac:dyDescent="0.2">
      <c r="A25" s="504" t="s">
        <v>25</v>
      </c>
      <c r="B25" s="504"/>
      <c r="C25" s="504"/>
      <c r="D25" s="504"/>
      <c r="E25" s="504"/>
      <c r="F25" s="504"/>
      <c r="G25" s="504"/>
      <c r="H25" s="11" t="s">
        <v>26</v>
      </c>
      <c r="I25" s="11" t="s">
        <v>17</v>
      </c>
    </row>
    <row r="26" spans="1:9" x14ac:dyDescent="0.2">
      <c r="A26" s="12"/>
      <c r="B26" s="13"/>
      <c r="C26" s="13"/>
      <c r="D26" s="13"/>
      <c r="E26" s="13"/>
      <c r="F26" s="13"/>
      <c r="G26" s="13"/>
      <c r="H26" s="14"/>
      <c r="I26" s="15"/>
    </row>
    <row r="27" spans="1:9" ht="12.75" customHeight="1" x14ac:dyDescent="0.2">
      <c r="A27" s="503" t="s">
        <v>27</v>
      </c>
      <c r="B27" s="503"/>
      <c r="C27" s="503"/>
      <c r="D27" s="503"/>
      <c r="E27" s="503"/>
      <c r="F27" s="503"/>
      <c r="G27" s="503"/>
      <c r="H27" s="503"/>
      <c r="I27" s="503"/>
    </row>
    <row r="28" spans="1:9" ht="24" customHeight="1" x14ac:dyDescent="0.2">
      <c r="A28" s="504" t="s">
        <v>28</v>
      </c>
      <c r="B28" s="504"/>
      <c r="C28" s="504"/>
      <c r="D28" s="504"/>
      <c r="E28" s="504"/>
      <c r="F28" s="504"/>
      <c r="G28" s="504"/>
      <c r="H28" s="11" t="s">
        <v>29</v>
      </c>
      <c r="I28" s="11" t="s">
        <v>14</v>
      </c>
    </row>
    <row r="29" spans="1:9" s="10" customFormat="1" ht="12" customHeight="1" x14ac:dyDescent="0.2">
      <c r="A29" s="12"/>
      <c r="B29" s="13"/>
      <c r="C29" s="13"/>
      <c r="D29" s="13"/>
      <c r="E29" s="13"/>
      <c r="F29" s="13"/>
      <c r="G29" s="13"/>
      <c r="H29" s="14"/>
      <c r="I29" s="15"/>
    </row>
    <row r="30" spans="1:9" s="10" customFormat="1" ht="12" customHeight="1" x14ac:dyDescent="0.2">
      <c r="A30" s="502" t="s">
        <v>30</v>
      </c>
      <c r="B30" s="502"/>
      <c r="C30" s="502"/>
      <c r="D30" s="502"/>
      <c r="E30" s="502"/>
      <c r="F30" s="502"/>
      <c r="G30" s="502"/>
      <c r="H30" s="502"/>
      <c r="I30" s="502"/>
    </row>
    <row r="31" spans="1:9" s="10" customFormat="1" ht="12" customHeight="1" x14ac:dyDescent="0.2">
      <c r="A31" s="503" t="s">
        <v>31</v>
      </c>
      <c r="B31" s="503"/>
      <c r="C31" s="503"/>
      <c r="D31" s="503"/>
      <c r="E31" s="503"/>
      <c r="F31" s="503"/>
      <c r="G31" s="503"/>
      <c r="H31" s="503"/>
      <c r="I31" s="503"/>
    </row>
    <row r="32" spans="1:9" s="10" customFormat="1" ht="12" customHeight="1" x14ac:dyDescent="0.2">
      <c r="A32" s="504" t="s">
        <v>32</v>
      </c>
      <c r="B32" s="504"/>
      <c r="C32" s="504"/>
      <c r="D32" s="504"/>
      <c r="E32" s="504"/>
      <c r="F32" s="504"/>
      <c r="G32" s="504"/>
      <c r="H32" s="505" t="s">
        <v>33</v>
      </c>
      <c r="I32" s="505" t="s">
        <v>14</v>
      </c>
    </row>
    <row r="33" spans="1:9" s="10" customFormat="1" ht="12" customHeight="1" x14ac:dyDescent="0.2">
      <c r="A33" s="504" t="s">
        <v>34</v>
      </c>
      <c r="B33" s="504"/>
      <c r="C33" s="504"/>
      <c r="D33" s="504"/>
      <c r="E33" s="504"/>
      <c r="F33" s="504"/>
      <c r="G33" s="504"/>
      <c r="H33" s="505"/>
      <c r="I33" s="505"/>
    </row>
    <row r="34" spans="1:9" s="10" customFormat="1" ht="12.75" customHeight="1" x14ac:dyDescent="0.2">
      <c r="A34" s="12"/>
      <c r="B34" s="13"/>
      <c r="C34" s="13"/>
      <c r="D34" s="13"/>
      <c r="E34" s="13"/>
      <c r="F34" s="13"/>
      <c r="G34" s="13"/>
      <c r="H34" s="14"/>
      <c r="I34" s="15"/>
    </row>
    <row r="35" spans="1:9" s="10" customFormat="1" ht="22.9" customHeight="1" x14ac:dyDescent="0.2">
      <c r="A35" s="503" t="s">
        <v>35</v>
      </c>
      <c r="B35" s="503"/>
      <c r="C35" s="503"/>
      <c r="D35" s="503"/>
      <c r="E35" s="503"/>
      <c r="F35" s="503"/>
      <c r="G35" s="503"/>
      <c r="H35" s="503"/>
      <c r="I35" s="503"/>
    </row>
    <row r="36" spans="1:9" s="16" customFormat="1" ht="12" customHeight="1" x14ac:dyDescent="0.2">
      <c r="A36" s="504" t="s">
        <v>36</v>
      </c>
      <c r="B36" s="504"/>
      <c r="C36" s="504"/>
      <c r="D36" s="504"/>
      <c r="E36" s="504"/>
      <c r="F36" s="504"/>
      <c r="G36" s="504"/>
      <c r="H36" s="505" t="s">
        <v>37</v>
      </c>
      <c r="I36" s="505" t="s">
        <v>17</v>
      </c>
    </row>
    <row r="37" spans="1:9" s="16" customFormat="1" ht="12" customHeight="1" x14ac:dyDescent="0.2">
      <c r="A37" s="504" t="s">
        <v>38</v>
      </c>
      <c r="B37" s="504"/>
      <c r="C37" s="504"/>
      <c r="D37" s="504"/>
      <c r="E37" s="504"/>
      <c r="F37" s="504"/>
      <c r="G37" s="504"/>
      <c r="H37" s="505"/>
      <c r="I37" s="505"/>
    </row>
    <row r="38" spans="1:9" s="10" customFormat="1" ht="12" x14ac:dyDescent="0.2">
      <c r="A38" s="12"/>
      <c r="B38" s="13"/>
      <c r="C38" s="13"/>
      <c r="D38" s="13"/>
      <c r="E38" s="13"/>
      <c r="F38" s="13"/>
      <c r="G38" s="13"/>
      <c r="H38" s="14"/>
      <c r="I38" s="15"/>
    </row>
    <row r="39" spans="1:9" s="10" customFormat="1" ht="24" customHeight="1" x14ac:dyDescent="0.2">
      <c r="A39" s="503" t="s">
        <v>39</v>
      </c>
      <c r="B39" s="503"/>
      <c r="C39" s="503"/>
      <c r="D39" s="503"/>
      <c r="E39" s="503"/>
      <c r="F39" s="503"/>
      <c r="G39" s="503"/>
      <c r="H39" s="503"/>
      <c r="I39" s="503"/>
    </row>
    <row r="40" spans="1:9" s="16" customFormat="1" ht="24" customHeight="1" x14ac:dyDescent="0.2">
      <c r="A40" s="504" t="s">
        <v>40</v>
      </c>
      <c r="B40" s="504"/>
      <c r="C40" s="504"/>
      <c r="D40" s="504"/>
      <c r="E40" s="504"/>
      <c r="F40" s="504"/>
      <c r="G40" s="504"/>
      <c r="H40" s="505" t="s">
        <v>41</v>
      </c>
      <c r="I40" s="11" t="s">
        <v>14</v>
      </c>
    </row>
    <row r="41" spans="1:9" s="16" customFormat="1" ht="23.25" customHeight="1" x14ac:dyDescent="0.2">
      <c r="A41" s="504" t="s">
        <v>42</v>
      </c>
      <c r="B41" s="504"/>
      <c r="C41" s="504"/>
      <c r="D41" s="504"/>
      <c r="E41" s="504"/>
      <c r="F41" s="504"/>
      <c r="G41" s="504"/>
      <c r="H41" s="505"/>
      <c r="I41" s="11" t="s">
        <v>17</v>
      </c>
    </row>
    <row r="42" spans="1:9" s="16" customFormat="1" ht="12" customHeight="1" x14ac:dyDescent="0.2">
      <c r="A42" s="504" t="s">
        <v>43</v>
      </c>
      <c r="B42" s="504"/>
      <c r="C42" s="504"/>
      <c r="D42" s="504"/>
      <c r="E42" s="504"/>
      <c r="F42" s="504"/>
      <c r="G42" s="504"/>
      <c r="H42" s="505"/>
      <c r="I42" s="11" t="s">
        <v>17</v>
      </c>
    </row>
    <row r="43" spans="1:9" s="16" customFormat="1" ht="24" customHeight="1" x14ac:dyDescent="0.2">
      <c r="A43" s="504" t="s">
        <v>44</v>
      </c>
      <c r="B43" s="504"/>
      <c r="C43" s="504"/>
      <c r="D43" s="504"/>
      <c r="E43" s="504"/>
      <c r="F43" s="504"/>
      <c r="G43" s="504"/>
      <c r="H43" s="505"/>
      <c r="I43" s="11" t="s">
        <v>14</v>
      </c>
    </row>
    <row r="44" spans="1:9" s="10" customFormat="1" ht="12" x14ac:dyDescent="0.2">
      <c r="A44" s="12"/>
      <c r="B44" s="13"/>
      <c r="C44" s="13"/>
      <c r="D44" s="13"/>
      <c r="E44" s="13"/>
      <c r="F44" s="13"/>
      <c r="G44" s="13"/>
      <c r="H44" s="14"/>
      <c r="I44" s="15"/>
    </row>
    <row r="45" spans="1:9" s="10" customFormat="1" ht="12" customHeight="1" x14ac:dyDescent="0.2">
      <c r="A45" s="503" t="s">
        <v>45</v>
      </c>
      <c r="B45" s="503"/>
      <c r="C45" s="503"/>
      <c r="D45" s="503"/>
      <c r="E45" s="503"/>
      <c r="F45" s="503"/>
      <c r="G45" s="503"/>
      <c r="H45" s="503"/>
      <c r="I45" s="503"/>
    </row>
    <row r="46" spans="1:9" s="16" customFormat="1" ht="24" customHeight="1" x14ac:dyDescent="0.2">
      <c r="A46" s="504" t="s">
        <v>46</v>
      </c>
      <c r="B46" s="504"/>
      <c r="C46" s="504"/>
      <c r="D46" s="504"/>
      <c r="E46" s="504"/>
      <c r="F46" s="504"/>
      <c r="G46" s="504"/>
      <c r="H46" s="11" t="s">
        <v>47</v>
      </c>
      <c r="I46" s="11" t="s">
        <v>17</v>
      </c>
    </row>
    <row r="47" spans="1:9" s="10" customFormat="1" ht="12" x14ac:dyDescent="0.2">
      <c r="A47" s="12"/>
      <c r="B47" s="13"/>
      <c r="C47" s="13"/>
      <c r="D47" s="13"/>
      <c r="E47" s="13"/>
      <c r="F47" s="13"/>
      <c r="G47" s="13"/>
      <c r="H47" s="14"/>
      <c r="I47" s="15"/>
    </row>
    <row r="48" spans="1:9" s="10" customFormat="1" ht="12" customHeight="1" x14ac:dyDescent="0.2">
      <c r="A48" s="503" t="s">
        <v>48</v>
      </c>
      <c r="B48" s="503"/>
      <c r="C48" s="503"/>
      <c r="D48" s="503"/>
      <c r="E48" s="503"/>
      <c r="F48" s="503"/>
      <c r="G48" s="503"/>
      <c r="H48" s="503"/>
      <c r="I48" s="503"/>
    </row>
    <row r="49" spans="1:9" s="16" customFormat="1" ht="12" customHeight="1" x14ac:dyDescent="0.2">
      <c r="A49" s="504" t="s">
        <v>49</v>
      </c>
      <c r="B49" s="504"/>
      <c r="C49" s="504"/>
      <c r="D49" s="504"/>
      <c r="E49" s="504"/>
      <c r="F49" s="504"/>
      <c r="G49" s="504"/>
      <c r="H49" s="505" t="s">
        <v>50</v>
      </c>
      <c r="I49" s="505" t="s">
        <v>17</v>
      </c>
    </row>
    <row r="50" spans="1:9" s="16" customFormat="1" ht="23.45" customHeight="1" x14ac:dyDescent="0.2">
      <c r="A50" s="506" t="s">
        <v>51</v>
      </c>
      <c r="B50" s="506"/>
      <c r="C50" s="506"/>
      <c r="D50" s="506"/>
      <c r="E50" s="506"/>
      <c r="F50" s="506"/>
      <c r="G50" s="506"/>
      <c r="H50" s="505"/>
      <c r="I50" s="505"/>
    </row>
    <row r="51" spans="1:9" s="16" customFormat="1" ht="12" customHeight="1" x14ac:dyDescent="0.2">
      <c r="A51" s="506" t="s">
        <v>52</v>
      </c>
      <c r="B51" s="506"/>
      <c r="C51" s="506"/>
      <c r="D51" s="506"/>
      <c r="E51" s="506"/>
      <c r="F51" s="506"/>
      <c r="G51" s="506"/>
      <c r="H51" s="505"/>
      <c r="I51" s="505"/>
    </row>
    <row r="52" spans="1:9" s="16" customFormat="1" ht="12" customHeight="1" x14ac:dyDescent="0.2">
      <c r="A52" s="506" t="s">
        <v>53</v>
      </c>
      <c r="B52" s="506"/>
      <c r="C52" s="506"/>
      <c r="D52" s="506"/>
      <c r="E52" s="506"/>
      <c r="F52" s="506"/>
      <c r="G52" s="506"/>
      <c r="H52" s="505"/>
      <c r="I52" s="505"/>
    </row>
    <row r="53" spans="1:9" s="16" customFormat="1" ht="12" customHeight="1" x14ac:dyDescent="0.2">
      <c r="A53" s="506" t="s">
        <v>54</v>
      </c>
      <c r="B53" s="506"/>
      <c r="C53" s="506"/>
      <c r="D53" s="506"/>
      <c r="E53" s="506"/>
      <c r="F53" s="506"/>
      <c r="G53" s="506"/>
      <c r="H53" s="505"/>
      <c r="I53" s="505"/>
    </row>
    <row r="54" spans="1:9" s="16" customFormat="1" ht="12" customHeight="1" x14ac:dyDescent="0.2">
      <c r="A54" s="506" t="s">
        <v>55</v>
      </c>
      <c r="B54" s="506"/>
      <c r="C54" s="506"/>
      <c r="D54" s="506"/>
      <c r="E54" s="506"/>
      <c r="F54" s="506"/>
      <c r="G54" s="506"/>
      <c r="H54" s="505"/>
      <c r="I54" s="505"/>
    </row>
    <row r="55" spans="1:9" s="16" customFormat="1" ht="12" customHeight="1" x14ac:dyDescent="0.2">
      <c r="A55" s="504" t="s">
        <v>56</v>
      </c>
      <c r="B55" s="504"/>
      <c r="C55" s="504"/>
      <c r="D55" s="504"/>
      <c r="E55" s="504"/>
      <c r="F55" s="504"/>
      <c r="G55" s="504"/>
      <c r="H55" s="505"/>
      <c r="I55" s="505"/>
    </row>
    <row r="56" spans="1:9" s="16" customFormat="1" ht="12" customHeight="1" x14ac:dyDescent="0.2">
      <c r="A56" s="506" t="s">
        <v>57</v>
      </c>
      <c r="B56" s="506"/>
      <c r="C56" s="506"/>
      <c r="D56" s="506"/>
      <c r="E56" s="506"/>
      <c r="F56" s="506"/>
      <c r="G56" s="506"/>
      <c r="H56" s="505"/>
      <c r="I56" s="505"/>
    </row>
    <row r="57" spans="1:9" s="16" customFormat="1" ht="12" customHeight="1" x14ac:dyDescent="0.2">
      <c r="A57" s="504" t="s">
        <v>58</v>
      </c>
      <c r="B57" s="504"/>
      <c r="C57" s="504"/>
      <c r="D57" s="504"/>
      <c r="E57" s="504"/>
      <c r="F57" s="504"/>
      <c r="G57" s="504"/>
      <c r="H57" s="505"/>
      <c r="I57" s="505"/>
    </row>
    <row r="58" spans="1:9" s="16" customFormat="1" ht="24" customHeight="1" x14ac:dyDescent="0.2">
      <c r="A58" s="506" t="s">
        <v>59</v>
      </c>
      <c r="B58" s="506"/>
      <c r="C58" s="506"/>
      <c r="D58" s="506"/>
      <c r="E58" s="506"/>
      <c r="F58" s="506"/>
      <c r="G58" s="506"/>
      <c r="H58" s="505"/>
      <c r="I58" s="505"/>
    </row>
    <row r="59" spans="1:9" s="16" customFormat="1" ht="12" customHeight="1" x14ac:dyDescent="0.2">
      <c r="A59" s="504" t="s">
        <v>60</v>
      </c>
      <c r="B59" s="504"/>
      <c r="C59" s="504"/>
      <c r="D59" s="504"/>
      <c r="E59" s="504"/>
      <c r="F59" s="504"/>
      <c r="G59" s="504"/>
      <c r="H59" s="505"/>
      <c r="I59" s="505"/>
    </row>
    <row r="60" spans="1:9" s="16" customFormat="1" ht="12" customHeight="1" x14ac:dyDescent="0.2">
      <c r="A60" s="506" t="s">
        <v>61</v>
      </c>
      <c r="B60" s="506"/>
      <c r="C60" s="506"/>
      <c r="D60" s="506"/>
      <c r="E60" s="506"/>
      <c r="F60" s="506"/>
      <c r="G60" s="506"/>
      <c r="H60" s="505"/>
      <c r="I60" s="505"/>
    </row>
    <row r="61" spans="1:9" s="10" customFormat="1" ht="12" x14ac:dyDescent="0.2">
      <c r="A61" s="12"/>
      <c r="B61" s="13"/>
      <c r="C61" s="13"/>
      <c r="D61" s="13"/>
      <c r="E61" s="13"/>
      <c r="F61" s="13"/>
      <c r="G61" s="13"/>
      <c r="H61" s="14"/>
      <c r="I61" s="15"/>
    </row>
    <row r="62" spans="1:9" s="10" customFormat="1" ht="12" customHeight="1" x14ac:dyDescent="0.2">
      <c r="A62" s="503" t="s">
        <v>62</v>
      </c>
      <c r="B62" s="503"/>
      <c r="C62" s="503"/>
      <c r="D62" s="503"/>
      <c r="E62" s="503"/>
      <c r="F62" s="503"/>
      <c r="G62" s="503"/>
      <c r="H62" s="503"/>
      <c r="I62" s="503"/>
    </row>
    <row r="63" spans="1:9" s="10" customFormat="1" ht="24" customHeight="1" x14ac:dyDescent="0.2">
      <c r="A63" s="504" t="s">
        <v>63</v>
      </c>
      <c r="B63" s="504"/>
      <c r="C63" s="504"/>
      <c r="D63" s="504"/>
      <c r="E63" s="504"/>
      <c r="F63" s="504"/>
      <c r="G63" s="504"/>
      <c r="H63" s="11" t="s">
        <v>64</v>
      </c>
      <c r="I63" s="11" t="s">
        <v>17</v>
      </c>
    </row>
    <row r="64" spans="1:9" s="10" customFormat="1" ht="12" x14ac:dyDescent="0.2">
      <c r="A64" s="12"/>
      <c r="B64" s="13"/>
      <c r="C64" s="13"/>
      <c r="D64" s="13"/>
      <c r="E64" s="13"/>
      <c r="F64" s="13"/>
      <c r="G64" s="13"/>
      <c r="H64" s="14"/>
      <c r="I64" s="15"/>
    </row>
    <row r="65" spans="1:9" s="10" customFormat="1" ht="12" customHeight="1" x14ac:dyDescent="0.2">
      <c r="A65" s="503" t="s">
        <v>65</v>
      </c>
      <c r="B65" s="503"/>
      <c r="C65" s="503"/>
      <c r="D65" s="503"/>
      <c r="E65" s="503"/>
      <c r="F65" s="503"/>
      <c r="G65" s="503"/>
      <c r="H65" s="503"/>
      <c r="I65" s="503"/>
    </row>
    <row r="66" spans="1:9" s="16" customFormat="1" ht="12" customHeight="1" x14ac:dyDescent="0.2">
      <c r="A66" s="504" t="s">
        <v>66</v>
      </c>
      <c r="B66" s="504"/>
      <c r="C66" s="504"/>
      <c r="D66" s="504"/>
      <c r="E66" s="504"/>
      <c r="F66" s="504"/>
      <c r="G66" s="504"/>
      <c r="H66" s="505" t="s">
        <v>67</v>
      </c>
      <c r="I66" s="11"/>
    </row>
    <row r="67" spans="1:9" s="16" customFormat="1" ht="12" customHeight="1" x14ac:dyDescent="0.2">
      <c r="A67" s="506" t="s">
        <v>68</v>
      </c>
      <c r="B67" s="506"/>
      <c r="C67" s="506"/>
      <c r="D67" s="506"/>
      <c r="E67" s="506"/>
      <c r="F67" s="506"/>
      <c r="G67" s="506"/>
      <c r="H67" s="505"/>
      <c r="I67" s="11" t="s">
        <v>17</v>
      </c>
    </row>
    <row r="68" spans="1:9" s="16" customFormat="1" ht="12" customHeight="1" x14ac:dyDescent="0.2">
      <c r="A68" s="506" t="s">
        <v>69</v>
      </c>
      <c r="B68" s="506"/>
      <c r="C68" s="506"/>
      <c r="D68" s="506"/>
      <c r="E68" s="506"/>
      <c r="F68" s="506"/>
      <c r="G68" s="506"/>
      <c r="H68" s="505"/>
      <c r="I68" s="11" t="s">
        <v>17</v>
      </c>
    </row>
    <row r="69" spans="1:9" s="16" customFormat="1" ht="12" customHeight="1" x14ac:dyDescent="0.2">
      <c r="A69" s="506" t="s">
        <v>70</v>
      </c>
      <c r="B69" s="506"/>
      <c r="C69" s="506"/>
      <c r="D69" s="506"/>
      <c r="E69" s="506"/>
      <c r="F69" s="506"/>
      <c r="G69" s="506"/>
      <c r="H69" s="505"/>
      <c r="I69" s="11" t="s">
        <v>14</v>
      </c>
    </row>
    <row r="70" spans="1:9" s="16" customFormat="1" ht="12" customHeight="1" x14ac:dyDescent="0.2">
      <c r="A70" s="506" t="s">
        <v>71</v>
      </c>
      <c r="B70" s="506"/>
      <c r="C70" s="506"/>
      <c r="D70" s="506"/>
      <c r="E70" s="506"/>
      <c r="F70" s="506"/>
      <c r="G70" s="506"/>
      <c r="H70" s="505"/>
      <c r="I70" s="11" t="s">
        <v>14</v>
      </c>
    </row>
    <row r="71" spans="1:9" s="16" customFormat="1" ht="12" customHeight="1" x14ac:dyDescent="0.2">
      <c r="A71" s="504" t="s">
        <v>72</v>
      </c>
      <c r="B71" s="504"/>
      <c r="C71" s="504"/>
      <c r="D71" s="504"/>
      <c r="E71" s="504"/>
      <c r="F71" s="504"/>
      <c r="G71" s="504"/>
      <c r="H71" s="505"/>
      <c r="I71" s="11"/>
    </row>
    <row r="72" spans="1:9" s="16" customFormat="1" ht="12" customHeight="1" x14ac:dyDescent="0.2">
      <c r="A72" s="506" t="s">
        <v>68</v>
      </c>
      <c r="B72" s="506"/>
      <c r="C72" s="506"/>
      <c r="D72" s="506"/>
      <c r="E72" s="506"/>
      <c r="F72" s="506"/>
      <c r="G72" s="506"/>
      <c r="H72" s="505"/>
      <c r="I72" s="11" t="s">
        <v>17</v>
      </c>
    </row>
    <row r="73" spans="1:9" s="16" customFormat="1" ht="12" customHeight="1" x14ac:dyDescent="0.2">
      <c r="A73" s="506" t="s">
        <v>69</v>
      </c>
      <c r="B73" s="506"/>
      <c r="C73" s="506"/>
      <c r="D73" s="506"/>
      <c r="E73" s="506"/>
      <c r="F73" s="506"/>
      <c r="G73" s="506"/>
      <c r="H73" s="505"/>
      <c r="I73" s="11" t="s">
        <v>17</v>
      </c>
    </row>
    <row r="74" spans="1:9" s="16" customFormat="1" ht="12" customHeight="1" x14ac:dyDescent="0.2">
      <c r="A74" s="506" t="s">
        <v>70</v>
      </c>
      <c r="B74" s="506"/>
      <c r="C74" s="506"/>
      <c r="D74" s="506"/>
      <c r="E74" s="506"/>
      <c r="F74" s="506"/>
      <c r="G74" s="506"/>
      <c r="H74" s="505"/>
      <c r="I74" s="11" t="s">
        <v>14</v>
      </c>
    </row>
    <row r="75" spans="1:9" s="10" customFormat="1" ht="14.1" customHeight="1" x14ac:dyDescent="0.2">
      <c r="A75" s="12"/>
      <c r="B75" s="13"/>
      <c r="C75" s="13"/>
      <c r="D75" s="13"/>
      <c r="E75" s="13"/>
      <c r="F75" s="13"/>
      <c r="G75" s="13"/>
      <c r="H75" s="14"/>
      <c r="I75" s="15"/>
    </row>
    <row r="76" spans="1:9" s="10" customFormat="1" ht="14.1" customHeight="1" x14ac:dyDescent="0.2">
      <c r="A76" s="503" t="s">
        <v>73</v>
      </c>
      <c r="B76" s="503"/>
      <c r="C76" s="503"/>
      <c r="D76" s="503"/>
      <c r="E76" s="503"/>
      <c r="F76" s="503"/>
      <c r="G76" s="503"/>
      <c r="H76" s="503"/>
      <c r="I76" s="503"/>
    </row>
    <row r="77" spans="1:9" s="10" customFormat="1" ht="23.1" customHeight="1" x14ac:dyDescent="0.2">
      <c r="A77" s="504" t="s">
        <v>74</v>
      </c>
      <c r="B77" s="504"/>
      <c r="C77" s="504"/>
      <c r="D77" s="504"/>
      <c r="E77" s="504"/>
      <c r="F77" s="504"/>
      <c r="G77" s="504"/>
      <c r="H77" s="507" t="s">
        <v>75</v>
      </c>
      <c r="I77" s="11" t="s">
        <v>14</v>
      </c>
    </row>
    <row r="78" spans="1:9" s="10" customFormat="1" ht="23.1" customHeight="1" x14ac:dyDescent="0.2">
      <c r="A78" s="504" t="s">
        <v>76</v>
      </c>
      <c r="B78" s="504"/>
      <c r="C78" s="504"/>
      <c r="D78" s="504"/>
      <c r="E78" s="504"/>
      <c r="F78" s="504"/>
      <c r="G78" s="504"/>
      <c r="H78" s="507"/>
      <c r="I78" s="11" t="s">
        <v>17</v>
      </c>
    </row>
    <row r="79" spans="1:9" s="10" customFormat="1" ht="14.1" customHeight="1" x14ac:dyDescent="0.2">
      <c r="A79" s="12"/>
      <c r="B79" s="13"/>
      <c r="C79" s="13"/>
      <c r="D79" s="13"/>
      <c r="E79" s="13"/>
      <c r="F79" s="13"/>
      <c r="G79" s="13"/>
      <c r="H79" s="14"/>
      <c r="I79" s="15"/>
    </row>
    <row r="80" spans="1:9" s="10" customFormat="1" ht="12.75" customHeight="1" x14ac:dyDescent="0.2">
      <c r="A80" s="503" t="s">
        <v>77</v>
      </c>
      <c r="B80" s="503"/>
      <c r="C80" s="503"/>
      <c r="D80" s="503"/>
      <c r="E80" s="503"/>
      <c r="F80" s="503"/>
      <c r="G80" s="503"/>
      <c r="H80" s="503"/>
      <c r="I80" s="503"/>
    </row>
    <row r="81" spans="1:9" s="10" customFormat="1" ht="12.75" customHeight="1" x14ac:dyDescent="0.2">
      <c r="A81" s="504" t="s">
        <v>78</v>
      </c>
      <c r="B81" s="504"/>
      <c r="C81" s="504"/>
      <c r="D81" s="504"/>
      <c r="E81" s="504"/>
      <c r="F81" s="504"/>
      <c r="G81" s="504"/>
      <c r="H81" s="508" t="s">
        <v>79</v>
      </c>
      <c r="I81" s="505" t="s">
        <v>17</v>
      </c>
    </row>
    <row r="82" spans="1:9" s="10" customFormat="1" ht="12.75" customHeight="1" x14ac:dyDescent="0.2">
      <c r="A82" s="504" t="s">
        <v>80</v>
      </c>
      <c r="B82" s="504"/>
      <c r="C82" s="504"/>
      <c r="D82" s="504"/>
      <c r="E82" s="504"/>
      <c r="F82" s="504"/>
      <c r="G82" s="504"/>
      <c r="H82" s="508"/>
      <c r="I82" s="505"/>
    </row>
    <row r="83" spans="1:9" s="10" customFormat="1" ht="12.75" customHeight="1" x14ac:dyDescent="0.2">
      <c r="A83" s="504" t="s">
        <v>81</v>
      </c>
      <c r="B83" s="504"/>
      <c r="C83" s="504"/>
      <c r="D83" s="504"/>
      <c r="E83" s="504"/>
      <c r="F83" s="504"/>
      <c r="G83" s="504"/>
      <c r="H83" s="508"/>
      <c r="I83" s="505"/>
    </row>
    <row r="84" spans="1:9" s="10" customFormat="1" ht="12.75" customHeight="1" x14ac:dyDescent="0.2">
      <c r="A84" s="504" t="s">
        <v>82</v>
      </c>
      <c r="B84" s="504"/>
      <c r="C84" s="504"/>
      <c r="D84" s="504"/>
      <c r="E84" s="504"/>
      <c r="F84" s="504"/>
      <c r="G84" s="504"/>
      <c r="H84" s="508"/>
      <c r="I84" s="505"/>
    </row>
    <row r="85" spans="1:9" s="10" customFormat="1" ht="12" x14ac:dyDescent="0.2">
      <c r="A85" s="12"/>
      <c r="B85" s="13"/>
      <c r="C85" s="13"/>
      <c r="D85" s="13"/>
      <c r="E85" s="13"/>
      <c r="F85" s="13"/>
      <c r="G85" s="13"/>
      <c r="H85" s="14"/>
      <c r="I85" s="15"/>
    </row>
    <row r="86" spans="1:9" s="10" customFormat="1" ht="14.1" customHeight="1" x14ac:dyDescent="0.2">
      <c r="A86" s="503" t="s">
        <v>83</v>
      </c>
      <c r="B86" s="503"/>
      <c r="C86" s="503"/>
      <c r="D86" s="503"/>
      <c r="E86" s="503"/>
      <c r="F86" s="503"/>
      <c r="G86" s="503"/>
      <c r="H86" s="503"/>
      <c r="I86" s="503"/>
    </row>
    <row r="87" spans="1:9" s="10" customFormat="1" ht="24" customHeight="1" x14ac:dyDescent="0.2">
      <c r="A87" s="504" t="s">
        <v>84</v>
      </c>
      <c r="B87" s="504"/>
      <c r="C87" s="504"/>
      <c r="D87" s="504"/>
      <c r="E87" s="504"/>
      <c r="F87" s="504"/>
      <c r="G87" s="504"/>
      <c r="H87" s="11" t="s">
        <v>85</v>
      </c>
      <c r="I87" s="11" t="s">
        <v>17</v>
      </c>
    </row>
    <row r="88" spans="1:9" s="10" customFormat="1" ht="14.1" customHeight="1" x14ac:dyDescent="0.2">
      <c r="A88" s="12"/>
      <c r="B88" s="13"/>
      <c r="C88" s="13"/>
      <c r="D88" s="13"/>
      <c r="E88" s="13"/>
      <c r="F88" s="13"/>
      <c r="G88" s="13"/>
      <c r="H88" s="14"/>
      <c r="I88" s="15"/>
    </row>
    <row r="89" spans="1:9" s="10" customFormat="1" ht="12" customHeight="1" x14ac:dyDescent="0.2">
      <c r="A89" s="502" t="s">
        <v>86</v>
      </c>
      <c r="B89" s="502"/>
      <c r="C89" s="502"/>
      <c r="D89" s="502"/>
      <c r="E89" s="502"/>
      <c r="F89" s="502"/>
      <c r="G89" s="502"/>
      <c r="H89" s="502"/>
      <c r="I89" s="502"/>
    </row>
    <row r="90" spans="1:9" s="10" customFormat="1" ht="12" x14ac:dyDescent="0.2">
      <c r="A90" s="12"/>
      <c r="B90" s="13"/>
      <c r="C90" s="13"/>
      <c r="D90" s="13"/>
      <c r="E90" s="13"/>
      <c r="F90" s="13"/>
      <c r="G90" s="13"/>
      <c r="H90" s="14"/>
      <c r="I90" s="15"/>
    </row>
    <row r="91" spans="1:9" s="10" customFormat="1" ht="12" customHeight="1" x14ac:dyDescent="0.2">
      <c r="A91" s="503" t="s">
        <v>87</v>
      </c>
      <c r="B91" s="503"/>
      <c r="C91" s="503"/>
      <c r="D91" s="503"/>
      <c r="E91" s="503"/>
      <c r="F91" s="503"/>
      <c r="G91" s="503"/>
      <c r="H91" s="503"/>
      <c r="I91" s="503"/>
    </row>
    <row r="92" spans="1:9" s="16" customFormat="1" ht="12" customHeight="1" x14ac:dyDescent="0.2">
      <c r="A92" s="504" t="s">
        <v>88</v>
      </c>
      <c r="B92" s="504"/>
      <c r="C92" s="504"/>
      <c r="D92" s="504"/>
      <c r="E92" s="504"/>
      <c r="F92" s="504"/>
      <c r="G92" s="504"/>
      <c r="H92" s="505" t="s">
        <v>89</v>
      </c>
      <c r="I92" s="505" t="s">
        <v>17</v>
      </c>
    </row>
    <row r="93" spans="1:9" s="16" customFormat="1" ht="12" customHeight="1" x14ac:dyDescent="0.2">
      <c r="A93" s="504" t="s">
        <v>90</v>
      </c>
      <c r="B93" s="504"/>
      <c r="C93" s="504"/>
      <c r="D93" s="504"/>
      <c r="E93" s="504"/>
      <c r="F93" s="504"/>
      <c r="G93" s="504"/>
      <c r="H93" s="505"/>
      <c r="I93" s="505"/>
    </row>
    <row r="94" spans="1:9" s="10" customFormat="1" ht="12" x14ac:dyDescent="0.2">
      <c r="A94" s="12"/>
      <c r="B94" s="13"/>
      <c r="C94" s="13"/>
      <c r="D94" s="13"/>
      <c r="E94" s="13"/>
      <c r="F94" s="13"/>
      <c r="G94" s="13"/>
      <c r="H94" s="14"/>
      <c r="I94" s="15"/>
    </row>
    <row r="95" spans="1:9" s="10" customFormat="1" ht="12" customHeight="1" x14ac:dyDescent="0.2">
      <c r="A95" s="503" t="s">
        <v>91</v>
      </c>
      <c r="B95" s="503"/>
      <c r="C95" s="503"/>
      <c r="D95" s="503"/>
      <c r="E95" s="503"/>
      <c r="F95" s="503"/>
      <c r="G95" s="503"/>
      <c r="H95" s="503"/>
      <c r="I95" s="503"/>
    </row>
    <row r="96" spans="1:9" s="16" customFormat="1" ht="12" customHeight="1" x14ac:dyDescent="0.2">
      <c r="A96" s="504" t="s">
        <v>92</v>
      </c>
      <c r="B96" s="504"/>
      <c r="C96" s="504"/>
      <c r="D96" s="504"/>
      <c r="E96" s="504"/>
      <c r="F96" s="504"/>
      <c r="G96" s="504"/>
      <c r="H96" s="505" t="s">
        <v>93</v>
      </c>
      <c r="I96" s="505" t="s">
        <v>17</v>
      </c>
    </row>
    <row r="97" spans="1:9" s="16" customFormat="1" ht="12" customHeight="1" x14ac:dyDescent="0.2">
      <c r="A97" s="506" t="s">
        <v>94</v>
      </c>
      <c r="B97" s="506"/>
      <c r="C97" s="506"/>
      <c r="D97" s="506"/>
      <c r="E97" s="506"/>
      <c r="F97" s="506"/>
      <c r="G97" s="506"/>
      <c r="H97" s="505"/>
      <c r="I97" s="505"/>
    </row>
    <row r="98" spans="1:9" s="16" customFormat="1" ht="12" customHeight="1" x14ac:dyDescent="0.2">
      <c r="A98" s="506" t="s">
        <v>95</v>
      </c>
      <c r="B98" s="506"/>
      <c r="C98" s="506"/>
      <c r="D98" s="506"/>
      <c r="E98" s="506"/>
      <c r="F98" s="506"/>
      <c r="G98" s="506"/>
      <c r="H98" s="505"/>
      <c r="I98" s="505"/>
    </row>
    <row r="99" spans="1:9" s="16" customFormat="1" ht="12" customHeight="1" x14ac:dyDescent="0.2">
      <c r="A99" s="504" t="s">
        <v>96</v>
      </c>
      <c r="B99" s="504"/>
      <c r="C99" s="504"/>
      <c r="D99" s="504"/>
      <c r="E99" s="504"/>
      <c r="F99" s="504"/>
      <c r="G99" s="504"/>
      <c r="H99" s="505"/>
      <c r="I99" s="505"/>
    </row>
    <row r="100" spans="1:9" s="16" customFormat="1" ht="12" customHeight="1" x14ac:dyDescent="0.2">
      <c r="A100" s="506" t="s">
        <v>97</v>
      </c>
      <c r="B100" s="506"/>
      <c r="C100" s="506"/>
      <c r="D100" s="506"/>
      <c r="E100" s="506"/>
      <c r="F100" s="506"/>
      <c r="G100" s="506"/>
      <c r="H100" s="505"/>
      <c r="I100" s="505"/>
    </row>
    <row r="101" spans="1:9" s="16" customFormat="1" ht="12" customHeight="1" x14ac:dyDescent="0.2">
      <c r="A101" s="506" t="s">
        <v>98</v>
      </c>
      <c r="B101" s="506"/>
      <c r="C101" s="506"/>
      <c r="D101" s="506"/>
      <c r="E101" s="506"/>
      <c r="F101" s="506"/>
      <c r="G101" s="506"/>
      <c r="H101" s="505"/>
      <c r="I101" s="505"/>
    </row>
    <row r="102" spans="1:9" s="16" customFormat="1" ht="12" customHeight="1" x14ac:dyDescent="0.2">
      <c r="A102" s="506" t="s">
        <v>99</v>
      </c>
      <c r="B102" s="506"/>
      <c r="C102" s="506"/>
      <c r="D102" s="506"/>
      <c r="E102" s="506"/>
      <c r="F102" s="506"/>
      <c r="G102" s="506"/>
      <c r="H102" s="505"/>
      <c r="I102" s="505"/>
    </row>
    <row r="103" spans="1:9" s="16" customFormat="1" ht="12" customHeight="1" x14ac:dyDescent="0.2">
      <c r="A103" s="506" t="s">
        <v>100</v>
      </c>
      <c r="B103" s="506"/>
      <c r="C103" s="506"/>
      <c r="D103" s="506"/>
      <c r="E103" s="506"/>
      <c r="F103" s="506"/>
      <c r="G103" s="506"/>
      <c r="H103" s="505"/>
      <c r="I103" s="505"/>
    </row>
    <row r="104" spans="1:9" s="16" customFormat="1" ht="12" customHeight="1" x14ac:dyDescent="0.2">
      <c r="A104" s="504" t="s">
        <v>101</v>
      </c>
      <c r="B104" s="504"/>
      <c r="C104" s="504"/>
      <c r="D104" s="504"/>
      <c r="E104" s="504"/>
      <c r="F104" s="504"/>
      <c r="G104" s="504"/>
      <c r="H104" s="505"/>
      <c r="I104" s="505"/>
    </row>
    <row r="105" spans="1:9" s="16" customFormat="1" ht="12" customHeight="1" x14ac:dyDescent="0.2">
      <c r="A105" s="506" t="s">
        <v>102</v>
      </c>
      <c r="B105" s="506"/>
      <c r="C105" s="506"/>
      <c r="D105" s="506"/>
      <c r="E105" s="506"/>
      <c r="F105" s="506"/>
      <c r="G105" s="506"/>
      <c r="H105" s="505"/>
      <c r="I105" s="505"/>
    </row>
    <row r="106" spans="1:9" s="10" customFormat="1" ht="12" x14ac:dyDescent="0.2">
      <c r="A106" s="12"/>
      <c r="B106" s="13"/>
      <c r="C106" s="13"/>
      <c r="D106" s="13"/>
      <c r="E106" s="13"/>
      <c r="F106" s="13"/>
      <c r="G106" s="13"/>
      <c r="H106" s="14"/>
      <c r="I106" s="15"/>
    </row>
    <row r="107" spans="1:9" s="10" customFormat="1" ht="12" customHeight="1" x14ac:dyDescent="0.2">
      <c r="A107" s="503" t="s">
        <v>103</v>
      </c>
      <c r="B107" s="503"/>
      <c r="C107" s="503"/>
      <c r="D107" s="503"/>
      <c r="E107" s="503"/>
      <c r="F107" s="503"/>
      <c r="G107" s="503"/>
      <c r="H107" s="503"/>
      <c r="I107" s="503"/>
    </row>
    <row r="108" spans="1:9" s="16" customFormat="1" ht="12" customHeight="1" x14ac:dyDescent="0.2">
      <c r="A108" s="504" t="s">
        <v>104</v>
      </c>
      <c r="B108" s="504"/>
      <c r="C108" s="504"/>
      <c r="D108" s="504"/>
      <c r="E108" s="504"/>
      <c r="F108" s="504"/>
      <c r="G108" s="504"/>
      <c r="H108" s="505" t="s">
        <v>105</v>
      </c>
      <c r="I108" s="505" t="s">
        <v>17</v>
      </c>
    </row>
    <row r="109" spans="1:9" s="16" customFormat="1" ht="12" customHeight="1" x14ac:dyDescent="0.2">
      <c r="A109" s="506" t="s">
        <v>106</v>
      </c>
      <c r="B109" s="506"/>
      <c r="C109" s="506"/>
      <c r="D109" s="506"/>
      <c r="E109" s="506"/>
      <c r="F109" s="506"/>
      <c r="G109" s="506"/>
      <c r="H109" s="505"/>
      <c r="I109" s="505"/>
    </row>
    <row r="110" spans="1:9" s="16" customFormat="1" ht="12" customHeight="1" x14ac:dyDescent="0.2">
      <c r="A110" s="504" t="s">
        <v>107</v>
      </c>
      <c r="B110" s="504"/>
      <c r="C110" s="504"/>
      <c r="D110" s="504"/>
      <c r="E110" s="504"/>
      <c r="F110" s="504"/>
      <c r="G110" s="504"/>
      <c r="H110" s="505"/>
      <c r="I110" s="505"/>
    </row>
    <row r="111" spans="1:9" s="16" customFormat="1" ht="12" customHeight="1" x14ac:dyDescent="0.2">
      <c r="A111" s="506" t="s">
        <v>108</v>
      </c>
      <c r="B111" s="506"/>
      <c r="C111" s="506"/>
      <c r="D111" s="506"/>
      <c r="E111" s="506"/>
      <c r="F111" s="506"/>
      <c r="G111" s="506"/>
      <c r="H111" s="505"/>
      <c r="I111" s="505"/>
    </row>
    <row r="112" spans="1:9" s="10" customFormat="1" ht="12" x14ac:dyDescent="0.2">
      <c r="A112" s="12"/>
      <c r="B112" s="13"/>
      <c r="C112" s="13"/>
      <c r="D112" s="13"/>
      <c r="E112" s="13"/>
      <c r="F112" s="13"/>
      <c r="G112" s="13"/>
      <c r="H112" s="14"/>
      <c r="I112" s="15"/>
    </row>
    <row r="113" spans="1:9" s="10" customFormat="1" ht="12" customHeight="1" x14ac:dyDescent="0.2">
      <c r="A113" s="503" t="s">
        <v>109</v>
      </c>
      <c r="B113" s="503"/>
      <c r="C113" s="503"/>
      <c r="D113" s="503"/>
      <c r="E113" s="503"/>
      <c r="F113" s="503"/>
      <c r="G113" s="503"/>
      <c r="H113" s="503"/>
      <c r="I113" s="503"/>
    </row>
    <row r="114" spans="1:9" ht="12.75" customHeight="1" x14ac:dyDescent="0.2">
      <c r="A114" s="504" t="s">
        <v>110</v>
      </c>
      <c r="B114" s="504"/>
      <c r="C114" s="504"/>
      <c r="D114" s="504"/>
      <c r="E114" s="504"/>
      <c r="F114" s="504"/>
      <c r="G114" s="504"/>
      <c r="H114" s="505" t="s">
        <v>111</v>
      </c>
      <c r="I114" s="505" t="s">
        <v>17</v>
      </c>
    </row>
    <row r="115" spans="1:9" ht="12" customHeight="1" x14ac:dyDescent="0.2">
      <c r="A115" s="504" t="s">
        <v>112</v>
      </c>
      <c r="B115" s="504"/>
      <c r="C115" s="504"/>
      <c r="D115" s="504"/>
      <c r="E115" s="504"/>
      <c r="F115" s="504"/>
      <c r="G115" s="504"/>
      <c r="H115" s="505"/>
      <c r="I115" s="505"/>
    </row>
    <row r="116" spans="1:9" ht="12" customHeight="1" x14ac:dyDescent="0.2">
      <c r="A116" s="504" t="s">
        <v>113</v>
      </c>
      <c r="B116" s="504"/>
      <c r="C116" s="504"/>
      <c r="D116" s="504"/>
      <c r="E116" s="504"/>
      <c r="F116" s="504"/>
      <c r="G116" s="504"/>
      <c r="H116" s="505"/>
      <c r="I116" s="505"/>
    </row>
    <row r="117" spans="1:9" ht="12" customHeight="1" x14ac:dyDescent="0.2">
      <c r="A117" s="504" t="s">
        <v>114</v>
      </c>
      <c r="B117" s="504"/>
      <c r="C117" s="504"/>
      <c r="D117" s="504"/>
      <c r="E117" s="504"/>
      <c r="F117" s="504"/>
      <c r="G117" s="504"/>
      <c r="H117" s="505"/>
      <c r="I117" s="505"/>
    </row>
    <row r="118" spans="1:9" ht="12" customHeight="1" x14ac:dyDescent="0.2">
      <c r="A118" s="504" t="s">
        <v>115</v>
      </c>
      <c r="B118" s="504"/>
      <c r="C118" s="504"/>
      <c r="D118" s="504"/>
      <c r="E118" s="504"/>
      <c r="F118" s="504"/>
      <c r="G118" s="504"/>
      <c r="H118" s="505"/>
      <c r="I118" s="505"/>
    </row>
    <row r="119" spans="1:9" ht="24" customHeight="1" x14ac:dyDescent="0.2">
      <c r="A119" s="504" t="s">
        <v>116</v>
      </c>
      <c r="B119" s="504"/>
      <c r="C119" s="504"/>
      <c r="D119" s="504"/>
      <c r="E119" s="504"/>
      <c r="F119" s="504"/>
      <c r="G119" s="504"/>
      <c r="H119" s="505"/>
      <c r="I119" s="505"/>
    </row>
    <row r="120" spans="1:9" s="10" customFormat="1" ht="12" x14ac:dyDescent="0.2">
      <c r="A120" s="12"/>
      <c r="B120" s="13"/>
      <c r="C120" s="13"/>
      <c r="D120" s="13"/>
      <c r="E120" s="13"/>
      <c r="F120" s="13"/>
      <c r="G120" s="13"/>
      <c r="H120" s="14"/>
      <c r="I120" s="15"/>
    </row>
    <row r="125" spans="1:9" x14ac:dyDescent="0.2">
      <c r="A125" s="3" t="s">
        <v>117</v>
      </c>
      <c r="B125" s="3"/>
      <c r="C125" s="8"/>
      <c r="G125" s="3" t="s">
        <v>118</v>
      </c>
    </row>
    <row r="126" spans="1:9" x14ac:dyDescent="0.2">
      <c r="A126" s="3" t="s">
        <v>119</v>
      </c>
      <c r="B126" s="3"/>
      <c r="C126" s="8"/>
      <c r="G126" s="8" t="s">
        <v>120</v>
      </c>
    </row>
    <row r="127" spans="1:9" x14ac:dyDescent="0.2">
      <c r="A127" s="8" t="s">
        <v>121</v>
      </c>
      <c r="B127" s="8"/>
      <c r="C127" s="8"/>
      <c r="G127" s="8" t="s">
        <v>122</v>
      </c>
    </row>
  </sheetData>
  <sheetProtection selectLockedCells="1" selectUnlockedCells="1"/>
  <mergeCells count="112">
    <mergeCell ref="A107:I107"/>
    <mergeCell ref="A108:G108"/>
    <mergeCell ref="H108:H111"/>
    <mergeCell ref="I108:I111"/>
    <mergeCell ref="A109:G109"/>
    <mergeCell ref="A110:G110"/>
    <mergeCell ref="A111:G111"/>
    <mergeCell ref="A113:I113"/>
    <mergeCell ref="A114:G114"/>
    <mergeCell ref="H114:H119"/>
    <mergeCell ref="I114:I119"/>
    <mergeCell ref="A115:G115"/>
    <mergeCell ref="A116:G116"/>
    <mergeCell ref="A117:G117"/>
    <mergeCell ref="A118:G118"/>
    <mergeCell ref="A119:G119"/>
    <mergeCell ref="A95:I95"/>
    <mergeCell ref="A96:G96"/>
    <mergeCell ref="H96:H105"/>
    <mergeCell ref="I96:I105"/>
    <mergeCell ref="A97:G97"/>
    <mergeCell ref="A98:G98"/>
    <mergeCell ref="A99:G99"/>
    <mergeCell ref="A100:G100"/>
    <mergeCell ref="A101:G101"/>
    <mergeCell ref="A102:G102"/>
    <mergeCell ref="A103:G103"/>
    <mergeCell ref="A104:G104"/>
    <mergeCell ref="A105:G105"/>
    <mergeCell ref="A86:I86"/>
    <mergeCell ref="A87:G87"/>
    <mergeCell ref="A89:I89"/>
    <mergeCell ref="A91:I91"/>
    <mergeCell ref="A92:G92"/>
    <mergeCell ref="H92:H93"/>
    <mergeCell ref="I92:I93"/>
    <mergeCell ref="A93:G93"/>
    <mergeCell ref="A80:I80"/>
    <mergeCell ref="A81:G81"/>
    <mergeCell ref="H81:H84"/>
    <mergeCell ref="I81:I84"/>
    <mergeCell ref="A82:G82"/>
    <mergeCell ref="A83:G83"/>
    <mergeCell ref="A84:G84"/>
    <mergeCell ref="A72:G72"/>
    <mergeCell ref="A73:G73"/>
    <mergeCell ref="A74:G74"/>
    <mergeCell ref="A76:I76"/>
    <mergeCell ref="A77:G77"/>
    <mergeCell ref="H77:H78"/>
    <mergeCell ref="A78:G78"/>
    <mergeCell ref="A62:I62"/>
    <mergeCell ref="A63:G63"/>
    <mergeCell ref="A65:I65"/>
    <mergeCell ref="A66:G66"/>
    <mergeCell ref="H66:H74"/>
    <mergeCell ref="A67:G67"/>
    <mergeCell ref="A68:G68"/>
    <mergeCell ref="A69:G69"/>
    <mergeCell ref="A70:G70"/>
    <mergeCell ref="A71:G71"/>
    <mergeCell ref="A55:G55"/>
    <mergeCell ref="A56:G56"/>
    <mergeCell ref="A57:G57"/>
    <mergeCell ref="A58:G58"/>
    <mergeCell ref="A59:G59"/>
    <mergeCell ref="A60:G60"/>
    <mergeCell ref="A46:G46"/>
    <mergeCell ref="A48:I48"/>
    <mergeCell ref="A49:G49"/>
    <mergeCell ref="H49:H60"/>
    <mergeCell ref="I49:I60"/>
    <mergeCell ref="A50:G50"/>
    <mergeCell ref="A51:G51"/>
    <mergeCell ref="A52:G52"/>
    <mergeCell ref="A53:G53"/>
    <mergeCell ref="A54:G54"/>
    <mergeCell ref="A40:G40"/>
    <mergeCell ref="H40:H43"/>
    <mergeCell ref="A41:G41"/>
    <mergeCell ref="A42:G42"/>
    <mergeCell ref="A43:G43"/>
    <mergeCell ref="A45:I45"/>
    <mergeCell ref="A35:I35"/>
    <mergeCell ref="A36:G36"/>
    <mergeCell ref="H36:H37"/>
    <mergeCell ref="I36:I37"/>
    <mergeCell ref="A37:G37"/>
    <mergeCell ref="A39:I39"/>
    <mergeCell ref="A28:G28"/>
    <mergeCell ref="A30:I30"/>
    <mergeCell ref="A31:I31"/>
    <mergeCell ref="A32:G32"/>
    <mergeCell ref="H32:H33"/>
    <mergeCell ref="I32:I33"/>
    <mergeCell ref="A33:G33"/>
    <mergeCell ref="A20:G20"/>
    <mergeCell ref="A21:G21"/>
    <mergeCell ref="A22:G22"/>
    <mergeCell ref="A24:I24"/>
    <mergeCell ref="A25:G25"/>
    <mergeCell ref="A27:I27"/>
    <mergeCell ref="A11:G11"/>
    <mergeCell ref="A12:I12"/>
    <mergeCell ref="A13:I13"/>
    <mergeCell ref="A14:G14"/>
    <mergeCell ref="H14:H22"/>
    <mergeCell ref="A15:G15"/>
    <mergeCell ref="A16:G16"/>
    <mergeCell ref="A17:G17"/>
    <mergeCell ref="A18:G18"/>
    <mergeCell ref="A19:G19"/>
  </mergeCells>
  <hyperlinks>
    <hyperlink ref="H14" location="A1!A1" display="Anexo 1"/>
    <hyperlink ref="H25" location="A2!A1" display="Anexo 2"/>
    <hyperlink ref="H28" location="A3!A1" display="Anexo 3"/>
    <hyperlink ref="H32" location="A4!A1" display="Anexo 4"/>
    <hyperlink ref="H36" location="A5!A1" display="Anexo 5"/>
    <hyperlink ref="H40" location="A6!A1" display="Anexo 6"/>
    <hyperlink ref="H46" location="A7!A1" display="Anexo 7"/>
    <hyperlink ref="H49" location="A8!A1" display="Anexo 8"/>
    <hyperlink ref="H63" location="A9!A1" display="Anexo 9"/>
    <hyperlink ref="H66" location="A10!A1" display="Anexo 10"/>
    <hyperlink ref="H77" location="A11!A1" display="Anexo 11"/>
    <hyperlink ref="H81" location="A12!A1" display="Anexo 12"/>
    <hyperlink ref="H87" location="A13!A1" display="Anexo 13"/>
    <hyperlink ref="H92" location="A14!A1" display="Anexo 14"/>
    <hyperlink ref="H96" location="A15!A1" display="Anexo 15"/>
    <hyperlink ref="H108" location="A16!A1" display="Anexo 16"/>
    <hyperlink ref="H114" location="A17!A1" display="Anexo 17"/>
  </hyperlinks>
  <pageMargins left="0.39374999999999999" right="0.39374999999999999" top="0.39374999999999999" bottom="0.39374999999999999" header="0.51180555555555551" footer="0.51180555555555551"/>
  <pageSetup paperSize="9"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topLeftCell="A55" workbookViewId="0">
      <selection activeCell="G69" sqref="G69"/>
    </sheetView>
  </sheetViews>
  <sheetFormatPr baseColWidth="10" defaultColWidth="8.85546875" defaultRowHeight="12.75" x14ac:dyDescent="0.2"/>
  <cols>
    <col min="1" max="1" width="10.7109375" style="1" customWidth="1"/>
    <col min="2" max="2" width="10.85546875" style="108" customWidth="1"/>
    <col min="3" max="3" width="27.140625" style="108" customWidth="1"/>
    <col min="4" max="4" width="13.28515625" style="108" customWidth="1"/>
    <col min="5" max="5" width="11.28515625" style="1" customWidth="1"/>
    <col min="6" max="6" width="11.7109375" style="1" customWidth="1"/>
    <col min="7" max="7" width="15.85546875" style="1" customWidth="1"/>
    <col min="8" max="8" width="14.7109375" style="1" customWidth="1"/>
    <col min="9" max="9" width="16.7109375" style="2" customWidth="1"/>
    <col min="10" max="16384" width="8.85546875" style="2"/>
  </cols>
  <sheetData>
    <row r="1" spans="1:9" x14ac:dyDescent="0.2">
      <c r="A1" s="3" t="s">
        <v>123</v>
      </c>
      <c r="B1" s="3"/>
      <c r="C1" s="3"/>
      <c r="G1" s="29" t="s">
        <v>124</v>
      </c>
    </row>
    <row r="2" spans="1:9" x14ac:dyDescent="0.2">
      <c r="A2" s="4"/>
      <c r="B2" s="5"/>
      <c r="C2" s="5"/>
    </row>
    <row r="3" spans="1:9" x14ac:dyDescent="0.2">
      <c r="A3" s="3" t="s">
        <v>1</v>
      </c>
      <c r="B3" s="1"/>
      <c r="C3" s="6" t="str">
        <f>+Índice_Anexos_ICT!C3</f>
        <v>SERVICIOS TELCODATA</v>
      </c>
    </row>
    <row r="4" spans="1:9" x14ac:dyDescent="0.2">
      <c r="A4" s="3" t="s">
        <v>3</v>
      </c>
      <c r="B4" s="1"/>
      <c r="C4" s="6" t="str">
        <f>+Índice_Anexos_ICT!C4</f>
        <v>0990800537001</v>
      </c>
    </row>
    <row r="5" spans="1:9" x14ac:dyDescent="0.2">
      <c r="A5" s="3" t="s">
        <v>5</v>
      </c>
      <c r="B5" s="1"/>
      <c r="C5" s="6">
        <f>+Índice_Anexos_ICT!C5</f>
        <v>2019</v>
      </c>
    </row>
    <row r="6" spans="1:9" x14ac:dyDescent="0.2">
      <c r="A6" s="4"/>
      <c r="B6" s="5"/>
      <c r="C6" s="5"/>
    </row>
    <row r="7" spans="1:9" x14ac:dyDescent="0.2">
      <c r="A7" s="3" t="s">
        <v>665</v>
      </c>
      <c r="B7" s="3"/>
      <c r="C7" s="3"/>
      <c r="G7" s="53"/>
    </row>
    <row r="8" spans="1:9" x14ac:dyDescent="0.2">
      <c r="A8" s="5" t="s">
        <v>447</v>
      </c>
      <c r="B8" s="3"/>
      <c r="C8" s="3"/>
    </row>
    <row r="9" spans="1:9" x14ac:dyDescent="0.2">
      <c r="A9" s="5" t="s">
        <v>666</v>
      </c>
      <c r="B9" s="3"/>
      <c r="C9" s="3"/>
    </row>
    <row r="10" spans="1:9" x14ac:dyDescent="0.2">
      <c r="A10" s="4"/>
      <c r="B10" s="3"/>
      <c r="C10" s="3"/>
    </row>
    <row r="11" spans="1:9" x14ac:dyDescent="0.2">
      <c r="B11" s="119"/>
      <c r="C11" s="16"/>
      <c r="D11" s="16"/>
      <c r="E11" s="16"/>
      <c r="F11" s="16"/>
      <c r="G11" s="108"/>
    </row>
    <row r="12" spans="1:9" x14ac:dyDescent="0.2">
      <c r="A12" s="158" t="s">
        <v>667</v>
      </c>
      <c r="B12" s="159"/>
      <c r="C12" s="159"/>
      <c r="D12" s="159"/>
      <c r="E12" s="160"/>
      <c r="F12" s="160"/>
      <c r="G12" s="160"/>
      <c r="H12" s="160"/>
      <c r="I12" s="160"/>
    </row>
    <row r="13" spans="1:9" x14ac:dyDescent="0.2">
      <c r="A13" s="161" t="s">
        <v>668</v>
      </c>
      <c r="B13" s="162"/>
      <c r="C13" s="162"/>
      <c r="D13" s="162"/>
      <c r="E13" s="163"/>
      <c r="F13" s="163"/>
      <c r="G13" s="163"/>
      <c r="H13" s="160"/>
      <c r="I13" s="160"/>
    </row>
    <row r="14" spans="1:9" x14ac:dyDescent="0.2">
      <c r="A14" s="161"/>
      <c r="B14" s="162"/>
      <c r="C14" s="162"/>
      <c r="D14" s="162"/>
      <c r="E14" s="163"/>
      <c r="F14" s="163"/>
      <c r="G14" s="163"/>
      <c r="H14" s="160"/>
      <c r="I14" s="160"/>
    </row>
    <row r="15" spans="1:9" ht="12.75" customHeight="1" x14ac:dyDescent="0.2">
      <c r="A15" s="501" t="s">
        <v>126</v>
      </c>
      <c r="B15" s="501"/>
      <c r="C15" s="501"/>
      <c r="D15" s="501"/>
      <c r="E15" s="501"/>
      <c r="F15" s="501"/>
      <c r="G15" s="501"/>
      <c r="H15" s="164" t="s">
        <v>669</v>
      </c>
      <c r="I15" s="164" t="s">
        <v>493</v>
      </c>
    </row>
    <row r="16" spans="1:9" ht="12.75" customHeight="1" x14ac:dyDescent="0.2">
      <c r="A16" s="569" t="s">
        <v>670</v>
      </c>
      <c r="B16" s="569"/>
      <c r="C16" s="569"/>
      <c r="D16" s="569"/>
      <c r="E16" s="569"/>
      <c r="F16" s="569"/>
      <c r="G16" s="569"/>
      <c r="H16" s="165"/>
      <c r="I16" s="166" t="s">
        <v>308</v>
      </c>
    </row>
    <row r="17" spans="1:9" ht="12.75" customHeight="1" x14ac:dyDescent="0.2">
      <c r="A17" s="569" t="s">
        <v>671</v>
      </c>
      <c r="B17" s="569"/>
      <c r="C17" s="569"/>
      <c r="D17" s="569"/>
      <c r="E17" s="569"/>
      <c r="F17" s="569"/>
      <c r="G17" s="569"/>
      <c r="H17" s="165"/>
      <c r="I17" s="166" t="s">
        <v>310</v>
      </c>
    </row>
    <row r="18" spans="1:9" ht="12.75" customHeight="1" x14ac:dyDescent="0.2">
      <c r="A18" s="568" t="s">
        <v>672</v>
      </c>
      <c r="B18" s="568"/>
      <c r="C18" s="568"/>
      <c r="D18" s="568"/>
      <c r="E18" s="568"/>
      <c r="F18" s="568"/>
      <c r="G18" s="568"/>
      <c r="H18" s="167"/>
      <c r="I18" s="168" t="s">
        <v>673</v>
      </c>
    </row>
    <row r="19" spans="1:9" ht="32.25" customHeight="1" x14ac:dyDescent="0.2">
      <c r="A19" s="569" t="s">
        <v>674</v>
      </c>
      <c r="B19" s="569"/>
      <c r="C19" s="569"/>
      <c r="D19" s="569"/>
      <c r="E19" s="569"/>
      <c r="F19" s="569"/>
      <c r="G19" s="569"/>
      <c r="H19" s="169"/>
      <c r="I19" s="166" t="s">
        <v>566</v>
      </c>
    </row>
    <row r="20" spans="1:9" ht="12.75" customHeight="1" x14ac:dyDescent="0.2">
      <c r="A20" s="568" t="s">
        <v>675</v>
      </c>
      <c r="B20" s="568"/>
      <c r="C20" s="568"/>
      <c r="D20" s="568"/>
      <c r="E20" s="568"/>
      <c r="F20" s="568"/>
      <c r="G20" s="568"/>
      <c r="H20" s="170"/>
      <c r="I20" s="168" t="s">
        <v>676</v>
      </c>
    </row>
    <row r="21" spans="1:9" ht="12.75" customHeight="1" x14ac:dyDescent="0.2">
      <c r="A21" s="569"/>
      <c r="B21" s="569"/>
      <c r="C21" s="569"/>
      <c r="D21" s="569"/>
      <c r="E21" s="569"/>
      <c r="F21" s="569"/>
      <c r="G21" s="569"/>
      <c r="H21" s="171"/>
      <c r="I21" s="172"/>
    </row>
    <row r="22" spans="1:9" ht="12.75" customHeight="1" x14ac:dyDescent="0.2">
      <c r="A22" s="569" t="s">
        <v>677</v>
      </c>
      <c r="B22" s="569"/>
      <c r="C22" s="569"/>
      <c r="D22" s="569"/>
      <c r="E22" s="569"/>
      <c r="F22" s="569"/>
      <c r="G22" s="569"/>
      <c r="H22" s="169"/>
      <c r="I22" s="166" t="s">
        <v>593</v>
      </c>
    </row>
    <row r="23" spans="1:9" ht="12.75" customHeight="1" x14ac:dyDescent="0.2">
      <c r="A23" s="569" t="s">
        <v>678</v>
      </c>
      <c r="B23" s="569"/>
      <c r="C23" s="569"/>
      <c r="D23" s="569"/>
      <c r="E23" s="569"/>
      <c r="F23" s="569"/>
      <c r="G23" s="569"/>
      <c r="H23" s="169"/>
      <c r="I23" s="166" t="s">
        <v>509</v>
      </c>
    </row>
    <row r="24" spans="1:9" ht="12.75" customHeight="1" x14ac:dyDescent="0.2">
      <c r="A24" s="568" t="s">
        <v>679</v>
      </c>
      <c r="B24" s="568"/>
      <c r="C24" s="568"/>
      <c r="D24" s="568"/>
      <c r="E24" s="568"/>
      <c r="F24" s="568"/>
      <c r="G24" s="568"/>
      <c r="H24" s="170"/>
      <c r="I24" s="168" t="s">
        <v>680</v>
      </c>
    </row>
    <row r="25" spans="1:9" ht="12.75" customHeight="1" x14ac:dyDescent="0.2">
      <c r="A25" s="569"/>
      <c r="B25" s="569"/>
      <c r="C25" s="569"/>
      <c r="D25" s="569"/>
      <c r="E25" s="569"/>
      <c r="F25" s="569"/>
      <c r="G25" s="569"/>
      <c r="H25" s="173"/>
      <c r="I25" s="174"/>
    </row>
    <row r="26" spans="1:9" ht="12.75" customHeight="1" x14ac:dyDescent="0.2">
      <c r="A26" s="568" t="s">
        <v>681</v>
      </c>
      <c r="B26" s="568"/>
      <c r="C26" s="568"/>
      <c r="D26" s="568"/>
      <c r="E26" s="568"/>
      <c r="F26" s="568"/>
      <c r="G26" s="568"/>
      <c r="H26" s="170"/>
      <c r="I26" s="168" t="s">
        <v>682</v>
      </c>
    </row>
    <row r="27" spans="1:9" ht="12.75" customHeight="1" x14ac:dyDescent="0.2">
      <c r="A27" s="569" t="s">
        <v>683</v>
      </c>
      <c r="B27" s="569"/>
      <c r="C27" s="569"/>
      <c r="D27" s="569"/>
      <c r="E27" s="569"/>
      <c r="F27" s="569"/>
      <c r="G27" s="569"/>
      <c r="H27" s="175"/>
      <c r="I27" s="166" t="s">
        <v>684</v>
      </c>
    </row>
    <row r="28" spans="1:9" ht="12.75" customHeight="1" x14ac:dyDescent="0.2">
      <c r="A28" s="568" t="s">
        <v>685</v>
      </c>
      <c r="B28" s="568"/>
      <c r="C28" s="568"/>
      <c r="D28" s="568"/>
      <c r="E28" s="568"/>
      <c r="F28" s="568"/>
      <c r="G28" s="568"/>
      <c r="H28" s="170"/>
      <c r="I28" s="168" t="s">
        <v>686</v>
      </c>
    </row>
    <row r="29" spans="1:9" x14ac:dyDescent="0.2">
      <c r="A29" s="163"/>
      <c r="B29" s="162"/>
      <c r="C29" s="162"/>
      <c r="D29" s="162"/>
      <c r="E29" s="163"/>
      <c r="F29" s="163"/>
      <c r="G29" s="163"/>
      <c r="H29" s="160"/>
      <c r="I29" s="160"/>
    </row>
    <row r="30" spans="1:9" x14ac:dyDescent="0.2">
      <c r="A30" s="158" t="s">
        <v>687</v>
      </c>
      <c r="B30" s="162"/>
      <c r="C30" s="162"/>
      <c r="D30" s="162"/>
      <c r="E30" s="163"/>
      <c r="F30" s="163"/>
      <c r="G30" s="163"/>
      <c r="H30" s="160"/>
      <c r="I30" s="160"/>
    </row>
    <row r="31" spans="1:9" x14ac:dyDescent="0.2">
      <c r="A31" s="161" t="s">
        <v>688</v>
      </c>
      <c r="B31" s="162"/>
      <c r="C31" s="162"/>
      <c r="D31" s="162"/>
      <c r="E31" s="163"/>
      <c r="F31" s="163"/>
      <c r="G31" s="163"/>
      <c r="H31" s="160"/>
      <c r="I31" s="160"/>
    </row>
    <row r="32" spans="1:9" x14ac:dyDescent="0.2">
      <c r="A32" s="163"/>
      <c r="B32" s="162"/>
      <c r="C32" s="162"/>
      <c r="D32" s="162"/>
      <c r="E32" s="163"/>
      <c r="F32" s="163"/>
      <c r="G32" s="163"/>
      <c r="H32" s="160"/>
      <c r="I32" s="160"/>
    </row>
    <row r="33" spans="1:9" ht="135" customHeight="1" x14ac:dyDescent="0.2">
      <c r="A33" s="571" t="s">
        <v>689</v>
      </c>
      <c r="B33" s="176" t="s">
        <v>690</v>
      </c>
      <c r="C33" s="177" t="s">
        <v>691</v>
      </c>
      <c r="D33" s="177" t="s">
        <v>692</v>
      </c>
      <c r="E33" s="177" t="s">
        <v>693</v>
      </c>
      <c r="F33" s="177" t="s">
        <v>694</v>
      </c>
      <c r="G33" s="176" t="s">
        <v>695</v>
      </c>
      <c r="H33" s="176" t="s">
        <v>696</v>
      </c>
      <c r="I33" s="160"/>
    </row>
    <row r="34" spans="1:9" x14ac:dyDescent="0.2">
      <c r="A34" s="571"/>
      <c r="B34" s="178" t="s">
        <v>308</v>
      </c>
      <c r="C34" s="179" t="s">
        <v>310</v>
      </c>
      <c r="D34" s="180" t="s">
        <v>697</v>
      </c>
      <c r="E34" s="179" t="s">
        <v>566</v>
      </c>
      <c r="F34" s="180" t="s">
        <v>698</v>
      </c>
      <c r="G34" s="179" t="s">
        <v>593</v>
      </c>
      <c r="H34" s="179" t="s">
        <v>699</v>
      </c>
      <c r="I34" s="160"/>
    </row>
    <row r="35" spans="1:9" x14ac:dyDescent="0.2">
      <c r="A35" s="181" t="s">
        <v>700</v>
      </c>
      <c r="B35" s="182"/>
      <c r="C35" s="183"/>
      <c r="D35" s="184"/>
      <c r="E35" s="185"/>
      <c r="F35" s="185"/>
      <c r="G35" s="186"/>
      <c r="H35" s="187"/>
      <c r="I35" s="188"/>
    </row>
    <row r="36" spans="1:9" x14ac:dyDescent="0.2">
      <c r="A36" s="181" t="s">
        <v>701</v>
      </c>
      <c r="B36" s="182"/>
      <c r="C36" s="183"/>
      <c r="D36" s="184"/>
      <c r="E36" s="185"/>
      <c r="F36" s="185"/>
      <c r="G36" s="186"/>
      <c r="H36" s="187"/>
      <c r="I36" s="188"/>
    </row>
    <row r="37" spans="1:9" x14ac:dyDescent="0.2">
      <c r="A37" s="181" t="s">
        <v>702</v>
      </c>
      <c r="B37" s="182"/>
      <c r="C37" s="183"/>
      <c r="D37" s="184"/>
      <c r="E37" s="185"/>
      <c r="F37" s="185"/>
      <c r="G37" s="186"/>
      <c r="H37" s="187"/>
      <c r="I37" s="188"/>
    </row>
    <row r="38" spans="1:9" x14ac:dyDescent="0.2">
      <c r="A38" s="181" t="s">
        <v>703</v>
      </c>
      <c r="B38" s="182"/>
      <c r="C38" s="183"/>
      <c r="D38" s="184"/>
      <c r="E38" s="185"/>
      <c r="F38" s="185"/>
      <c r="G38" s="186"/>
      <c r="H38" s="187"/>
      <c r="I38" s="188"/>
    </row>
    <row r="39" spans="1:9" x14ac:dyDescent="0.2">
      <c r="A39" s="181" t="s">
        <v>704</v>
      </c>
      <c r="B39" s="182"/>
      <c r="C39" s="183"/>
      <c r="D39" s="184"/>
      <c r="E39" s="185"/>
      <c r="F39" s="185"/>
      <c r="G39" s="186"/>
      <c r="H39" s="187"/>
      <c r="I39" s="188"/>
    </row>
    <row r="40" spans="1:9" x14ac:dyDescent="0.2">
      <c r="A40" s="181" t="s">
        <v>705</v>
      </c>
      <c r="B40" s="182"/>
      <c r="C40" s="183"/>
      <c r="D40" s="184"/>
      <c r="E40" s="185"/>
      <c r="F40" s="185"/>
      <c r="G40" s="186"/>
      <c r="H40" s="187"/>
      <c r="I40" s="188"/>
    </row>
    <row r="41" spans="1:9" x14ac:dyDescent="0.2">
      <c r="A41" s="181" t="s">
        <v>706</v>
      </c>
      <c r="B41" s="182"/>
      <c r="C41" s="183"/>
      <c r="D41" s="184"/>
      <c r="E41" s="185"/>
      <c r="F41" s="185"/>
      <c r="G41" s="186"/>
      <c r="H41" s="187"/>
      <c r="I41" s="188"/>
    </row>
    <row r="42" spans="1:9" x14ac:dyDescent="0.2">
      <c r="A42" s="181" t="s">
        <v>707</v>
      </c>
      <c r="B42" s="182"/>
      <c r="C42" s="183"/>
      <c r="D42" s="184"/>
      <c r="E42" s="185"/>
      <c r="F42" s="185"/>
      <c r="G42" s="186"/>
      <c r="H42" s="187"/>
      <c r="I42" s="188"/>
    </row>
    <row r="43" spans="1:9" x14ac:dyDescent="0.2">
      <c r="A43" s="181" t="s">
        <v>708</v>
      </c>
      <c r="B43" s="182"/>
      <c r="C43" s="183"/>
      <c r="D43" s="184"/>
      <c r="E43" s="185"/>
      <c r="F43" s="185"/>
      <c r="G43" s="186"/>
      <c r="H43" s="187"/>
      <c r="I43" s="188"/>
    </row>
    <row r="44" spans="1:9" x14ac:dyDescent="0.2">
      <c r="A44" s="181" t="s">
        <v>709</v>
      </c>
      <c r="B44" s="182"/>
      <c r="C44" s="183"/>
      <c r="D44" s="184"/>
      <c r="E44" s="185"/>
      <c r="F44" s="185"/>
      <c r="G44" s="186"/>
      <c r="H44" s="187"/>
      <c r="I44" s="188"/>
    </row>
    <row r="45" spans="1:9" x14ac:dyDescent="0.2">
      <c r="A45" s="181" t="s">
        <v>710</v>
      </c>
      <c r="B45" s="182"/>
      <c r="C45" s="183"/>
      <c r="D45" s="184"/>
      <c r="E45" s="185"/>
      <c r="F45" s="185"/>
      <c r="G45" s="186"/>
      <c r="H45" s="187"/>
      <c r="I45" s="188"/>
    </row>
    <row r="46" spans="1:9" x14ac:dyDescent="0.2">
      <c r="A46" s="181" t="s">
        <v>711</v>
      </c>
      <c r="B46" s="182"/>
      <c r="C46" s="183"/>
      <c r="D46" s="184"/>
      <c r="E46" s="185"/>
      <c r="F46" s="185"/>
      <c r="G46" s="186"/>
      <c r="H46" s="187"/>
      <c r="I46" s="188"/>
    </row>
    <row r="47" spans="1:9" ht="12.75" customHeight="1" x14ac:dyDescent="0.2">
      <c r="A47" s="570" t="s">
        <v>712</v>
      </c>
      <c r="B47" s="570"/>
      <c r="C47" s="570"/>
      <c r="D47" s="570"/>
      <c r="E47" s="570"/>
      <c r="F47" s="570"/>
      <c r="G47" s="570"/>
      <c r="H47" s="189">
        <f>SUM(H35:H46)</f>
        <v>0</v>
      </c>
      <c r="I47" s="160"/>
    </row>
    <row r="48" spans="1:9" ht="12.75" customHeight="1" x14ac:dyDescent="0.2">
      <c r="A48" s="572" t="s">
        <v>713</v>
      </c>
      <c r="B48" s="572"/>
      <c r="C48" s="572"/>
      <c r="D48" s="572"/>
      <c r="E48" s="572"/>
      <c r="F48" s="572"/>
      <c r="G48" s="572"/>
      <c r="H48" s="189"/>
      <c r="I48" s="160"/>
    </row>
    <row r="49" spans="1:9" ht="12.75" customHeight="1" x14ac:dyDescent="0.2">
      <c r="A49" s="570" t="s">
        <v>714</v>
      </c>
      <c r="B49" s="570"/>
      <c r="C49" s="570"/>
      <c r="D49" s="570"/>
      <c r="E49" s="570"/>
      <c r="F49" s="570"/>
      <c r="G49" s="570"/>
      <c r="H49" s="189"/>
      <c r="I49" s="160"/>
    </row>
    <row r="50" spans="1:9" x14ac:dyDescent="0.2">
      <c r="A50" s="163"/>
      <c r="B50" s="162"/>
      <c r="C50" s="162"/>
      <c r="D50" s="162"/>
      <c r="E50" s="163"/>
      <c r="F50" s="163"/>
      <c r="G50" s="163"/>
      <c r="H50" s="160"/>
      <c r="I50" s="160"/>
    </row>
    <row r="51" spans="1:9" x14ac:dyDescent="0.2">
      <c r="A51" s="158" t="s">
        <v>715</v>
      </c>
      <c r="B51" s="162"/>
      <c r="C51" s="162"/>
      <c r="D51" s="162"/>
      <c r="E51" s="163"/>
      <c r="F51" s="163"/>
      <c r="G51" s="163"/>
      <c r="H51" s="160"/>
      <c r="I51" s="160"/>
    </row>
    <row r="52" spans="1:9" x14ac:dyDescent="0.2">
      <c r="A52" s="161" t="s">
        <v>716</v>
      </c>
      <c r="B52" s="162"/>
      <c r="C52" s="162"/>
      <c r="D52" s="162"/>
      <c r="E52" s="163"/>
      <c r="F52" s="163"/>
      <c r="G52" s="163"/>
      <c r="H52" s="160"/>
      <c r="I52" s="160"/>
    </row>
    <row r="53" spans="1:9" x14ac:dyDescent="0.2">
      <c r="A53" s="163"/>
      <c r="B53" s="162"/>
      <c r="C53" s="162"/>
      <c r="D53" s="162"/>
      <c r="E53" s="163"/>
      <c r="F53" s="163"/>
      <c r="G53" s="163"/>
      <c r="H53" s="160"/>
      <c r="I53" s="160"/>
    </row>
    <row r="54" spans="1:9" ht="157.5" customHeight="1" x14ac:dyDescent="0.2">
      <c r="A54" s="571" t="s">
        <v>689</v>
      </c>
      <c r="B54" s="176" t="s">
        <v>717</v>
      </c>
      <c r="C54" s="177" t="s">
        <v>718</v>
      </c>
      <c r="D54" s="176" t="s">
        <v>719</v>
      </c>
      <c r="E54" s="176" t="s">
        <v>720</v>
      </c>
      <c r="F54" s="176" t="s">
        <v>721</v>
      </c>
      <c r="G54" s="176" t="s">
        <v>722</v>
      </c>
      <c r="H54" s="160"/>
      <c r="I54" s="160"/>
    </row>
    <row r="55" spans="1:9" x14ac:dyDescent="0.2">
      <c r="A55" s="571"/>
      <c r="B55" s="178" t="s">
        <v>308</v>
      </c>
      <c r="C55" s="179" t="s">
        <v>310</v>
      </c>
      <c r="D55" s="179" t="s">
        <v>500</v>
      </c>
      <c r="E55" s="180" t="s">
        <v>723</v>
      </c>
      <c r="F55" s="180" t="s">
        <v>724</v>
      </c>
      <c r="G55" s="179" t="s">
        <v>725</v>
      </c>
      <c r="H55" s="160"/>
      <c r="I55" s="160"/>
    </row>
    <row r="56" spans="1:9" x14ac:dyDescent="0.2">
      <c r="A56" s="181" t="s">
        <v>700</v>
      </c>
      <c r="B56" s="182"/>
      <c r="C56" s="182"/>
      <c r="D56" s="190"/>
      <c r="E56" s="190"/>
      <c r="F56" s="191"/>
      <c r="G56" s="187"/>
      <c r="H56" s="160"/>
      <c r="I56" s="160"/>
    </row>
    <row r="57" spans="1:9" x14ac:dyDescent="0.2">
      <c r="A57" s="181" t="s">
        <v>701</v>
      </c>
      <c r="B57" s="182"/>
      <c r="C57" s="182"/>
      <c r="D57" s="190"/>
      <c r="E57" s="190"/>
      <c r="F57" s="191"/>
      <c r="G57" s="187"/>
      <c r="H57" s="160"/>
      <c r="I57" s="160"/>
    </row>
    <row r="58" spans="1:9" x14ac:dyDescent="0.2">
      <c r="A58" s="181" t="s">
        <v>702</v>
      </c>
      <c r="B58" s="182"/>
      <c r="C58" s="182"/>
      <c r="D58" s="190"/>
      <c r="E58" s="190"/>
      <c r="F58" s="191"/>
      <c r="G58" s="187"/>
      <c r="H58" s="160"/>
      <c r="I58" s="160"/>
    </row>
    <row r="59" spans="1:9" x14ac:dyDescent="0.2">
      <c r="A59" s="181" t="s">
        <v>703</v>
      </c>
      <c r="B59" s="182"/>
      <c r="C59" s="182"/>
      <c r="D59" s="190"/>
      <c r="E59" s="190"/>
      <c r="F59" s="191"/>
      <c r="G59" s="187"/>
      <c r="H59" s="160"/>
      <c r="I59" s="160"/>
    </row>
    <row r="60" spans="1:9" x14ac:dyDescent="0.2">
      <c r="A60" s="181" t="s">
        <v>704</v>
      </c>
      <c r="B60" s="182"/>
      <c r="C60" s="182"/>
      <c r="D60" s="190"/>
      <c r="E60" s="190"/>
      <c r="F60" s="191"/>
      <c r="G60" s="187"/>
      <c r="H60" s="160"/>
      <c r="I60" s="160"/>
    </row>
    <row r="61" spans="1:9" x14ac:dyDescent="0.2">
      <c r="A61" s="181" t="s">
        <v>705</v>
      </c>
      <c r="B61" s="182"/>
      <c r="C61" s="182"/>
      <c r="D61" s="190"/>
      <c r="E61" s="190"/>
      <c r="F61" s="191"/>
      <c r="G61" s="187"/>
      <c r="H61" s="160"/>
      <c r="I61" s="160"/>
    </row>
    <row r="62" spans="1:9" x14ac:dyDescent="0.2">
      <c r="A62" s="181" t="s">
        <v>706</v>
      </c>
      <c r="B62" s="182"/>
      <c r="C62" s="182"/>
      <c r="D62" s="190"/>
      <c r="E62" s="190"/>
      <c r="F62" s="191"/>
      <c r="G62" s="187"/>
      <c r="H62" s="160"/>
      <c r="I62" s="160"/>
    </row>
    <row r="63" spans="1:9" x14ac:dyDescent="0.2">
      <c r="A63" s="181" t="s">
        <v>707</v>
      </c>
      <c r="B63" s="182"/>
      <c r="C63" s="182"/>
      <c r="D63" s="190"/>
      <c r="E63" s="190"/>
      <c r="F63" s="191"/>
      <c r="G63" s="187"/>
      <c r="H63" s="160"/>
      <c r="I63" s="160"/>
    </row>
    <row r="64" spans="1:9" x14ac:dyDescent="0.2">
      <c r="A64" s="181" t="s">
        <v>708</v>
      </c>
      <c r="B64" s="182"/>
      <c r="C64" s="182"/>
      <c r="D64" s="190"/>
      <c r="E64" s="190"/>
      <c r="F64" s="191"/>
      <c r="G64" s="187"/>
      <c r="H64" s="160"/>
      <c r="I64" s="160"/>
    </row>
    <row r="65" spans="1:9" x14ac:dyDescent="0.2">
      <c r="A65" s="181" t="s">
        <v>709</v>
      </c>
      <c r="B65" s="182"/>
      <c r="C65" s="182"/>
      <c r="D65" s="190"/>
      <c r="E65" s="190"/>
      <c r="F65" s="191"/>
      <c r="G65" s="187"/>
      <c r="H65" s="160"/>
      <c r="I65" s="160"/>
    </row>
    <row r="66" spans="1:9" x14ac:dyDescent="0.2">
      <c r="A66" s="181" t="s">
        <v>710</v>
      </c>
      <c r="B66" s="182"/>
      <c r="C66" s="182"/>
      <c r="D66" s="190"/>
      <c r="E66" s="190"/>
      <c r="F66" s="191"/>
      <c r="G66" s="187"/>
      <c r="H66" s="160"/>
      <c r="I66" s="160"/>
    </row>
    <row r="67" spans="1:9" x14ac:dyDescent="0.2">
      <c r="A67" s="181" t="s">
        <v>711</v>
      </c>
      <c r="B67" s="182"/>
      <c r="C67" s="182"/>
      <c r="D67" s="190"/>
      <c r="E67" s="190"/>
      <c r="F67" s="191"/>
      <c r="G67" s="187"/>
      <c r="H67" s="160"/>
      <c r="I67" s="160"/>
    </row>
    <row r="68" spans="1:9" ht="12.75" customHeight="1" x14ac:dyDescent="0.2">
      <c r="A68" s="570" t="s">
        <v>726</v>
      </c>
      <c r="B68" s="570"/>
      <c r="C68" s="570"/>
      <c r="D68" s="570"/>
      <c r="E68" s="570"/>
      <c r="F68" s="570"/>
      <c r="G68" s="189">
        <f>SUM(G56:G67)</f>
        <v>0</v>
      </c>
      <c r="H68" s="160"/>
      <c r="I68" s="160"/>
    </row>
    <row r="69" spans="1:9" ht="25.5" customHeight="1" x14ac:dyDescent="0.2">
      <c r="A69" s="569" t="s">
        <v>727</v>
      </c>
      <c r="B69" s="569"/>
      <c r="C69" s="569"/>
      <c r="D69" s="569"/>
      <c r="E69" s="569"/>
      <c r="F69" s="569"/>
      <c r="G69" s="189"/>
      <c r="H69" s="160"/>
      <c r="I69" s="160"/>
    </row>
    <row r="70" spans="1:9" ht="12.75" customHeight="1" x14ac:dyDescent="0.2">
      <c r="A70" s="570" t="s">
        <v>728</v>
      </c>
      <c r="B70" s="570"/>
      <c r="C70" s="570"/>
      <c r="D70" s="570"/>
      <c r="E70" s="570"/>
      <c r="F70" s="570"/>
      <c r="G70" s="189">
        <f>+G68-G69</f>
        <v>0</v>
      </c>
      <c r="H70" s="160"/>
      <c r="I70" s="160"/>
    </row>
    <row r="71" spans="1:9" x14ac:dyDescent="0.2">
      <c r="A71" s="163"/>
      <c r="B71" s="162"/>
      <c r="C71" s="162"/>
      <c r="D71" s="162"/>
      <c r="E71" s="163"/>
      <c r="F71" s="163"/>
      <c r="G71" s="163"/>
      <c r="H71" s="160"/>
      <c r="I71" s="160"/>
    </row>
    <row r="72" spans="1:9" ht="12.75" customHeight="1" x14ac:dyDescent="0.2">
      <c r="A72" s="574" t="s">
        <v>729</v>
      </c>
      <c r="B72" s="574"/>
      <c r="C72" s="574"/>
      <c r="D72" s="574"/>
      <c r="E72" s="574"/>
      <c r="F72" s="574"/>
      <c r="G72" s="574"/>
      <c r="H72" s="574"/>
      <c r="I72" s="574"/>
    </row>
    <row r="73" spans="1:9" ht="27.75" customHeight="1" x14ac:dyDescent="0.2">
      <c r="A73" s="573" t="s">
        <v>730</v>
      </c>
      <c r="B73" s="573"/>
      <c r="C73" s="573"/>
      <c r="D73" s="573"/>
      <c r="E73" s="573"/>
      <c r="F73" s="573"/>
      <c r="G73" s="573"/>
      <c r="H73" s="573"/>
      <c r="I73" s="573"/>
    </row>
    <row r="74" spans="1:9" ht="12.75" customHeight="1" x14ac:dyDescent="0.2">
      <c r="A74" s="573" t="s">
        <v>731</v>
      </c>
      <c r="B74" s="573"/>
      <c r="C74" s="573"/>
      <c r="D74" s="573"/>
      <c r="E74" s="573"/>
      <c r="F74" s="573"/>
      <c r="G74" s="573"/>
      <c r="H74" s="573"/>
      <c r="I74" s="573"/>
    </row>
    <row r="75" spans="1:9" ht="12.75" customHeight="1" x14ac:dyDescent="0.2">
      <c r="A75" s="573" t="s">
        <v>732</v>
      </c>
      <c r="B75" s="573"/>
      <c r="C75" s="573"/>
      <c r="D75" s="573"/>
      <c r="E75" s="573"/>
      <c r="F75" s="573"/>
      <c r="G75" s="573"/>
      <c r="H75" s="573"/>
      <c r="I75" s="573"/>
    </row>
    <row r="76" spans="1:9" ht="32.25" customHeight="1" x14ac:dyDescent="0.2">
      <c r="A76" s="573" t="s">
        <v>733</v>
      </c>
      <c r="B76" s="573"/>
      <c r="C76" s="573"/>
      <c r="D76" s="573"/>
      <c r="E76" s="573"/>
      <c r="F76" s="573"/>
      <c r="G76" s="573"/>
      <c r="H76" s="573"/>
      <c r="I76" s="573"/>
    </row>
    <row r="77" spans="1:9" ht="36" customHeight="1" x14ac:dyDescent="0.2">
      <c r="A77" s="573" t="s">
        <v>734</v>
      </c>
      <c r="B77" s="573"/>
      <c r="C77" s="573"/>
      <c r="D77" s="573"/>
      <c r="E77" s="573"/>
      <c r="F77" s="573"/>
      <c r="G77" s="573"/>
      <c r="H77" s="573"/>
      <c r="I77" s="573"/>
    </row>
    <row r="78" spans="1:9" ht="42" customHeight="1" x14ac:dyDescent="0.2">
      <c r="A78" s="573" t="s">
        <v>735</v>
      </c>
      <c r="B78" s="573"/>
      <c r="C78" s="573"/>
      <c r="D78" s="573"/>
      <c r="E78" s="573"/>
      <c r="F78" s="573"/>
      <c r="G78" s="573"/>
      <c r="H78" s="573"/>
      <c r="I78" s="573"/>
    </row>
    <row r="79" spans="1:9" ht="42.75" customHeight="1" x14ac:dyDescent="0.2">
      <c r="A79" s="573" t="s">
        <v>736</v>
      </c>
      <c r="B79" s="573"/>
      <c r="C79" s="573"/>
      <c r="D79" s="573"/>
      <c r="E79" s="573"/>
      <c r="F79" s="573"/>
      <c r="G79" s="573"/>
      <c r="H79" s="573"/>
      <c r="I79" s="573"/>
    </row>
    <row r="80" spans="1:9" ht="22.5" customHeight="1" x14ac:dyDescent="0.2">
      <c r="A80" s="573" t="s">
        <v>737</v>
      </c>
      <c r="B80" s="573"/>
      <c r="C80" s="573"/>
      <c r="D80" s="573"/>
      <c r="E80" s="573"/>
      <c r="F80" s="573"/>
      <c r="G80" s="573"/>
      <c r="H80" s="573"/>
      <c r="I80" s="573"/>
    </row>
    <row r="81" spans="1:9" ht="29.25" customHeight="1" x14ac:dyDescent="0.2">
      <c r="A81" s="573" t="s">
        <v>738</v>
      </c>
      <c r="B81" s="573"/>
      <c r="C81" s="573"/>
      <c r="D81" s="573"/>
      <c r="E81" s="573"/>
      <c r="F81" s="573"/>
      <c r="G81" s="573"/>
      <c r="H81" s="573"/>
      <c r="I81" s="573"/>
    </row>
    <row r="82" spans="1:9" ht="24.75" customHeight="1" x14ac:dyDescent="0.2">
      <c r="A82" s="573" t="s">
        <v>739</v>
      </c>
      <c r="B82" s="573"/>
      <c r="C82" s="573"/>
      <c r="D82" s="573"/>
      <c r="E82" s="573"/>
      <c r="F82" s="573"/>
      <c r="G82" s="573"/>
      <c r="H82" s="573"/>
      <c r="I82" s="573"/>
    </row>
    <row r="83" spans="1:9" ht="42" customHeight="1" x14ac:dyDescent="0.2">
      <c r="A83" s="573" t="s">
        <v>740</v>
      </c>
      <c r="B83" s="573"/>
      <c r="C83" s="573"/>
      <c r="D83" s="573"/>
      <c r="E83" s="573"/>
      <c r="F83" s="573"/>
      <c r="G83" s="573"/>
      <c r="H83" s="573"/>
      <c r="I83" s="573"/>
    </row>
    <row r="84" spans="1:9" ht="30" customHeight="1" x14ac:dyDescent="0.2">
      <c r="A84" s="573" t="s">
        <v>741</v>
      </c>
      <c r="B84" s="573"/>
      <c r="C84" s="573"/>
      <c r="D84" s="573"/>
      <c r="E84" s="573"/>
      <c r="F84" s="573"/>
      <c r="G84" s="573"/>
      <c r="H84" s="573"/>
      <c r="I84" s="573"/>
    </row>
    <row r="85" spans="1:9" ht="36" customHeight="1" x14ac:dyDescent="0.2">
      <c r="A85" s="573" t="s">
        <v>742</v>
      </c>
      <c r="B85" s="573"/>
      <c r="C85" s="573"/>
      <c r="D85" s="573"/>
      <c r="E85" s="573"/>
      <c r="F85" s="573"/>
      <c r="G85" s="573"/>
      <c r="H85" s="573"/>
      <c r="I85" s="573"/>
    </row>
    <row r="86" spans="1:9" ht="37.5" customHeight="1" x14ac:dyDescent="0.2">
      <c r="A86" s="575" t="s">
        <v>743</v>
      </c>
      <c r="B86" s="575"/>
      <c r="C86" s="575"/>
      <c r="D86" s="575"/>
      <c r="E86" s="575"/>
      <c r="F86" s="575"/>
      <c r="G86" s="575"/>
      <c r="H86" s="575"/>
      <c r="I86" s="575"/>
    </row>
    <row r="89" spans="1:9" x14ac:dyDescent="0.2">
      <c r="A89" s="3" t="str">
        <f>+Índice_Anexos_ICT!A125</f>
        <v>Sr. JAVIER ALFREDO GALARZA BENITES</v>
      </c>
      <c r="B89" s="3"/>
      <c r="C89" s="8"/>
      <c r="D89" s="1"/>
      <c r="E89" s="3" t="str">
        <f>+Índice_Anexos_ICT!G125</f>
        <v>Sr. FELIX BYRON VALAREZO ALVARADO</v>
      </c>
    </row>
    <row r="90" spans="1:9" x14ac:dyDescent="0.2">
      <c r="A90" s="3" t="str">
        <f>+Índice_Anexos_ICT!A126</f>
        <v>C.C: 0901243352</v>
      </c>
      <c r="B90" s="3"/>
      <c r="C90" s="8"/>
      <c r="D90" s="1"/>
      <c r="E90" s="3" t="str">
        <f>+Índice_Anexos_ICT!G126</f>
        <v>RUC No. 0912592029001</v>
      </c>
    </row>
    <row r="91" spans="1:9" x14ac:dyDescent="0.2">
      <c r="A91" s="3" t="str">
        <f>+Índice_Anexos_ICT!A127</f>
        <v>Representante Legal  SERVICIOS TELCODATA S.A.</v>
      </c>
      <c r="B91" s="8"/>
      <c r="C91" s="8"/>
      <c r="D91" s="1"/>
      <c r="E91" s="3" t="str">
        <f>+Índice_Anexos_ICT!G127</f>
        <v>Contador SERVICIOS TELCODATA S.A.</v>
      </c>
    </row>
  </sheetData>
  <sheetProtection selectLockedCells="1" selectUnlockedCells="1"/>
  <mergeCells count="37">
    <mergeCell ref="A86:I86"/>
    <mergeCell ref="A80:I80"/>
    <mergeCell ref="A81:I81"/>
    <mergeCell ref="A82:I82"/>
    <mergeCell ref="A83:I83"/>
    <mergeCell ref="A84:I84"/>
    <mergeCell ref="A85:I85"/>
    <mergeCell ref="A79:I79"/>
    <mergeCell ref="A54:A55"/>
    <mergeCell ref="A68:F68"/>
    <mergeCell ref="A69:F69"/>
    <mergeCell ref="A70:F70"/>
    <mergeCell ref="A72:I72"/>
    <mergeCell ref="A73:I73"/>
    <mergeCell ref="A74:I74"/>
    <mergeCell ref="A75:I75"/>
    <mergeCell ref="A76:I76"/>
    <mergeCell ref="A77:I77"/>
    <mergeCell ref="A78:I78"/>
    <mergeCell ref="A49:G49"/>
    <mergeCell ref="A21:G21"/>
    <mergeCell ref="A22:G22"/>
    <mergeCell ref="A23:G23"/>
    <mergeCell ref="A24:G24"/>
    <mergeCell ref="A25:G25"/>
    <mergeCell ref="A26:G26"/>
    <mergeCell ref="A27:G27"/>
    <mergeCell ref="A28:G28"/>
    <mergeCell ref="A33:A34"/>
    <mergeCell ref="A47:G47"/>
    <mergeCell ref="A48:G48"/>
    <mergeCell ref="A20:G20"/>
    <mergeCell ref="A15:G15"/>
    <mergeCell ref="A16:G16"/>
    <mergeCell ref="A17:G17"/>
    <mergeCell ref="A18:G18"/>
    <mergeCell ref="A19:G19"/>
  </mergeCells>
  <hyperlinks>
    <hyperlink ref="G1" location="Índice_Anexos_ICT!A1" display="Índice"/>
  </hyperlinks>
  <pageMargins left="0.43333333333333335" right="0.43333333333333335" top="0.59027777777777779" bottom="0.59027777777777779" header="0.51180555555555551" footer="0.51180555555555551"/>
  <pageSetup paperSize="9" firstPageNumber="0" orientation="portrait" horizontalDpi="300" verticalDpi="300"/>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2"/>
  <sheetViews>
    <sheetView workbookViewId="0">
      <selection activeCell="A19" sqref="A19:F19"/>
    </sheetView>
  </sheetViews>
  <sheetFormatPr baseColWidth="10" defaultColWidth="8.85546875" defaultRowHeight="12.75" x14ac:dyDescent="0.2"/>
  <cols>
    <col min="1" max="1" width="43.7109375" style="51" customWidth="1"/>
    <col min="2" max="2" width="12.28515625" style="51" customWidth="1"/>
    <col min="3" max="3" width="11" style="51" customWidth="1"/>
    <col min="4" max="4" width="10.7109375" style="51" customWidth="1"/>
    <col min="5" max="5" width="11.7109375" style="51" customWidth="1"/>
    <col min="6" max="6" width="14.7109375" style="51" customWidth="1"/>
    <col min="7" max="7" width="10" style="51" customWidth="1"/>
    <col min="8" max="8" width="18.5703125" style="1" customWidth="1"/>
    <col min="9" max="16384" width="8.85546875" style="2"/>
  </cols>
  <sheetData>
    <row r="1" spans="1:7" x14ac:dyDescent="0.2">
      <c r="A1" s="3" t="s">
        <v>123</v>
      </c>
      <c r="B1" s="3"/>
      <c r="C1" s="3"/>
      <c r="G1" s="29" t="s">
        <v>124</v>
      </c>
    </row>
    <row r="2" spans="1:7" x14ac:dyDescent="0.2">
      <c r="A2" s="4"/>
      <c r="B2" s="5"/>
      <c r="C2" s="5"/>
    </row>
    <row r="3" spans="1:7" x14ac:dyDescent="0.2">
      <c r="A3" s="3" t="s">
        <v>1</v>
      </c>
      <c r="C3" s="6" t="str">
        <f>+Índice_Anexos_ICT!C3</f>
        <v>SERVICIOS TELCODATA</v>
      </c>
      <c r="G3" s="53"/>
    </row>
    <row r="4" spans="1:7" x14ac:dyDescent="0.2">
      <c r="A4" s="3" t="s">
        <v>3</v>
      </c>
      <c r="C4" s="6" t="str">
        <f>+Índice_Anexos_ICT!C4</f>
        <v>0990800537001</v>
      </c>
      <c r="G4" s="53"/>
    </row>
    <row r="5" spans="1:7" x14ac:dyDescent="0.2">
      <c r="A5" s="3" t="s">
        <v>5</v>
      </c>
      <c r="C5" s="6">
        <f>+Índice_Anexos_ICT!C5</f>
        <v>2019</v>
      </c>
      <c r="G5" s="53"/>
    </row>
    <row r="6" spans="1:7" x14ac:dyDescent="0.2">
      <c r="A6" s="4"/>
      <c r="B6" s="5"/>
      <c r="C6" s="5"/>
    </row>
    <row r="7" spans="1:7" x14ac:dyDescent="0.2">
      <c r="A7" s="3" t="s">
        <v>744</v>
      </c>
      <c r="B7" s="3"/>
      <c r="C7" s="3"/>
    </row>
    <row r="8" spans="1:7" x14ac:dyDescent="0.2">
      <c r="A8" s="5" t="s">
        <v>65</v>
      </c>
      <c r="B8" s="3"/>
      <c r="C8" s="3"/>
    </row>
    <row r="9" spans="1:7" x14ac:dyDescent="0.2">
      <c r="A9" s="4"/>
      <c r="B9" s="3"/>
      <c r="C9" s="3"/>
    </row>
    <row r="10" spans="1:7" x14ac:dyDescent="0.2">
      <c r="A10" s="192" t="s">
        <v>66</v>
      </c>
      <c r="B10" s="3"/>
      <c r="C10" s="3"/>
    </row>
    <row r="11" spans="1:7" ht="24" x14ac:dyDescent="0.2">
      <c r="A11" s="3" t="s">
        <v>68</v>
      </c>
      <c r="G11" s="193" t="s">
        <v>745</v>
      </c>
    </row>
    <row r="12" spans="1:7" x14ac:dyDescent="0.2">
      <c r="G12" s="193" t="s">
        <v>746</v>
      </c>
    </row>
    <row r="13" spans="1:7" s="16" customFormat="1" ht="36" customHeight="1" x14ac:dyDescent="0.2">
      <c r="A13" s="194" t="s">
        <v>747</v>
      </c>
      <c r="B13" s="194" t="s">
        <v>748</v>
      </c>
      <c r="C13" s="194" t="s">
        <v>749</v>
      </c>
      <c r="D13" s="501" t="s">
        <v>750</v>
      </c>
      <c r="E13" s="501"/>
      <c r="F13" s="501"/>
      <c r="G13" s="195" t="s">
        <v>669</v>
      </c>
    </row>
    <row r="14" spans="1:7" ht="24" customHeight="1" x14ac:dyDescent="0.2">
      <c r="A14" s="21"/>
      <c r="B14" s="196"/>
      <c r="C14" s="197"/>
      <c r="D14" s="513"/>
      <c r="E14" s="513"/>
      <c r="F14" s="513"/>
      <c r="G14" s="75">
        <v>0</v>
      </c>
    </row>
    <row r="15" spans="1:7" ht="12.75" customHeight="1" x14ac:dyDescent="0.2">
      <c r="A15" s="74"/>
      <c r="B15" s="196"/>
      <c r="C15" s="197"/>
      <c r="D15" s="513"/>
      <c r="E15" s="513"/>
      <c r="F15" s="513"/>
      <c r="G15" s="75">
        <v>0</v>
      </c>
    </row>
    <row r="16" spans="1:7" ht="12.75" customHeight="1" x14ac:dyDescent="0.2">
      <c r="A16" s="74"/>
      <c r="B16" s="196"/>
      <c r="C16" s="197"/>
      <c r="D16" s="513"/>
      <c r="E16" s="513"/>
      <c r="F16" s="513"/>
      <c r="G16" s="75">
        <v>0</v>
      </c>
    </row>
    <row r="17" spans="1:7" ht="12.75" customHeight="1" x14ac:dyDescent="0.2">
      <c r="A17" s="74"/>
      <c r="B17" s="196"/>
      <c r="C17" s="197"/>
      <c r="D17" s="513"/>
      <c r="E17" s="513"/>
      <c r="F17" s="513"/>
      <c r="G17" s="75">
        <v>0</v>
      </c>
    </row>
    <row r="18" spans="1:7" ht="12.75" customHeight="1" x14ac:dyDescent="0.2">
      <c r="A18" s="74"/>
      <c r="B18" s="196"/>
      <c r="C18" s="197"/>
      <c r="D18" s="513"/>
      <c r="E18" s="513"/>
      <c r="F18" s="513"/>
      <c r="G18" s="75">
        <v>0</v>
      </c>
    </row>
    <row r="19" spans="1:7" ht="12" customHeight="1" x14ac:dyDescent="0.2">
      <c r="A19" s="516" t="s">
        <v>462</v>
      </c>
      <c r="B19" s="516"/>
      <c r="C19" s="516"/>
      <c r="D19" s="516"/>
      <c r="E19" s="516"/>
      <c r="F19" s="516"/>
      <c r="G19" s="77">
        <f>SUM(G14:G18)</f>
        <v>0</v>
      </c>
    </row>
    <row r="20" spans="1:7" ht="12" customHeight="1" x14ac:dyDescent="0.2">
      <c r="A20" s="576" t="s">
        <v>751</v>
      </c>
      <c r="B20" s="576"/>
      <c r="C20" s="576"/>
      <c r="D20" s="576"/>
      <c r="E20" s="576"/>
      <c r="F20" s="576"/>
      <c r="G20" s="198">
        <v>0</v>
      </c>
    </row>
    <row r="21" spans="1:7" ht="12" customHeight="1" x14ac:dyDescent="0.2">
      <c r="A21" s="516" t="s">
        <v>752</v>
      </c>
      <c r="B21" s="516"/>
      <c r="C21" s="516"/>
      <c r="D21" s="516"/>
      <c r="E21" s="516"/>
      <c r="F21" s="516"/>
      <c r="G21" s="77">
        <f>+G19-G20</f>
        <v>0</v>
      </c>
    </row>
    <row r="22" spans="1:7" x14ac:dyDescent="0.2">
      <c r="A22" s="70"/>
      <c r="B22" s="70"/>
      <c r="C22" s="70"/>
      <c r="D22" s="70"/>
      <c r="E22" s="70"/>
      <c r="F22" s="70"/>
      <c r="G22" s="70"/>
    </row>
    <row r="23" spans="1:7" x14ac:dyDescent="0.2">
      <c r="A23" s="70"/>
      <c r="B23" s="70"/>
      <c r="C23" s="70"/>
      <c r="D23" s="70"/>
      <c r="E23" s="70"/>
      <c r="F23" s="70"/>
      <c r="G23" s="70"/>
    </row>
    <row r="24" spans="1:7" x14ac:dyDescent="0.2">
      <c r="A24" s="3" t="s">
        <v>69</v>
      </c>
    </row>
    <row r="26" spans="1:7" ht="12" customHeight="1" x14ac:dyDescent="0.2">
      <c r="A26" s="501" t="s">
        <v>753</v>
      </c>
      <c r="B26" s="501"/>
      <c r="C26" s="501" t="s">
        <v>754</v>
      </c>
      <c r="D26" s="501"/>
      <c r="E26" s="501"/>
      <c r="F26" s="501"/>
      <c r="G26" s="195" t="s">
        <v>669</v>
      </c>
    </row>
    <row r="27" spans="1:7" ht="12.75" customHeight="1" x14ac:dyDescent="0.2">
      <c r="A27" s="513"/>
      <c r="B27" s="513"/>
      <c r="C27" s="513"/>
      <c r="D27" s="513"/>
      <c r="E27" s="513"/>
      <c r="F27" s="513"/>
      <c r="G27" s="75">
        <v>0</v>
      </c>
    </row>
    <row r="28" spans="1:7" ht="12.75" customHeight="1" x14ac:dyDescent="0.2">
      <c r="A28" s="513"/>
      <c r="B28" s="513"/>
      <c r="C28" s="577"/>
      <c r="D28" s="577"/>
      <c r="E28" s="577"/>
      <c r="F28" s="577"/>
      <c r="G28" s="75">
        <v>0</v>
      </c>
    </row>
    <row r="29" spans="1:7" ht="12.75" customHeight="1" x14ac:dyDescent="0.2">
      <c r="A29" s="513"/>
      <c r="B29" s="513"/>
      <c r="C29" s="513"/>
      <c r="D29" s="513"/>
      <c r="E29" s="513"/>
      <c r="F29" s="513"/>
      <c r="G29" s="75">
        <v>0</v>
      </c>
    </row>
    <row r="30" spans="1:7" ht="12.75" customHeight="1" x14ac:dyDescent="0.2">
      <c r="A30" s="513"/>
      <c r="B30" s="513"/>
      <c r="C30" s="513"/>
      <c r="D30" s="513"/>
      <c r="E30" s="513"/>
      <c r="F30" s="513"/>
      <c r="G30" s="75">
        <v>0</v>
      </c>
    </row>
    <row r="31" spans="1:7" ht="12.75" customHeight="1" x14ac:dyDescent="0.2">
      <c r="A31" s="513"/>
      <c r="B31" s="513"/>
      <c r="C31" s="513"/>
      <c r="D31" s="513"/>
      <c r="E31" s="513"/>
      <c r="F31" s="513"/>
      <c r="G31" s="75">
        <v>0</v>
      </c>
    </row>
    <row r="32" spans="1:7" ht="12" customHeight="1" x14ac:dyDescent="0.2">
      <c r="A32" s="516" t="s">
        <v>462</v>
      </c>
      <c r="B32" s="516"/>
      <c r="C32" s="516"/>
      <c r="D32" s="516"/>
      <c r="E32" s="516"/>
      <c r="F32" s="516"/>
      <c r="G32" s="77">
        <f>SUM(G27:G31)</f>
        <v>0</v>
      </c>
    </row>
    <row r="33" spans="1:7" ht="12" customHeight="1" x14ac:dyDescent="0.2">
      <c r="A33" s="576" t="s">
        <v>755</v>
      </c>
      <c r="B33" s="576"/>
      <c r="C33" s="576"/>
      <c r="D33" s="576"/>
      <c r="E33" s="576"/>
      <c r="F33" s="576"/>
      <c r="G33" s="75">
        <v>0</v>
      </c>
    </row>
    <row r="34" spans="1:7" ht="12" customHeight="1" x14ac:dyDescent="0.2">
      <c r="A34" s="516" t="s">
        <v>752</v>
      </c>
      <c r="B34" s="516"/>
      <c r="C34" s="516"/>
      <c r="D34" s="516"/>
      <c r="E34" s="516"/>
      <c r="F34" s="516"/>
      <c r="G34" s="77">
        <f>+G32-G33</f>
        <v>0</v>
      </c>
    </row>
    <row r="35" spans="1:7" x14ac:dyDescent="0.2">
      <c r="A35" s="4"/>
      <c r="B35" s="69"/>
      <c r="C35" s="69"/>
      <c r="D35" s="69"/>
      <c r="E35" s="69"/>
      <c r="F35" s="69"/>
      <c r="G35" s="69"/>
    </row>
    <row r="36" spans="1:7" x14ac:dyDescent="0.2">
      <c r="A36" s="4"/>
      <c r="B36" s="69"/>
      <c r="C36" s="69"/>
      <c r="D36" s="69"/>
      <c r="E36" s="69"/>
      <c r="F36" s="69"/>
      <c r="G36" s="69"/>
    </row>
    <row r="37" spans="1:7" x14ac:dyDescent="0.2">
      <c r="A37" s="3" t="s">
        <v>70</v>
      </c>
    </row>
    <row r="39" spans="1:7" ht="12" customHeight="1" x14ac:dyDescent="0.2">
      <c r="A39" s="501" t="s">
        <v>126</v>
      </c>
      <c r="B39" s="501"/>
      <c r="C39" s="501"/>
      <c r="D39" s="501"/>
      <c r="E39" s="501"/>
      <c r="F39" s="501"/>
      <c r="G39" s="195" t="s">
        <v>669</v>
      </c>
    </row>
    <row r="40" spans="1:7" ht="12.75" customHeight="1" x14ac:dyDescent="0.2">
      <c r="A40" s="513" t="s">
        <v>756</v>
      </c>
      <c r="B40" s="513"/>
      <c r="C40" s="513"/>
      <c r="D40" s="513"/>
      <c r="E40" s="513"/>
      <c r="F40" s="513"/>
      <c r="G40" s="75">
        <v>20901.13</v>
      </c>
    </row>
    <row r="41" spans="1:7" ht="12" customHeight="1" x14ac:dyDescent="0.2">
      <c r="A41" s="513" t="s">
        <v>757</v>
      </c>
      <c r="B41" s="513"/>
      <c r="C41" s="513"/>
      <c r="D41" s="513"/>
      <c r="E41" s="513"/>
      <c r="F41" s="513"/>
      <c r="G41" s="75">
        <f>+G20</f>
        <v>0</v>
      </c>
    </row>
    <row r="42" spans="1:7" ht="12" customHeight="1" x14ac:dyDescent="0.2">
      <c r="A42" s="513" t="s">
        <v>758</v>
      </c>
      <c r="B42" s="513"/>
      <c r="C42" s="513"/>
      <c r="D42" s="513"/>
      <c r="E42" s="513"/>
      <c r="F42" s="513"/>
      <c r="G42" s="75">
        <f>+G33</f>
        <v>0</v>
      </c>
    </row>
    <row r="43" spans="1:7" ht="12" customHeight="1" x14ac:dyDescent="0.2">
      <c r="A43" s="578" t="s">
        <v>759</v>
      </c>
      <c r="B43" s="578"/>
      <c r="C43" s="578"/>
      <c r="D43" s="578"/>
      <c r="E43" s="578"/>
      <c r="F43" s="578"/>
      <c r="G43" s="79">
        <f>+G40-G41+G42</f>
        <v>20901.13</v>
      </c>
    </row>
    <row r="44" spans="1:7" ht="12" customHeight="1" x14ac:dyDescent="0.2">
      <c r="A44" s="513" t="s">
        <v>760</v>
      </c>
      <c r="B44" s="513"/>
      <c r="C44" s="513"/>
      <c r="D44" s="513"/>
      <c r="E44" s="513"/>
      <c r="F44" s="513"/>
      <c r="G44" s="75">
        <v>0</v>
      </c>
    </row>
    <row r="45" spans="1:7" ht="12" customHeight="1" x14ac:dyDescent="0.2">
      <c r="A45" s="579" t="s">
        <v>761</v>
      </c>
      <c r="B45" s="579"/>
      <c r="C45" s="579"/>
      <c r="D45" s="579"/>
      <c r="E45" s="579"/>
      <c r="F45" s="579"/>
      <c r="G45" s="199">
        <f t="shared" ref="G45:G49" si="0">IF($G$43&gt;$G$44,(($G$43-$G$44)/5),0)</f>
        <v>4180.2260000000006</v>
      </c>
    </row>
    <row r="46" spans="1:7" ht="12" customHeight="1" x14ac:dyDescent="0.2">
      <c r="A46" s="579" t="s">
        <v>762</v>
      </c>
      <c r="B46" s="579"/>
      <c r="C46" s="579"/>
      <c r="D46" s="579"/>
      <c r="E46" s="579"/>
      <c r="F46" s="579"/>
      <c r="G46" s="199">
        <f t="shared" si="0"/>
        <v>4180.2260000000006</v>
      </c>
    </row>
    <row r="47" spans="1:7" ht="12" customHeight="1" x14ac:dyDescent="0.2">
      <c r="A47" s="579" t="s">
        <v>763</v>
      </c>
      <c r="B47" s="579"/>
      <c r="C47" s="579"/>
      <c r="D47" s="579"/>
      <c r="E47" s="579"/>
      <c r="F47" s="579"/>
      <c r="G47" s="199">
        <f t="shared" si="0"/>
        <v>4180.2260000000006</v>
      </c>
    </row>
    <row r="48" spans="1:7" ht="12" customHeight="1" x14ac:dyDescent="0.2">
      <c r="A48" s="579" t="s">
        <v>764</v>
      </c>
      <c r="B48" s="579"/>
      <c r="C48" s="579"/>
      <c r="D48" s="579"/>
      <c r="E48" s="579"/>
      <c r="F48" s="579"/>
      <c r="G48" s="199">
        <f t="shared" si="0"/>
        <v>4180.2260000000006</v>
      </c>
    </row>
    <row r="49" spans="1:8" ht="12" customHeight="1" x14ac:dyDescent="0.2">
      <c r="A49" s="579" t="s">
        <v>765</v>
      </c>
      <c r="B49" s="579"/>
      <c r="C49" s="579"/>
      <c r="D49" s="579"/>
      <c r="E49" s="579"/>
      <c r="F49" s="579"/>
      <c r="G49" s="199">
        <f t="shared" si="0"/>
        <v>4180.2260000000006</v>
      </c>
    </row>
    <row r="50" spans="1:8" ht="12" customHeight="1" x14ac:dyDescent="0.2">
      <c r="A50" s="580" t="s">
        <v>766</v>
      </c>
      <c r="B50" s="580"/>
      <c r="C50" s="580"/>
      <c r="D50" s="580"/>
      <c r="E50" s="580"/>
      <c r="F50" s="580"/>
      <c r="G50" s="200">
        <f>G43-G45-G46-G47-G48-G49</f>
        <v>0</v>
      </c>
    </row>
    <row r="51" spans="1:8" s="4" customFormat="1" ht="12" x14ac:dyDescent="0.2">
      <c r="A51" s="201"/>
      <c r="B51" s="201"/>
      <c r="C51" s="201"/>
      <c r="D51" s="201"/>
      <c r="E51" s="201"/>
      <c r="F51" s="201"/>
      <c r="G51" s="202"/>
    </row>
    <row r="52" spans="1:8" s="4" customFormat="1" ht="12" x14ac:dyDescent="0.2">
      <c r="A52" s="22"/>
      <c r="B52" s="22"/>
      <c r="C52" s="22"/>
      <c r="D52" s="22"/>
      <c r="E52" s="22"/>
      <c r="F52" s="22"/>
      <c r="G52" s="203"/>
    </row>
    <row r="53" spans="1:8" s="4" customFormat="1" ht="12" x14ac:dyDescent="0.2">
      <c r="A53" s="3" t="s">
        <v>71</v>
      </c>
      <c r="B53" s="1"/>
      <c r="C53" s="1"/>
      <c r="D53" s="1"/>
      <c r="E53" s="1"/>
      <c r="F53" s="1"/>
      <c r="G53" s="1"/>
      <c r="H53" s="1"/>
    </row>
    <row r="54" spans="1:8" s="4" customFormat="1" ht="12" x14ac:dyDescent="0.2">
      <c r="A54" s="1"/>
      <c r="B54" s="1"/>
      <c r="C54" s="1"/>
      <c r="D54" s="1"/>
      <c r="E54" s="1"/>
      <c r="F54" s="1"/>
      <c r="G54" s="1"/>
      <c r="H54" s="1"/>
    </row>
    <row r="55" spans="1:8" s="4" customFormat="1" ht="36" customHeight="1" x14ac:dyDescent="0.2">
      <c r="A55" s="204" t="s">
        <v>126</v>
      </c>
      <c r="B55" s="9" t="s">
        <v>767</v>
      </c>
      <c r="C55" s="9" t="s">
        <v>768</v>
      </c>
      <c r="D55" s="204" t="s">
        <v>769</v>
      </c>
      <c r="E55" s="9" t="s">
        <v>770</v>
      </c>
      <c r="F55" s="194" t="s">
        <v>771</v>
      </c>
      <c r="G55" s="501" t="s">
        <v>172</v>
      </c>
      <c r="H55" s="501"/>
    </row>
    <row r="56" spans="1:8" s="4" customFormat="1" ht="12" customHeight="1" x14ac:dyDescent="0.2">
      <c r="A56" s="205" t="s">
        <v>761</v>
      </c>
      <c r="B56" s="206">
        <v>4180.2299999999996</v>
      </c>
      <c r="C56" s="206">
        <v>4180.2299999999996</v>
      </c>
      <c r="D56" s="207">
        <f t="shared" ref="D56:D60" si="1">+B56-C56</f>
        <v>0</v>
      </c>
      <c r="E56" s="498">
        <v>44027</v>
      </c>
      <c r="F56" s="500">
        <v>871839671695</v>
      </c>
      <c r="G56" s="581"/>
      <c r="H56" s="582"/>
    </row>
    <row r="57" spans="1:8" s="4" customFormat="1" ht="12" customHeight="1" x14ac:dyDescent="0.2">
      <c r="A57" s="205" t="s">
        <v>762</v>
      </c>
      <c r="B57" s="206">
        <v>4180.21</v>
      </c>
      <c r="C57" s="206">
        <v>4180.21</v>
      </c>
      <c r="D57" s="207">
        <f t="shared" si="1"/>
        <v>0</v>
      </c>
      <c r="E57" s="498">
        <v>44057</v>
      </c>
      <c r="F57" s="500">
        <v>871855801446</v>
      </c>
      <c r="G57" s="581"/>
      <c r="H57" s="582"/>
    </row>
    <row r="58" spans="1:8" s="4" customFormat="1" ht="12" customHeight="1" x14ac:dyDescent="0.2">
      <c r="A58" s="205" t="s">
        <v>763</v>
      </c>
      <c r="B58" s="206">
        <v>4180.2299999999996</v>
      </c>
      <c r="C58" s="206">
        <v>4180.2299999999996</v>
      </c>
      <c r="D58" s="207">
        <f t="shared" si="1"/>
        <v>0</v>
      </c>
      <c r="E58" s="498">
        <v>44087</v>
      </c>
      <c r="F58" s="500">
        <v>871870880231</v>
      </c>
      <c r="G58" s="581"/>
      <c r="H58" s="582"/>
    </row>
    <row r="59" spans="1:8" s="4" customFormat="1" ht="12" customHeight="1" x14ac:dyDescent="0.2">
      <c r="A59" s="205" t="s">
        <v>764</v>
      </c>
      <c r="B59" s="206">
        <v>4180.2299999999996</v>
      </c>
      <c r="C59" s="206">
        <v>4180.2299999999996</v>
      </c>
      <c r="D59" s="207">
        <f t="shared" si="1"/>
        <v>0</v>
      </c>
      <c r="E59" s="498">
        <v>44118</v>
      </c>
      <c r="F59" s="500">
        <v>871884463426</v>
      </c>
      <c r="G59" s="581"/>
      <c r="H59" s="582"/>
    </row>
    <row r="60" spans="1:8" s="4" customFormat="1" ht="12" customHeight="1" x14ac:dyDescent="0.2">
      <c r="A60" s="205" t="s">
        <v>765</v>
      </c>
      <c r="B60" s="206">
        <v>4180.2299999999996</v>
      </c>
      <c r="C60" s="206">
        <v>4180.2299999999996</v>
      </c>
      <c r="D60" s="207">
        <f t="shared" si="1"/>
        <v>0</v>
      </c>
      <c r="E60" s="498">
        <v>44149</v>
      </c>
      <c r="F60" s="500">
        <v>871900323204</v>
      </c>
      <c r="G60" s="581"/>
      <c r="H60" s="582"/>
    </row>
    <row r="61" spans="1:8" s="4" customFormat="1" ht="12" x14ac:dyDescent="0.2">
      <c r="A61" s="208" t="s">
        <v>462</v>
      </c>
      <c r="B61" s="209">
        <f>SUM(B56:B60)</f>
        <v>20901.129999999997</v>
      </c>
      <c r="C61" s="209">
        <f>SUM(C56:C60)</f>
        <v>20901.129999999997</v>
      </c>
      <c r="D61" s="210">
        <f>SUM(D56:D60)</f>
        <v>0</v>
      </c>
      <c r="E61" s="211"/>
      <c r="F61" s="499"/>
    </row>
    <row r="62" spans="1:8" s="4" customFormat="1" ht="12" x14ac:dyDescent="0.2">
      <c r="A62" s="1"/>
      <c r="B62" s="1"/>
      <c r="C62" s="1"/>
      <c r="D62" s="1"/>
      <c r="E62" s="1"/>
      <c r="F62" s="1"/>
      <c r="G62" s="1"/>
      <c r="H62" s="1"/>
    </row>
    <row r="63" spans="1:8" s="4" customFormat="1" ht="12" x14ac:dyDescent="0.2">
      <c r="A63" s="22"/>
      <c r="B63" s="22"/>
      <c r="C63" s="22"/>
      <c r="D63" s="22"/>
      <c r="E63" s="22"/>
      <c r="F63" s="22"/>
      <c r="G63" s="203"/>
    </row>
    <row r="64" spans="1:8" s="4" customFormat="1" ht="12" x14ac:dyDescent="0.2">
      <c r="A64" s="192" t="s">
        <v>72</v>
      </c>
      <c r="B64" s="3"/>
      <c r="C64" s="3"/>
      <c r="D64" s="51"/>
      <c r="E64" s="51"/>
      <c r="F64" s="51"/>
      <c r="G64" s="51"/>
    </row>
    <row r="65" spans="1:7" s="4" customFormat="1" ht="24" x14ac:dyDescent="0.2">
      <c r="A65" s="3" t="s">
        <v>68</v>
      </c>
      <c r="B65" s="51"/>
      <c r="C65" s="51"/>
      <c r="D65" s="51"/>
      <c r="E65" s="51"/>
      <c r="F65" s="51"/>
      <c r="G65" s="193" t="s">
        <v>745</v>
      </c>
    </row>
    <row r="66" spans="1:7" s="4" customFormat="1" ht="12" x14ac:dyDescent="0.2">
      <c r="A66" s="51"/>
      <c r="B66" s="51"/>
      <c r="C66" s="51"/>
      <c r="D66" s="51"/>
      <c r="E66" s="51"/>
      <c r="F66" s="51"/>
      <c r="G66" s="193" t="s">
        <v>746</v>
      </c>
    </row>
    <row r="67" spans="1:7" s="4" customFormat="1" ht="36" customHeight="1" x14ac:dyDescent="0.2">
      <c r="A67" s="194" t="s">
        <v>747</v>
      </c>
      <c r="B67" s="194" t="s">
        <v>748</v>
      </c>
      <c r="C67" s="194" t="s">
        <v>749</v>
      </c>
      <c r="D67" s="501" t="s">
        <v>750</v>
      </c>
      <c r="E67" s="501"/>
      <c r="F67" s="501"/>
      <c r="G67" s="195" t="s">
        <v>669</v>
      </c>
    </row>
    <row r="68" spans="1:7" s="4" customFormat="1" ht="24" customHeight="1" x14ac:dyDescent="0.2">
      <c r="A68" s="21"/>
      <c r="B68" s="196"/>
      <c r="C68" s="197"/>
      <c r="D68" s="513"/>
      <c r="E68" s="513"/>
      <c r="F68" s="513"/>
      <c r="G68" s="75">
        <v>0</v>
      </c>
    </row>
    <row r="69" spans="1:7" s="4" customFormat="1" ht="12.75" customHeight="1" x14ac:dyDescent="0.2">
      <c r="A69" s="74"/>
      <c r="B69" s="196"/>
      <c r="C69" s="197"/>
      <c r="D69" s="513"/>
      <c r="E69" s="513"/>
      <c r="F69" s="513"/>
      <c r="G69" s="75">
        <v>0</v>
      </c>
    </row>
    <row r="70" spans="1:7" s="4" customFormat="1" ht="12.75" customHeight="1" x14ac:dyDescent="0.2">
      <c r="A70" s="74"/>
      <c r="B70" s="196"/>
      <c r="C70" s="197"/>
      <c r="D70" s="513"/>
      <c r="E70" s="513"/>
      <c r="F70" s="513"/>
      <c r="G70" s="75">
        <v>0</v>
      </c>
    </row>
    <row r="71" spans="1:7" s="4" customFormat="1" ht="12.75" customHeight="1" x14ac:dyDescent="0.2">
      <c r="A71" s="74"/>
      <c r="B71" s="196"/>
      <c r="C71" s="197"/>
      <c r="D71" s="513"/>
      <c r="E71" s="513"/>
      <c r="F71" s="513"/>
      <c r="G71" s="75">
        <v>0</v>
      </c>
    </row>
    <row r="72" spans="1:7" s="4" customFormat="1" ht="12.75" customHeight="1" x14ac:dyDescent="0.2">
      <c r="A72" s="74"/>
      <c r="B72" s="196"/>
      <c r="C72" s="197"/>
      <c r="D72" s="513"/>
      <c r="E72" s="513"/>
      <c r="F72" s="513"/>
      <c r="G72" s="75">
        <v>0</v>
      </c>
    </row>
    <row r="73" spans="1:7" s="4" customFormat="1" ht="12" customHeight="1" x14ac:dyDescent="0.2">
      <c r="A73" s="516" t="s">
        <v>462</v>
      </c>
      <c r="B73" s="516"/>
      <c r="C73" s="516"/>
      <c r="D73" s="516"/>
      <c r="E73" s="516"/>
      <c r="F73" s="516"/>
      <c r="G73" s="77">
        <f>SUM(G68:G72)</f>
        <v>0</v>
      </c>
    </row>
    <row r="74" spans="1:7" s="4" customFormat="1" ht="12" customHeight="1" x14ac:dyDescent="0.2">
      <c r="A74" s="576" t="s">
        <v>772</v>
      </c>
      <c r="B74" s="576"/>
      <c r="C74" s="576"/>
      <c r="D74" s="576"/>
      <c r="E74" s="576"/>
      <c r="F74" s="576"/>
      <c r="G74" s="198">
        <v>0</v>
      </c>
    </row>
    <row r="75" spans="1:7" s="4" customFormat="1" ht="12" customHeight="1" x14ac:dyDescent="0.2">
      <c r="A75" s="516" t="s">
        <v>752</v>
      </c>
      <c r="B75" s="516"/>
      <c r="C75" s="516"/>
      <c r="D75" s="516"/>
      <c r="E75" s="516"/>
      <c r="F75" s="516"/>
      <c r="G75" s="77">
        <f>+G73-G74</f>
        <v>0</v>
      </c>
    </row>
    <row r="76" spans="1:7" s="4" customFormat="1" ht="12" x14ac:dyDescent="0.2">
      <c r="A76" s="70"/>
      <c r="B76" s="70"/>
      <c r="C76" s="70"/>
      <c r="D76" s="70"/>
      <c r="E76" s="70"/>
      <c r="F76" s="70"/>
      <c r="G76" s="70"/>
    </row>
    <row r="77" spans="1:7" s="4" customFormat="1" ht="12" x14ac:dyDescent="0.2">
      <c r="A77" s="70"/>
      <c r="B77" s="70"/>
      <c r="C77" s="70"/>
      <c r="D77" s="70"/>
      <c r="E77" s="70"/>
      <c r="F77" s="70"/>
      <c r="G77" s="70"/>
    </row>
    <row r="78" spans="1:7" s="4" customFormat="1" ht="12" x14ac:dyDescent="0.2">
      <c r="A78" s="3" t="s">
        <v>69</v>
      </c>
      <c r="B78" s="51"/>
      <c r="C78" s="51"/>
      <c r="D78" s="51"/>
      <c r="E78" s="51"/>
      <c r="F78" s="51"/>
      <c r="G78" s="51"/>
    </row>
    <row r="79" spans="1:7" s="4" customFormat="1" ht="12" x14ac:dyDescent="0.2">
      <c r="A79" s="51"/>
      <c r="B79" s="51"/>
      <c r="C79" s="51"/>
      <c r="D79" s="51"/>
      <c r="E79" s="51"/>
      <c r="F79" s="51"/>
      <c r="G79" s="51"/>
    </row>
    <row r="80" spans="1:7" s="4" customFormat="1" ht="12" customHeight="1" x14ac:dyDescent="0.2">
      <c r="A80" s="501" t="s">
        <v>753</v>
      </c>
      <c r="B80" s="501"/>
      <c r="C80" s="501" t="s">
        <v>754</v>
      </c>
      <c r="D80" s="501"/>
      <c r="E80" s="501"/>
      <c r="F80" s="501"/>
      <c r="G80" s="195" t="s">
        <v>669</v>
      </c>
    </row>
    <row r="81" spans="1:7" s="4" customFormat="1" ht="12" customHeight="1" x14ac:dyDescent="0.2">
      <c r="A81" s="513"/>
      <c r="B81" s="513"/>
      <c r="C81" s="513"/>
      <c r="D81" s="513"/>
      <c r="E81" s="513"/>
      <c r="F81" s="513"/>
      <c r="G81" s="75">
        <v>0</v>
      </c>
    </row>
    <row r="82" spans="1:7" s="4" customFormat="1" ht="12" customHeight="1" x14ac:dyDescent="0.2">
      <c r="A82" s="513"/>
      <c r="B82" s="513"/>
      <c r="C82" s="577"/>
      <c r="D82" s="577"/>
      <c r="E82" s="577"/>
      <c r="F82" s="577"/>
      <c r="G82" s="75">
        <v>0</v>
      </c>
    </row>
    <row r="83" spans="1:7" s="4" customFormat="1" ht="12" customHeight="1" x14ac:dyDescent="0.2">
      <c r="A83" s="513"/>
      <c r="B83" s="513"/>
      <c r="C83" s="513"/>
      <c r="D83" s="513"/>
      <c r="E83" s="513"/>
      <c r="F83" s="513"/>
      <c r="G83" s="75">
        <v>0</v>
      </c>
    </row>
    <row r="84" spans="1:7" s="4" customFormat="1" ht="12" customHeight="1" x14ac:dyDescent="0.2">
      <c r="A84" s="513"/>
      <c r="B84" s="513"/>
      <c r="C84" s="513"/>
      <c r="D84" s="513"/>
      <c r="E84" s="513"/>
      <c r="F84" s="513"/>
      <c r="G84" s="75">
        <v>0</v>
      </c>
    </row>
    <row r="85" spans="1:7" s="4" customFormat="1" ht="12" customHeight="1" x14ac:dyDescent="0.2">
      <c r="A85" s="513"/>
      <c r="B85" s="513"/>
      <c r="C85" s="513"/>
      <c r="D85" s="513"/>
      <c r="E85" s="513"/>
      <c r="F85" s="513"/>
      <c r="G85" s="75">
        <v>0</v>
      </c>
    </row>
    <row r="86" spans="1:7" s="4" customFormat="1" ht="12" customHeight="1" x14ac:dyDescent="0.2">
      <c r="A86" s="516" t="s">
        <v>462</v>
      </c>
      <c r="B86" s="516"/>
      <c r="C86" s="516"/>
      <c r="D86" s="516"/>
      <c r="E86" s="516"/>
      <c r="F86" s="516"/>
      <c r="G86" s="77">
        <f>SUM(G81:G85)</f>
        <v>0</v>
      </c>
    </row>
    <row r="87" spans="1:7" s="4" customFormat="1" ht="12" customHeight="1" x14ac:dyDescent="0.2">
      <c r="A87" s="576" t="s">
        <v>773</v>
      </c>
      <c r="B87" s="576"/>
      <c r="C87" s="576"/>
      <c r="D87" s="576"/>
      <c r="E87" s="576"/>
      <c r="F87" s="576"/>
      <c r="G87" s="75">
        <v>0</v>
      </c>
    </row>
    <row r="88" spans="1:7" s="4" customFormat="1" ht="12" customHeight="1" x14ac:dyDescent="0.2">
      <c r="A88" s="516" t="s">
        <v>752</v>
      </c>
      <c r="B88" s="516"/>
      <c r="C88" s="516"/>
      <c r="D88" s="516"/>
      <c r="E88" s="516"/>
      <c r="F88" s="516"/>
      <c r="G88" s="77">
        <f>+G86-G87</f>
        <v>0</v>
      </c>
    </row>
    <row r="89" spans="1:7" s="4" customFormat="1" ht="12" x14ac:dyDescent="0.2">
      <c r="A89" s="22"/>
      <c r="B89" s="22"/>
      <c r="C89" s="22"/>
      <c r="D89" s="22"/>
      <c r="E89" s="22"/>
      <c r="F89" s="22"/>
      <c r="G89" s="203"/>
    </row>
    <row r="90" spans="1:7" s="4" customFormat="1" ht="12" x14ac:dyDescent="0.2">
      <c r="A90" s="22"/>
      <c r="B90" s="22"/>
      <c r="C90" s="22"/>
      <c r="D90" s="22"/>
      <c r="E90" s="22"/>
      <c r="F90" s="22"/>
      <c r="G90" s="203"/>
    </row>
    <row r="91" spans="1:7" s="4" customFormat="1" ht="12" x14ac:dyDescent="0.2">
      <c r="A91" s="3" t="s">
        <v>70</v>
      </c>
      <c r="B91" s="51"/>
      <c r="C91" s="51"/>
      <c r="D91" s="51"/>
      <c r="E91" s="51"/>
      <c r="F91" s="51"/>
      <c r="G91" s="51"/>
    </row>
    <row r="92" spans="1:7" s="4" customFormat="1" ht="12" x14ac:dyDescent="0.2">
      <c r="A92" s="51"/>
      <c r="B92" s="51"/>
      <c r="C92" s="51"/>
      <c r="D92" s="51"/>
      <c r="E92" s="51"/>
      <c r="F92" s="51"/>
      <c r="G92" s="51"/>
    </row>
    <row r="93" spans="1:7" s="4" customFormat="1" ht="12" customHeight="1" x14ac:dyDescent="0.2">
      <c r="A93" s="501" t="s">
        <v>126</v>
      </c>
      <c r="B93" s="501"/>
      <c r="C93" s="501"/>
      <c r="D93" s="501"/>
      <c r="E93" s="501"/>
      <c r="F93" s="501"/>
      <c r="G93" s="195" t="s">
        <v>669</v>
      </c>
    </row>
    <row r="94" spans="1:7" s="4" customFormat="1" ht="12" customHeight="1" x14ac:dyDescent="0.2">
      <c r="A94" s="513" t="s">
        <v>774</v>
      </c>
      <c r="B94" s="513"/>
      <c r="C94" s="513"/>
      <c r="D94" s="513"/>
      <c r="E94" s="513"/>
      <c r="F94" s="513"/>
      <c r="G94" s="75">
        <v>11778.35</v>
      </c>
    </row>
    <row r="95" spans="1:7" s="4" customFormat="1" ht="12" customHeight="1" x14ac:dyDescent="0.2">
      <c r="A95" s="513" t="s">
        <v>775</v>
      </c>
      <c r="B95" s="513"/>
      <c r="C95" s="513"/>
      <c r="D95" s="513"/>
      <c r="E95" s="513"/>
      <c r="F95" s="513"/>
      <c r="G95" s="75">
        <v>0</v>
      </c>
    </row>
    <row r="96" spans="1:7" s="4" customFormat="1" ht="12" customHeight="1" x14ac:dyDescent="0.2">
      <c r="A96" s="513" t="s">
        <v>776</v>
      </c>
      <c r="B96" s="513"/>
      <c r="C96" s="513"/>
      <c r="D96" s="513"/>
      <c r="E96" s="513"/>
      <c r="F96" s="513"/>
      <c r="G96" s="75">
        <f>+G87</f>
        <v>0</v>
      </c>
    </row>
    <row r="97" spans="1:7" s="4" customFormat="1" ht="12" customHeight="1" x14ac:dyDescent="0.2">
      <c r="A97" s="578" t="s">
        <v>759</v>
      </c>
      <c r="B97" s="578"/>
      <c r="C97" s="578"/>
      <c r="D97" s="578"/>
      <c r="E97" s="578"/>
      <c r="F97" s="578"/>
      <c r="G97" s="79">
        <v>0</v>
      </c>
    </row>
    <row r="98" spans="1:7" s="4" customFormat="1" ht="10.5" customHeight="1" x14ac:dyDescent="0.2">
      <c r="A98" s="513" t="s">
        <v>760</v>
      </c>
      <c r="B98" s="513"/>
      <c r="C98" s="513"/>
      <c r="D98" s="513"/>
      <c r="E98" s="513"/>
      <c r="F98" s="513"/>
      <c r="G98" s="75">
        <v>0</v>
      </c>
    </row>
    <row r="99" spans="1:7" s="4" customFormat="1" ht="12" customHeight="1" x14ac:dyDescent="0.2">
      <c r="A99" s="579" t="s">
        <v>761</v>
      </c>
      <c r="B99" s="579"/>
      <c r="C99" s="579"/>
      <c r="D99" s="579"/>
      <c r="E99" s="579"/>
      <c r="F99" s="579"/>
      <c r="G99" s="199">
        <v>0</v>
      </c>
    </row>
    <row r="100" spans="1:7" s="4" customFormat="1" ht="12" customHeight="1" x14ac:dyDescent="0.2">
      <c r="A100" s="579" t="s">
        <v>762</v>
      </c>
      <c r="B100" s="579"/>
      <c r="C100" s="579"/>
      <c r="D100" s="579"/>
      <c r="E100" s="579"/>
      <c r="F100" s="579"/>
      <c r="G100" s="199">
        <v>0</v>
      </c>
    </row>
    <row r="101" spans="1:7" s="4" customFormat="1" ht="12" x14ac:dyDescent="0.2">
      <c r="A101" s="22"/>
      <c r="B101" s="22"/>
      <c r="C101" s="22"/>
      <c r="D101" s="22"/>
      <c r="E101" s="22"/>
      <c r="F101" s="22"/>
      <c r="G101" s="203"/>
    </row>
    <row r="102" spans="1:7" s="4" customFormat="1" ht="12" x14ac:dyDescent="0.2">
      <c r="A102" s="22"/>
      <c r="B102" s="22"/>
      <c r="C102" s="22"/>
      <c r="D102" s="22"/>
      <c r="E102" s="22"/>
      <c r="F102" s="22"/>
      <c r="G102" s="203"/>
    </row>
    <row r="103" spans="1:7" ht="12" customHeight="1" x14ac:dyDescent="0.2">
      <c r="A103" s="516" t="s">
        <v>166</v>
      </c>
      <c r="B103" s="516"/>
      <c r="C103" s="516"/>
      <c r="D103" s="516"/>
      <c r="E103" s="516"/>
      <c r="F103" s="516"/>
      <c r="G103" s="516"/>
    </row>
    <row r="104" spans="1:7" ht="26.25" customHeight="1" x14ac:dyDescent="0.2">
      <c r="A104" s="518" t="s">
        <v>777</v>
      </c>
      <c r="B104" s="518"/>
      <c r="C104" s="518"/>
      <c r="D104" s="518"/>
      <c r="E104" s="518"/>
      <c r="F104" s="518"/>
      <c r="G104" s="518"/>
    </row>
    <row r="105" spans="1:7" x14ac:dyDescent="0.2">
      <c r="A105" s="70"/>
      <c r="B105" s="70"/>
      <c r="C105" s="70"/>
      <c r="D105" s="70"/>
      <c r="E105" s="70"/>
      <c r="F105" s="70"/>
      <c r="G105" s="70"/>
    </row>
    <row r="106" spans="1:7" x14ac:dyDescent="0.2">
      <c r="A106" s="70"/>
      <c r="B106" s="70"/>
      <c r="C106" s="70"/>
      <c r="D106" s="70"/>
      <c r="E106" s="70"/>
      <c r="F106" s="70"/>
      <c r="G106" s="70"/>
    </row>
    <row r="107" spans="1:7" x14ac:dyDescent="0.2">
      <c r="A107" s="70"/>
      <c r="B107" s="70"/>
      <c r="C107" s="70"/>
      <c r="D107" s="70"/>
      <c r="E107" s="70"/>
      <c r="F107" s="70"/>
      <c r="G107" s="70"/>
    </row>
    <row r="108" spans="1:7" x14ac:dyDescent="0.2">
      <c r="A108" s="70"/>
      <c r="B108" s="70"/>
      <c r="C108" s="70"/>
      <c r="D108" s="70"/>
      <c r="E108" s="70"/>
      <c r="F108" s="70"/>
      <c r="G108" s="70"/>
    </row>
    <row r="109" spans="1:7" x14ac:dyDescent="0.2">
      <c r="A109" s="70"/>
      <c r="B109" s="70"/>
      <c r="C109" s="70"/>
      <c r="D109" s="70"/>
      <c r="E109" s="70"/>
      <c r="F109" s="70"/>
      <c r="G109" s="70"/>
    </row>
    <row r="110" spans="1:7" x14ac:dyDescent="0.2">
      <c r="A110" s="3" t="str">
        <f>+Índice_Anexos_ICT!A125</f>
        <v>Sr. JAVIER ALFREDO GALARZA BENITES</v>
      </c>
      <c r="B110" s="3"/>
      <c r="C110" s="8"/>
      <c r="D110" s="3" t="str">
        <f>+Índice_Anexos_ICT!G125</f>
        <v>Sr. FELIX BYRON VALAREZO ALVARADO</v>
      </c>
      <c r="E110" s="3"/>
      <c r="F110" s="3"/>
    </row>
    <row r="111" spans="1:7" x14ac:dyDescent="0.2">
      <c r="A111" s="3" t="str">
        <f>+Índice_Anexos_ICT!A126</f>
        <v>C.C: 0901243352</v>
      </c>
      <c r="B111" s="3"/>
      <c r="C111" s="8"/>
      <c r="D111" s="3" t="str">
        <f>+Índice_Anexos_ICT!G126</f>
        <v>RUC No. 0912592029001</v>
      </c>
      <c r="E111" s="8"/>
      <c r="F111" s="8"/>
    </row>
    <row r="112" spans="1:7" x14ac:dyDescent="0.2">
      <c r="A112" s="3" t="str">
        <f>+Índice_Anexos_ICT!A127</f>
        <v>Representante Legal  SERVICIOS TELCODATA S.A.</v>
      </c>
      <c r="B112" s="8"/>
      <c r="C112" s="8"/>
      <c r="D112" s="3" t="str">
        <f>+Índice_Anexos_ICT!G127</f>
        <v>Contador SERVICIOS TELCODATA S.A.</v>
      </c>
      <c r="E112" s="8"/>
      <c r="F112" s="8"/>
    </row>
  </sheetData>
  <sheetProtection selectLockedCells="1" selectUnlockedCells="1"/>
  <mergeCells count="76">
    <mergeCell ref="A100:F100"/>
    <mergeCell ref="A103:G103"/>
    <mergeCell ref="A104:G104"/>
    <mergeCell ref="A94:F94"/>
    <mergeCell ref="A95:F95"/>
    <mergeCell ref="A96:F96"/>
    <mergeCell ref="A97:F97"/>
    <mergeCell ref="A98:F98"/>
    <mergeCell ref="A99:F99"/>
    <mergeCell ref="A93:F93"/>
    <mergeCell ref="A82:B82"/>
    <mergeCell ref="C82:F82"/>
    <mergeCell ref="A83:B83"/>
    <mergeCell ref="C83:F83"/>
    <mergeCell ref="A84:B84"/>
    <mergeCell ref="C84:F84"/>
    <mergeCell ref="A85:B85"/>
    <mergeCell ref="C85:F85"/>
    <mergeCell ref="A86:F86"/>
    <mergeCell ref="A87:F87"/>
    <mergeCell ref="A88:F88"/>
    <mergeCell ref="A74:F74"/>
    <mergeCell ref="A75:F75"/>
    <mergeCell ref="A80:B80"/>
    <mergeCell ref="C80:F80"/>
    <mergeCell ref="A81:B81"/>
    <mergeCell ref="C81:F81"/>
    <mergeCell ref="A73:F73"/>
    <mergeCell ref="G56:H56"/>
    <mergeCell ref="G57:H57"/>
    <mergeCell ref="G58:H58"/>
    <mergeCell ref="G59:H59"/>
    <mergeCell ref="G60:H60"/>
    <mergeCell ref="D67:F67"/>
    <mergeCell ref="D68:F68"/>
    <mergeCell ref="D69:F69"/>
    <mergeCell ref="D70:F70"/>
    <mergeCell ref="D71:F71"/>
    <mergeCell ref="D72:F72"/>
    <mergeCell ref="G55:H55"/>
    <mergeCell ref="A40:F40"/>
    <mergeCell ref="A41:F41"/>
    <mergeCell ref="A42:F42"/>
    <mergeCell ref="A43:F43"/>
    <mergeCell ref="A44:F44"/>
    <mergeCell ref="A45:F45"/>
    <mergeCell ref="A46:F46"/>
    <mergeCell ref="A47:F47"/>
    <mergeCell ref="A48:F48"/>
    <mergeCell ref="A49:F49"/>
    <mergeCell ref="A50:F50"/>
    <mergeCell ref="A39:F39"/>
    <mergeCell ref="A28:B28"/>
    <mergeCell ref="C28:F28"/>
    <mergeCell ref="A29:B29"/>
    <mergeCell ref="C29:F29"/>
    <mergeCell ref="A30:B30"/>
    <mergeCell ref="C30:F30"/>
    <mergeCell ref="A31:B31"/>
    <mergeCell ref="C31:F31"/>
    <mergeCell ref="A32:F32"/>
    <mergeCell ref="A33:F33"/>
    <mergeCell ref="A34:F34"/>
    <mergeCell ref="A27:B27"/>
    <mergeCell ref="C27:F27"/>
    <mergeCell ref="D13:F13"/>
    <mergeCell ref="D14:F14"/>
    <mergeCell ref="D15:F15"/>
    <mergeCell ref="D16:F16"/>
    <mergeCell ref="D17:F17"/>
    <mergeCell ref="D18:F18"/>
    <mergeCell ref="A19:F19"/>
    <mergeCell ref="A20:F20"/>
    <mergeCell ref="A21:F21"/>
    <mergeCell ref="A26:B26"/>
    <mergeCell ref="C26:F26"/>
  </mergeCells>
  <dataValidations count="1">
    <dataValidation type="list" allowBlank="1" showErrorMessage="1" sqref="B14:B18 B68:B72">
      <formula1>$G$11:$G$21</formula1>
      <formula2>0</formula2>
    </dataValidation>
  </dataValidations>
  <hyperlinks>
    <hyperlink ref="G1" location="Índice_Anexos_ICT!A1" display="Índice"/>
  </hyperlinks>
  <pageMargins left="0.39374999999999999" right="0.39374999999999999" top="0.39374999999999999" bottom="0.39374999999999999" header="0.51180555555555551" footer="0.51180555555555551"/>
  <pageSetup paperSize="9" firstPageNumber="0" orientation="portrait" horizontalDpi="300" verticalDpi="30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22" workbookViewId="0">
      <selection activeCell="C35" sqref="C35"/>
    </sheetView>
  </sheetViews>
  <sheetFormatPr baseColWidth="10" defaultColWidth="11.5703125" defaultRowHeight="12" x14ac:dyDescent="0.2"/>
  <cols>
    <col min="1" max="1" width="11.5703125" style="1"/>
    <col min="2" max="2" width="10.140625" style="1" customWidth="1"/>
    <col min="3" max="3" width="25.5703125" style="1" customWidth="1"/>
    <col min="4" max="4" width="10" style="1" customWidth="1"/>
    <col min="5" max="5" width="28.140625" style="1" customWidth="1"/>
    <col min="6" max="6" width="12.5703125" style="1" customWidth="1"/>
    <col min="7" max="16384" width="11.5703125" style="1"/>
  </cols>
  <sheetData>
    <row r="1" spans="1:6" ht="11.25" customHeight="1" x14ac:dyDescent="0.2">
      <c r="A1" s="3" t="s">
        <v>123</v>
      </c>
      <c r="B1" s="3"/>
      <c r="C1" s="3"/>
      <c r="D1" s="3"/>
      <c r="F1" s="17" t="s">
        <v>124</v>
      </c>
    </row>
    <row r="2" spans="1:6" ht="11.25" customHeight="1" x14ac:dyDescent="0.2">
      <c r="A2" s="4"/>
      <c r="B2" s="5"/>
      <c r="C2" s="5"/>
      <c r="D2" s="5"/>
    </row>
    <row r="3" spans="1:6" ht="11.25" customHeight="1" x14ac:dyDescent="0.2">
      <c r="A3" s="3" t="s">
        <v>1</v>
      </c>
      <c r="C3" s="6" t="str">
        <f>+Índice_Anexos_ICT!C3</f>
        <v>SERVICIOS TELCODATA</v>
      </c>
      <c r="D3" s="6"/>
    </row>
    <row r="4" spans="1:6" ht="11.25" customHeight="1" x14ac:dyDescent="0.2">
      <c r="A4" s="3" t="s">
        <v>3</v>
      </c>
      <c r="C4" s="6" t="str">
        <f>+Índice_Anexos_ICT!C4</f>
        <v>0990800537001</v>
      </c>
      <c r="D4" s="6"/>
    </row>
    <row r="5" spans="1:6" ht="11.25" customHeight="1" x14ac:dyDescent="0.2">
      <c r="A5" s="3" t="s">
        <v>5</v>
      </c>
      <c r="C5" s="6">
        <f>+Índice_Anexos_ICT!C5</f>
        <v>2019</v>
      </c>
      <c r="D5" s="6"/>
    </row>
    <row r="6" spans="1:6" ht="11.25" customHeight="1" x14ac:dyDescent="0.2">
      <c r="A6" s="4"/>
      <c r="B6" s="5"/>
      <c r="C6" s="5"/>
      <c r="D6" s="5"/>
    </row>
    <row r="7" spans="1:6" ht="11.25" customHeight="1" x14ac:dyDescent="0.2">
      <c r="A7" s="3" t="s">
        <v>778</v>
      </c>
      <c r="B7" s="5"/>
      <c r="C7" s="5"/>
      <c r="D7" s="5"/>
    </row>
    <row r="8" spans="1:6" ht="11.25" customHeight="1" x14ac:dyDescent="0.2">
      <c r="A8" s="212" t="s">
        <v>73</v>
      </c>
      <c r="B8" s="212"/>
      <c r="C8" s="212"/>
      <c r="D8" s="212"/>
    </row>
    <row r="9" spans="1:6" ht="11.25" customHeight="1" x14ac:dyDescent="0.2">
      <c r="A9" s="3"/>
      <c r="B9" s="3"/>
      <c r="C9" s="3"/>
      <c r="D9" s="3"/>
    </row>
    <row r="10" spans="1:6" ht="11.25" customHeight="1" x14ac:dyDescent="0.2">
      <c r="A10" s="3"/>
      <c r="B10" s="3"/>
      <c r="C10" s="3"/>
      <c r="D10" s="3"/>
    </row>
    <row r="11" spans="1:6" ht="24.95" customHeight="1" x14ac:dyDescent="0.2">
      <c r="A11" s="584" t="s">
        <v>779</v>
      </c>
      <c r="B11" s="584"/>
      <c r="C11" s="584"/>
      <c r="D11" s="584"/>
      <c r="E11" s="584"/>
      <c r="F11" s="584"/>
    </row>
    <row r="12" spans="1:6" ht="11.25" customHeight="1" x14ac:dyDescent="0.2">
      <c r="A12" s="3"/>
      <c r="B12" s="3"/>
      <c r="C12" s="3"/>
      <c r="D12" s="3"/>
    </row>
    <row r="13" spans="1:6" ht="11.25" customHeight="1" x14ac:dyDescent="0.2">
      <c r="A13" s="585" t="s">
        <v>126</v>
      </c>
      <c r="B13" s="585"/>
      <c r="C13" s="585" t="s">
        <v>780</v>
      </c>
      <c r="D13" s="585"/>
      <c r="E13" s="585"/>
      <c r="F13" s="585"/>
    </row>
    <row r="14" spans="1:6" s="16" customFormat="1" ht="14.1" customHeight="1" x14ac:dyDescent="0.2">
      <c r="A14" s="509" t="s">
        <v>781</v>
      </c>
      <c r="B14" s="509"/>
      <c r="C14" s="586" t="s">
        <v>782</v>
      </c>
      <c r="D14" s="586"/>
      <c r="E14" s="586"/>
      <c r="F14" s="586"/>
    </row>
    <row r="15" spans="1:6" s="16" customFormat="1" ht="14.1" customHeight="1" x14ac:dyDescent="0.2">
      <c r="A15" s="509" t="s">
        <v>783</v>
      </c>
      <c r="B15" s="509"/>
      <c r="C15" s="583">
        <v>44119</v>
      </c>
      <c r="D15" s="583"/>
      <c r="E15" s="583"/>
      <c r="F15" s="583"/>
    </row>
    <row r="16" spans="1:6" ht="11.25" customHeight="1" x14ac:dyDescent="0.2">
      <c r="A16" s="213"/>
      <c r="B16" s="213"/>
      <c r="C16" s="213"/>
      <c r="D16" s="213"/>
      <c r="E16" s="214"/>
      <c r="F16" s="214"/>
    </row>
    <row r="17" spans="1:6" ht="11.25" customHeight="1" x14ac:dyDescent="0.2">
      <c r="A17" s="3"/>
      <c r="B17" s="3"/>
      <c r="C17" s="3"/>
      <c r="D17" s="3"/>
      <c r="E17" s="4"/>
      <c r="F17" s="4"/>
    </row>
    <row r="18" spans="1:6" ht="27" customHeight="1" x14ac:dyDescent="0.2">
      <c r="A18" s="584" t="s">
        <v>76</v>
      </c>
      <c r="B18" s="584"/>
      <c r="C18" s="584"/>
      <c r="D18" s="584"/>
      <c r="E18" s="584"/>
      <c r="F18" s="584"/>
    </row>
    <row r="20" spans="1:6" ht="15.95" customHeight="1" x14ac:dyDescent="0.2">
      <c r="A20" s="587" t="s">
        <v>784</v>
      </c>
      <c r="B20" s="587"/>
      <c r="C20" s="587"/>
      <c r="D20" s="587"/>
      <c r="E20" s="587"/>
      <c r="F20" s="587"/>
    </row>
    <row r="21" spans="1:6" ht="51.95" customHeight="1" x14ac:dyDescent="0.2">
      <c r="A21" s="501" t="s">
        <v>785</v>
      </c>
      <c r="B21" s="501" t="s">
        <v>786</v>
      </c>
      <c r="C21" s="501" t="s">
        <v>787</v>
      </c>
      <c r="D21" s="501" t="s">
        <v>788</v>
      </c>
      <c r="E21" s="501" t="s">
        <v>789</v>
      </c>
      <c r="F21" s="215" t="s">
        <v>790</v>
      </c>
    </row>
    <row r="22" spans="1:6" ht="21" customHeight="1" x14ac:dyDescent="0.2">
      <c r="A22" s="501"/>
      <c r="B22" s="501"/>
      <c r="C22" s="501"/>
      <c r="D22" s="501"/>
      <c r="E22" s="501"/>
      <c r="F22" s="216" t="s">
        <v>308</v>
      </c>
    </row>
    <row r="23" spans="1:6" ht="11.25" customHeight="1" x14ac:dyDescent="0.2">
      <c r="A23" s="78"/>
      <c r="B23" s="78"/>
      <c r="C23" s="78"/>
      <c r="D23" s="217"/>
      <c r="E23" s="218"/>
      <c r="F23" s="198"/>
    </row>
    <row r="24" spans="1:6" ht="11.25" customHeight="1" x14ac:dyDescent="0.2">
      <c r="A24" s="78"/>
      <c r="B24" s="78"/>
      <c r="C24" s="78"/>
      <c r="D24" s="217"/>
      <c r="E24" s="218"/>
      <c r="F24" s="198"/>
    </row>
    <row r="25" spans="1:6" ht="11.25" customHeight="1" x14ac:dyDescent="0.2">
      <c r="A25" s="78"/>
      <c r="B25" s="78"/>
      <c r="C25" s="78"/>
      <c r="D25" s="217"/>
      <c r="E25" s="218"/>
      <c r="F25" s="198"/>
    </row>
    <row r="26" spans="1:6" ht="11.25" customHeight="1" x14ac:dyDescent="0.2">
      <c r="A26" s="218"/>
      <c r="B26" s="218"/>
      <c r="C26" s="78"/>
      <c r="D26" s="217"/>
      <c r="E26" s="218"/>
      <c r="F26" s="198"/>
    </row>
    <row r="27" spans="1:6" x14ac:dyDescent="0.2">
      <c r="A27" s="218"/>
      <c r="B27" s="218"/>
      <c r="C27" s="218"/>
      <c r="D27" s="217"/>
      <c r="E27" s="218"/>
      <c r="F27" s="198"/>
    </row>
    <row r="28" spans="1:6" x14ac:dyDescent="0.2">
      <c r="A28" s="218"/>
      <c r="B28" s="218"/>
      <c r="C28" s="218"/>
      <c r="D28" s="217"/>
      <c r="E28" s="218"/>
      <c r="F28" s="198"/>
    </row>
    <row r="29" spans="1:6" x14ac:dyDescent="0.2">
      <c r="A29" s="218"/>
      <c r="B29" s="218"/>
      <c r="C29" s="218"/>
      <c r="D29" s="217"/>
      <c r="E29" s="218"/>
      <c r="F29" s="198"/>
    </row>
    <row r="30" spans="1:6" x14ac:dyDescent="0.2">
      <c r="A30" s="218"/>
      <c r="B30" s="218"/>
      <c r="C30" s="218"/>
      <c r="D30" s="217"/>
      <c r="E30" s="218"/>
      <c r="F30" s="198"/>
    </row>
    <row r="31" spans="1:6" x14ac:dyDescent="0.2">
      <c r="A31" s="218"/>
      <c r="B31" s="218"/>
      <c r="C31" s="218"/>
      <c r="D31" s="217"/>
      <c r="E31" s="218"/>
      <c r="F31" s="198"/>
    </row>
    <row r="32" spans="1:6" x14ac:dyDescent="0.2">
      <c r="A32" s="218"/>
      <c r="B32" s="218"/>
      <c r="C32" s="218"/>
      <c r="D32" s="217"/>
      <c r="E32" s="218"/>
      <c r="F32" s="198"/>
    </row>
    <row r="33" spans="1:6" ht="12" customHeight="1" x14ac:dyDescent="0.2">
      <c r="A33" s="588" t="s">
        <v>791</v>
      </c>
      <c r="B33" s="588"/>
      <c r="C33" s="588"/>
      <c r="D33" s="588"/>
      <c r="E33" s="588"/>
      <c r="F33" s="200">
        <f>SUM(F23:F32)</f>
        <v>0</v>
      </c>
    </row>
    <row r="36" spans="1:6" ht="12" customHeight="1" x14ac:dyDescent="0.2">
      <c r="A36" s="516" t="s">
        <v>166</v>
      </c>
      <c r="B36" s="516"/>
      <c r="C36" s="516"/>
      <c r="D36" s="516"/>
      <c r="E36" s="516"/>
      <c r="F36" s="516"/>
    </row>
    <row r="37" spans="1:6" ht="39" customHeight="1" x14ac:dyDescent="0.2">
      <c r="A37" s="517" t="s">
        <v>792</v>
      </c>
      <c r="B37" s="517"/>
      <c r="C37" s="517"/>
      <c r="D37" s="517"/>
      <c r="E37" s="517"/>
      <c r="F37" s="517"/>
    </row>
    <row r="38" spans="1:6" ht="27" customHeight="1" x14ac:dyDescent="0.2">
      <c r="A38" s="543" t="s">
        <v>793</v>
      </c>
      <c r="B38" s="543"/>
      <c r="C38" s="543"/>
      <c r="D38" s="543"/>
      <c r="E38" s="543"/>
      <c r="F38" s="543"/>
    </row>
    <row r="39" spans="1:6" ht="27" customHeight="1" x14ac:dyDescent="0.2">
      <c r="A39" s="543" t="s">
        <v>470</v>
      </c>
      <c r="B39" s="543"/>
      <c r="C39" s="543"/>
      <c r="D39" s="543"/>
      <c r="E39" s="543"/>
      <c r="F39" s="543"/>
    </row>
    <row r="40" spans="1:6" ht="26.1" customHeight="1" x14ac:dyDescent="0.2">
      <c r="A40" s="518" t="s">
        <v>794</v>
      </c>
      <c r="B40" s="518"/>
      <c r="C40" s="518"/>
      <c r="D40" s="518"/>
      <c r="E40" s="518"/>
      <c r="F40" s="518"/>
    </row>
    <row r="41" spans="1:6" x14ac:dyDescent="0.2">
      <c r="A41" s="219"/>
    </row>
    <row r="42" spans="1:6" x14ac:dyDescent="0.2">
      <c r="A42" s="219"/>
    </row>
    <row r="43" spans="1:6" x14ac:dyDescent="0.2">
      <c r="A43" s="219"/>
    </row>
    <row r="46" spans="1:6" x14ac:dyDescent="0.2">
      <c r="A46" s="4"/>
      <c r="B46" s="4"/>
      <c r="C46" s="4"/>
      <c r="D46" s="4"/>
      <c r="E46" s="4"/>
      <c r="F46" s="4"/>
    </row>
    <row r="47" spans="1:6" x14ac:dyDescent="0.2">
      <c r="A47" s="3" t="str">
        <f>+Índice_Anexos_ICT!A125</f>
        <v>Sr. JAVIER ALFREDO GALARZA BENITES</v>
      </c>
      <c r="B47" s="3"/>
      <c r="C47" s="8"/>
      <c r="E47" s="3" t="str">
        <f>+Índice_Anexos_ICT!G125</f>
        <v>Sr. FELIX BYRON VALAREZO ALVARADO</v>
      </c>
    </row>
    <row r="48" spans="1:6" x14ac:dyDescent="0.2">
      <c r="A48" s="3" t="str">
        <f>+Índice_Anexos_ICT!A126</f>
        <v>C.C: 0901243352</v>
      </c>
      <c r="B48" s="3"/>
      <c r="C48" s="8"/>
      <c r="E48" s="3" t="str">
        <f>+Índice_Anexos_ICT!G126</f>
        <v>RUC No. 0912592029001</v>
      </c>
    </row>
    <row r="49" spans="1:5" x14ac:dyDescent="0.2">
      <c r="A49" s="3" t="str">
        <f>+Índice_Anexos_ICT!A127</f>
        <v>Representante Legal  SERVICIOS TELCODATA S.A.</v>
      </c>
      <c r="B49" s="8"/>
      <c r="C49" s="8"/>
      <c r="E49" s="3" t="str">
        <f>+Índice_Anexos_ICT!G127</f>
        <v>Contador SERVICIOS TELCODATA S.A.</v>
      </c>
    </row>
  </sheetData>
  <sheetProtection selectLockedCells="1" selectUnlockedCells="1"/>
  <mergeCells count="20">
    <mergeCell ref="A40:F40"/>
    <mergeCell ref="A18:F18"/>
    <mergeCell ref="A20:F20"/>
    <mergeCell ref="A21:A22"/>
    <mergeCell ref="B21:B22"/>
    <mergeCell ref="C21:C22"/>
    <mergeCell ref="D21:D22"/>
    <mergeCell ref="E21:E22"/>
    <mergeCell ref="A33:E33"/>
    <mergeCell ref="A36:F36"/>
    <mergeCell ref="A37:F37"/>
    <mergeCell ref="A38:F38"/>
    <mergeCell ref="A39:F39"/>
    <mergeCell ref="A15:B15"/>
    <mergeCell ref="C15:F15"/>
    <mergeCell ref="A11:F11"/>
    <mergeCell ref="A13:B13"/>
    <mergeCell ref="C13:F13"/>
    <mergeCell ref="A14:B14"/>
    <mergeCell ref="C14:F14"/>
  </mergeCells>
  <hyperlinks>
    <hyperlink ref="F1" location="Índice_Anexos_ICT!A1" display="Índice"/>
    <hyperlink ref="C14" r:id="rId1"/>
  </hyperlinks>
  <pageMargins left="0.27569444444444446" right="0.19652777777777777" top="0.2361111111111111" bottom="0.27569444444444446" header="0.51180555555555551" footer="0.51180555555555551"/>
  <pageSetup paperSize="9" firstPageNumber="0" orientation="portrait" horizontalDpi="300" verticalDpi="300"/>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7"/>
  <sheetViews>
    <sheetView workbookViewId="0"/>
  </sheetViews>
  <sheetFormatPr baseColWidth="10" defaultColWidth="8.85546875" defaultRowHeight="12.75" x14ac:dyDescent="0.2"/>
  <cols>
    <col min="1" max="1" width="14.5703125" style="34" customWidth="1"/>
    <col min="2" max="2" width="12.28515625" style="34" customWidth="1"/>
    <col min="3" max="3" width="11" style="34" customWidth="1"/>
    <col min="4" max="4" width="14.5703125" style="34" customWidth="1"/>
    <col min="5" max="5" width="12.85546875" style="34" customWidth="1"/>
    <col min="6" max="6" width="12" style="34" customWidth="1"/>
    <col min="7" max="7" width="10.28515625" style="34" customWidth="1"/>
    <col min="8" max="8" width="11.140625" style="34" customWidth="1"/>
    <col min="9" max="9" width="11.28515625" style="34" customWidth="1"/>
    <col min="10" max="10" width="13.85546875" style="34" customWidth="1"/>
    <col min="11" max="11" width="12.5703125" style="34" customWidth="1"/>
    <col min="12" max="12" width="13.5703125" style="34" customWidth="1"/>
    <col min="13" max="16384" width="8.85546875" style="2"/>
  </cols>
  <sheetData>
    <row r="1" spans="1:12" x14ac:dyDescent="0.2">
      <c r="A1" s="35" t="s">
        <v>123</v>
      </c>
      <c r="B1" s="35"/>
      <c r="C1" s="35"/>
      <c r="D1" s="35"/>
      <c r="G1" s="84" t="s">
        <v>124</v>
      </c>
    </row>
    <row r="2" spans="1:12" x14ac:dyDescent="0.2">
      <c r="A2" s="33"/>
      <c r="B2" s="85"/>
      <c r="C2" s="85"/>
      <c r="D2" s="85"/>
    </row>
    <row r="3" spans="1:12" x14ac:dyDescent="0.2">
      <c r="A3" s="35" t="s">
        <v>1</v>
      </c>
      <c r="C3" s="87" t="str">
        <f>+Índice_Anexos_ICT!C3</f>
        <v>SERVICIOS TELCODATA</v>
      </c>
      <c r="D3" s="87"/>
    </row>
    <row r="4" spans="1:12" x14ac:dyDescent="0.2">
      <c r="A4" s="35" t="s">
        <v>3</v>
      </c>
      <c r="C4" s="87" t="str">
        <f>+Índice_Anexos_ICT!C4</f>
        <v>0990800537001</v>
      </c>
      <c r="D4" s="87"/>
    </row>
    <row r="5" spans="1:12" x14ac:dyDescent="0.2">
      <c r="A5" s="35" t="s">
        <v>5</v>
      </c>
      <c r="C5" s="87">
        <f>+Índice_Anexos_ICT!C5</f>
        <v>2019</v>
      </c>
      <c r="D5" s="87"/>
    </row>
    <row r="6" spans="1:12" x14ac:dyDescent="0.2">
      <c r="A6" s="33"/>
      <c r="B6" s="85"/>
      <c r="C6" s="85"/>
      <c r="D6" s="85"/>
    </row>
    <row r="7" spans="1:12" x14ac:dyDescent="0.2">
      <c r="A7" s="35" t="s">
        <v>795</v>
      </c>
      <c r="B7" s="35"/>
      <c r="C7" s="35"/>
      <c r="D7" s="35"/>
    </row>
    <row r="8" spans="1:12" x14ac:dyDescent="0.2">
      <c r="A8" s="220" t="s">
        <v>77</v>
      </c>
      <c r="B8" s="220"/>
      <c r="C8" s="220"/>
      <c r="D8" s="220"/>
      <c r="E8" s="220"/>
      <c r="F8" s="220"/>
      <c r="G8" s="220"/>
    </row>
    <row r="9" spans="1:12" x14ac:dyDescent="0.2">
      <c r="A9" s="35"/>
      <c r="B9" s="35"/>
      <c r="C9" s="35"/>
      <c r="D9" s="35"/>
    </row>
    <row r="10" spans="1:12" x14ac:dyDescent="0.2">
      <c r="A10" s="35" t="s">
        <v>796</v>
      </c>
    </row>
    <row r="11" spans="1:12" x14ac:dyDescent="0.2">
      <c r="A11" s="35"/>
    </row>
    <row r="12" spans="1:12" ht="45" customHeight="1" x14ac:dyDescent="0.2">
      <c r="A12" s="520" t="s">
        <v>797</v>
      </c>
      <c r="B12" s="520" t="s">
        <v>798</v>
      </c>
      <c r="C12" s="221" t="s">
        <v>462</v>
      </c>
      <c r="D12" s="221" t="s">
        <v>799</v>
      </c>
      <c r="E12" s="221" t="s">
        <v>800</v>
      </c>
      <c r="F12" s="221" t="s">
        <v>801</v>
      </c>
      <c r="G12" s="221" t="s">
        <v>802</v>
      </c>
      <c r="H12" s="221" t="s">
        <v>803</v>
      </c>
      <c r="I12" s="221" t="s">
        <v>804</v>
      </c>
      <c r="J12" s="221" t="s">
        <v>805</v>
      </c>
      <c r="K12" s="221" t="s">
        <v>806</v>
      </c>
      <c r="L12" s="221" t="s">
        <v>807</v>
      </c>
    </row>
    <row r="13" spans="1:12" x14ac:dyDescent="0.2">
      <c r="A13" s="520"/>
      <c r="B13" s="520"/>
      <c r="C13" s="222" t="s">
        <v>308</v>
      </c>
      <c r="D13" s="222" t="s">
        <v>310</v>
      </c>
      <c r="E13" s="223" t="s">
        <v>808</v>
      </c>
      <c r="F13" s="222" t="s">
        <v>566</v>
      </c>
      <c r="G13" s="223" t="s">
        <v>809</v>
      </c>
      <c r="H13" s="222" t="s">
        <v>593</v>
      </c>
      <c r="I13" s="222" t="s">
        <v>509</v>
      </c>
      <c r="J13" s="223" t="s">
        <v>810</v>
      </c>
      <c r="K13" s="222" t="s">
        <v>512</v>
      </c>
      <c r="L13" s="223" t="s">
        <v>811</v>
      </c>
    </row>
    <row r="14" spans="1:12" x14ac:dyDescent="0.2">
      <c r="A14" s="224" t="s">
        <v>812</v>
      </c>
      <c r="B14" s="225"/>
      <c r="C14" s="225"/>
      <c r="D14" s="225"/>
      <c r="E14" s="225"/>
      <c r="F14" s="225"/>
      <c r="G14" s="225"/>
      <c r="H14" s="225"/>
      <c r="I14" s="225"/>
      <c r="J14" s="225"/>
      <c r="K14" s="225"/>
      <c r="L14" s="226"/>
    </row>
    <row r="15" spans="1:12" x14ac:dyDescent="0.2">
      <c r="A15" s="589" t="s">
        <v>813</v>
      </c>
      <c r="B15" s="105" t="s">
        <v>814</v>
      </c>
      <c r="C15" s="91">
        <v>0</v>
      </c>
      <c r="D15" s="91">
        <v>0</v>
      </c>
      <c r="E15" s="91">
        <f t="shared" ref="E15:E23" si="0">+C15-D15</f>
        <v>0</v>
      </c>
      <c r="F15" s="227"/>
      <c r="G15" s="227" t="e">
        <f t="shared" ref="G15:G23" si="1">+I15/E15</f>
        <v>#DIV/0!</v>
      </c>
      <c r="H15" s="91">
        <v>0</v>
      </c>
      <c r="I15" s="91">
        <v>0</v>
      </c>
      <c r="J15" s="91">
        <f t="shared" ref="J15:J23" si="2">+I15-H15</f>
        <v>0</v>
      </c>
      <c r="K15" s="228">
        <v>0</v>
      </c>
      <c r="L15" s="228">
        <f t="shared" ref="L15:L20" si="3">+K15-J15</f>
        <v>0</v>
      </c>
    </row>
    <row r="16" spans="1:12" x14ac:dyDescent="0.2">
      <c r="A16" s="589"/>
      <c r="B16" s="105" t="s">
        <v>815</v>
      </c>
      <c r="C16" s="91">
        <v>0</v>
      </c>
      <c r="D16" s="91">
        <v>0</v>
      </c>
      <c r="E16" s="91">
        <f t="shared" si="0"/>
        <v>0</v>
      </c>
      <c r="F16" s="227"/>
      <c r="G16" s="227" t="e">
        <f t="shared" si="1"/>
        <v>#DIV/0!</v>
      </c>
      <c r="H16" s="91">
        <v>0</v>
      </c>
      <c r="I16" s="91">
        <v>0</v>
      </c>
      <c r="J16" s="91">
        <f t="shared" si="2"/>
        <v>0</v>
      </c>
      <c r="K16" s="228">
        <v>0</v>
      </c>
      <c r="L16" s="228">
        <f t="shared" si="3"/>
        <v>0</v>
      </c>
    </row>
    <row r="17" spans="1:12" x14ac:dyDescent="0.2">
      <c r="A17" s="589"/>
      <c r="B17" s="105" t="s">
        <v>816</v>
      </c>
      <c r="C17" s="91">
        <v>0</v>
      </c>
      <c r="D17" s="91">
        <v>0</v>
      </c>
      <c r="E17" s="91">
        <f t="shared" si="0"/>
        <v>0</v>
      </c>
      <c r="F17" s="227"/>
      <c r="G17" s="227" t="e">
        <f t="shared" si="1"/>
        <v>#DIV/0!</v>
      </c>
      <c r="H17" s="91">
        <v>0</v>
      </c>
      <c r="I17" s="91">
        <v>0</v>
      </c>
      <c r="J17" s="91">
        <f t="shared" si="2"/>
        <v>0</v>
      </c>
      <c r="K17" s="228">
        <v>0</v>
      </c>
      <c r="L17" s="228">
        <f t="shared" si="3"/>
        <v>0</v>
      </c>
    </row>
    <row r="18" spans="1:12" x14ac:dyDescent="0.2">
      <c r="A18" s="589" t="s">
        <v>817</v>
      </c>
      <c r="B18" s="105" t="s">
        <v>818</v>
      </c>
      <c r="C18" s="91">
        <v>0</v>
      </c>
      <c r="D18" s="91">
        <v>0</v>
      </c>
      <c r="E18" s="91">
        <f t="shared" si="0"/>
        <v>0</v>
      </c>
      <c r="F18" s="227"/>
      <c r="G18" s="227" t="e">
        <f t="shared" si="1"/>
        <v>#DIV/0!</v>
      </c>
      <c r="H18" s="91">
        <v>0</v>
      </c>
      <c r="I18" s="91">
        <v>0</v>
      </c>
      <c r="J18" s="91">
        <f t="shared" si="2"/>
        <v>0</v>
      </c>
      <c r="K18" s="228">
        <v>0</v>
      </c>
      <c r="L18" s="228">
        <f t="shared" si="3"/>
        <v>0</v>
      </c>
    </row>
    <row r="19" spans="1:12" x14ac:dyDescent="0.2">
      <c r="A19" s="589"/>
      <c r="B19" s="105" t="s">
        <v>819</v>
      </c>
      <c r="C19" s="91">
        <v>0</v>
      </c>
      <c r="D19" s="91">
        <v>0</v>
      </c>
      <c r="E19" s="91">
        <f t="shared" si="0"/>
        <v>0</v>
      </c>
      <c r="F19" s="227"/>
      <c r="G19" s="227" t="e">
        <f t="shared" si="1"/>
        <v>#DIV/0!</v>
      </c>
      <c r="H19" s="91">
        <v>0</v>
      </c>
      <c r="I19" s="91">
        <v>0</v>
      </c>
      <c r="J19" s="91">
        <f t="shared" si="2"/>
        <v>0</v>
      </c>
      <c r="K19" s="228">
        <v>0</v>
      </c>
      <c r="L19" s="228">
        <f t="shared" si="3"/>
        <v>0</v>
      </c>
    </row>
    <row r="20" spans="1:12" x14ac:dyDescent="0.2">
      <c r="A20" s="589" t="s">
        <v>820</v>
      </c>
      <c r="B20" s="105" t="s">
        <v>821</v>
      </c>
      <c r="C20" s="91">
        <v>0</v>
      </c>
      <c r="D20" s="91">
        <v>0</v>
      </c>
      <c r="E20" s="91">
        <f t="shared" si="0"/>
        <v>0</v>
      </c>
      <c r="F20" s="227"/>
      <c r="G20" s="227" t="e">
        <f t="shared" si="1"/>
        <v>#DIV/0!</v>
      </c>
      <c r="H20" s="91">
        <v>0</v>
      </c>
      <c r="I20" s="91">
        <v>0</v>
      </c>
      <c r="J20" s="91">
        <f t="shared" si="2"/>
        <v>0</v>
      </c>
      <c r="K20" s="228">
        <v>0</v>
      </c>
      <c r="L20" s="228">
        <f t="shared" si="3"/>
        <v>0</v>
      </c>
    </row>
    <row r="21" spans="1:12" x14ac:dyDescent="0.2">
      <c r="A21" s="589"/>
      <c r="B21" s="105" t="s">
        <v>822</v>
      </c>
      <c r="C21" s="91">
        <v>0</v>
      </c>
      <c r="D21" s="91">
        <v>0</v>
      </c>
      <c r="E21" s="91">
        <f t="shared" si="0"/>
        <v>0</v>
      </c>
      <c r="F21" s="227"/>
      <c r="G21" s="227" t="e">
        <f t="shared" si="1"/>
        <v>#DIV/0!</v>
      </c>
      <c r="H21" s="91">
        <v>0</v>
      </c>
      <c r="I21" s="91">
        <v>0</v>
      </c>
      <c r="J21" s="91">
        <f t="shared" si="2"/>
        <v>0</v>
      </c>
      <c r="K21" s="229"/>
      <c r="L21" s="229"/>
    </row>
    <row r="22" spans="1:12" ht="22.5" x14ac:dyDescent="0.2">
      <c r="A22" s="145" t="s">
        <v>823</v>
      </c>
      <c r="B22" s="105" t="s">
        <v>824</v>
      </c>
      <c r="C22" s="91">
        <v>0</v>
      </c>
      <c r="D22" s="91">
        <v>0</v>
      </c>
      <c r="E22" s="91">
        <f t="shared" si="0"/>
        <v>0</v>
      </c>
      <c r="F22" s="227"/>
      <c r="G22" s="227" t="e">
        <f t="shared" si="1"/>
        <v>#DIV/0!</v>
      </c>
      <c r="H22" s="91">
        <v>0</v>
      </c>
      <c r="I22" s="91">
        <v>0</v>
      </c>
      <c r="J22" s="91">
        <f t="shared" si="2"/>
        <v>0</v>
      </c>
      <c r="K22" s="230"/>
      <c r="L22" s="230"/>
    </row>
    <row r="23" spans="1:12" x14ac:dyDescent="0.2">
      <c r="A23" s="145" t="s">
        <v>825</v>
      </c>
      <c r="B23" s="105" t="s">
        <v>826</v>
      </c>
      <c r="C23" s="91">
        <v>0</v>
      </c>
      <c r="D23" s="91">
        <v>0</v>
      </c>
      <c r="E23" s="91">
        <f t="shared" si="0"/>
        <v>0</v>
      </c>
      <c r="F23" s="227"/>
      <c r="G23" s="227" t="e">
        <f t="shared" si="1"/>
        <v>#DIV/0!</v>
      </c>
      <c r="H23" s="91">
        <v>0</v>
      </c>
      <c r="I23" s="91">
        <v>0</v>
      </c>
      <c r="J23" s="91">
        <f t="shared" si="2"/>
        <v>0</v>
      </c>
      <c r="K23" s="231"/>
      <c r="L23" s="231"/>
    </row>
    <row r="24" spans="1:12" ht="12.75" customHeight="1" x14ac:dyDescent="0.2">
      <c r="A24" s="590" t="s">
        <v>791</v>
      </c>
      <c r="B24" s="590"/>
      <c r="C24" s="99">
        <f>SUM(C15:C23)</f>
        <v>0</v>
      </c>
      <c r="D24" s="99">
        <f>SUM(D15:D23)</f>
        <v>0</v>
      </c>
      <c r="E24" s="99">
        <f>SUM(E15:E23)</f>
        <v>0</v>
      </c>
      <c r="F24" s="232"/>
      <c r="G24" s="233"/>
      <c r="H24" s="234">
        <f>SUM(H15:H23)</f>
        <v>0</v>
      </c>
      <c r="I24" s="99">
        <f>SUM(I15:I23)</f>
        <v>0</v>
      </c>
      <c r="J24" s="99">
        <f>SUM(J15:J23)</f>
        <v>0</v>
      </c>
      <c r="K24" s="235">
        <f>SUM(K15:K20)</f>
        <v>0</v>
      </c>
      <c r="L24" s="235">
        <f>SUM(L15:L20)</f>
        <v>0</v>
      </c>
    </row>
    <row r="25" spans="1:12" s="33" customFormat="1" ht="11.25" x14ac:dyDescent="0.2">
      <c r="A25" s="236"/>
      <c r="B25" s="236"/>
      <c r="C25" s="237"/>
      <c r="D25" s="237"/>
      <c r="E25" s="237"/>
      <c r="F25" s="238"/>
      <c r="G25" s="238"/>
      <c r="H25" s="237"/>
      <c r="I25" s="237"/>
      <c r="J25" s="237"/>
      <c r="K25" s="239"/>
      <c r="L25" s="239"/>
    </row>
    <row r="26" spans="1:12" s="33" customFormat="1" ht="45" customHeight="1" x14ac:dyDescent="0.2">
      <c r="A26" s="520" t="s">
        <v>797</v>
      </c>
      <c r="B26" s="520" t="s">
        <v>798</v>
      </c>
      <c r="C26" s="221" t="s">
        <v>462</v>
      </c>
      <c r="D26" s="221" t="s">
        <v>799</v>
      </c>
      <c r="E26" s="221" t="s">
        <v>800</v>
      </c>
      <c r="F26" s="221" t="s">
        <v>801</v>
      </c>
      <c r="G26" s="221" t="s">
        <v>802</v>
      </c>
      <c r="H26" s="221" t="s">
        <v>803</v>
      </c>
      <c r="I26" s="221" t="s">
        <v>804</v>
      </c>
      <c r="J26" s="221" t="s">
        <v>805</v>
      </c>
      <c r="K26" s="221" t="s">
        <v>806</v>
      </c>
      <c r="L26" s="221" t="s">
        <v>807</v>
      </c>
    </row>
    <row r="27" spans="1:12" s="33" customFormat="1" ht="11.25" x14ac:dyDescent="0.2">
      <c r="A27" s="520"/>
      <c r="B27" s="520"/>
      <c r="C27" s="222" t="s">
        <v>308</v>
      </c>
      <c r="D27" s="222" t="s">
        <v>310</v>
      </c>
      <c r="E27" s="223" t="s">
        <v>808</v>
      </c>
      <c r="F27" s="222" t="s">
        <v>566</v>
      </c>
      <c r="G27" s="223" t="s">
        <v>809</v>
      </c>
      <c r="H27" s="222" t="s">
        <v>593</v>
      </c>
      <c r="I27" s="222" t="s">
        <v>509</v>
      </c>
      <c r="J27" s="223" t="s">
        <v>810</v>
      </c>
      <c r="K27" s="222" t="s">
        <v>512</v>
      </c>
      <c r="L27" s="223" t="s">
        <v>811</v>
      </c>
    </row>
    <row r="28" spans="1:12" s="33" customFormat="1" ht="11.25" x14ac:dyDescent="0.2">
      <c r="A28" s="224" t="s">
        <v>827</v>
      </c>
      <c r="B28" s="225"/>
      <c r="C28" s="225"/>
      <c r="D28" s="225"/>
      <c r="E28" s="225"/>
      <c r="F28" s="225"/>
      <c r="G28" s="225"/>
      <c r="H28" s="225"/>
      <c r="I28" s="225"/>
      <c r="J28" s="225"/>
      <c r="K28" s="225"/>
      <c r="L28" s="226"/>
    </row>
    <row r="29" spans="1:12" s="33" customFormat="1" ht="11.25" x14ac:dyDescent="0.2">
      <c r="A29" s="589" t="s">
        <v>813</v>
      </c>
      <c r="B29" s="105" t="s">
        <v>814</v>
      </c>
      <c r="C29" s="91">
        <v>0</v>
      </c>
      <c r="D29" s="91">
        <v>0</v>
      </c>
      <c r="E29" s="91">
        <f t="shared" ref="E29:E37" si="4">+C29-D29</f>
        <v>0</v>
      </c>
      <c r="F29" s="227"/>
      <c r="G29" s="227" t="e">
        <f t="shared" ref="G29:G37" si="5">+I29/E29</f>
        <v>#DIV/0!</v>
      </c>
      <c r="H29" s="91">
        <v>0</v>
      </c>
      <c r="I29" s="91">
        <v>0</v>
      </c>
      <c r="J29" s="91">
        <f t="shared" ref="J29:J37" si="6">+I29-H29</f>
        <v>0</v>
      </c>
      <c r="K29" s="228">
        <v>0</v>
      </c>
      <c r="L29" s="228">
        <f t="shared" ref="L29:L34" si="7">+K29-J29</f>
        <v>0</v>
      </c>
    </row>
    <row r="30" spans="1:12" s="33" customFormat="1" ht="11.25" x14ac:dyDescent="0.2">
      <c r="A30" s="589"/>
      <c r="B30" s="105" t="s">
        <v>815</v>
      </c>
      <c r="C30" s="91">
        <v>0</v>
      </c>
      <c r="D30" s="91">
        <v>0</v>
      </c>
      <c r="E30" s="91">
        <f t="shared" si="4"/>
        <v>0</v>
      </c>
      <c r="F30" s="227"/>
      <c r="G30" s="227" t="e">
        <f t="shared" si="5"/>
        <v>#DIV/0!</v>
      </c>
      <c r="H30" s="91">
        <v>0</v>
      </c>
      <c r="I30" s="91">
        <v>0</v>
      </c>
      <c r="J30" s="91">
        <f t="shared" si="6"/>
        <v>0</v>
      </c>
      <c r="K30" s="228">
        <v>0</v>
      </c>
      <c r="L30" s="228">
        <f t="shared" si="7"/>
        <v>0</v>
      </c>
    </row>
    <row r="31" spans="1:12" s="33" customFormat="1" ht="11.25" x14ac:dyDescent="0.2">
      <c r="A31" s="589"/>
      <c r="B31" s="105" t="s">
        <v>816</v>
      </c>
      <c r="C31" s="91">
        <v>0</v>
      </c>
      <c r="D31" s="91">
        <v>0</v>
      </c>
      <c r="E31" s="91">
        <f t="shared" si="4"/>
        <v>0</v>
      </c>
      <c r="F31" s="227"/>
      <c r="G31" s="227" t="e">
        <f t="shared" si="5"/>
        <v>#DIV/0!</v>
      </c>
      <c r="H31" s="91">
        <v>0</v>
      </c>
      <c r="I31" s="91">
        <v>0</v>
      </c>
      <c r="J31" s="91">
        <f t="shared" si="6"/>
        <v>0</v>
      </c>
      <c r="K31" s="228">
        <v>0</v>
      </c>
      <c r="L31" s="228">
        <f t="shared" si="7"/>
        <v>0</v>
      </c>
    </row>
    <row r="32" spans="1:12" s="33" customFormat="1" ht="11.25" x14ac:dyDescent="0.2">
      <c r="A32" s="589" t="s">
        <v>817</v>
      </c>
      <c r="B32" s="105" t="s">
        <v>818</v>
      </c>
      <c r="C32" s="91">
        <v>0</v>
      </c>
      <c r="D32" s="91">
        <v>0</v>
      </c>
      <c r="E32" s="91">
        <f t="shared" si="4"/>
        <v>0</v>
      </c>
      <c r="F32" s="227"/>
      <c r="G32" s="227" t="e">
        <f t="shared" si="5"/>
        <v>#DIV/0!</v>
      </c>
      <c r="H32" s="91">
        <v>0</v>
      </c>
      <c r="I32" s="91">
        <v>0</v>
      </c>
      <c r="J32" s="91">
        <f t="shared" si="6"/>
        <v>0</v>
      </c>
      <c r="K32" s="228">
        <v>0</v>
      </c>
      <c r="L32" s="228">
        <f t="shared" si="7"/>
        <v>0</v>
      </c>
    </row>
    <row r="33" spans="1:12" s="33" customFormat="1" ht="11.25" x14ac:dyDescent="0.2">
      <c r="A33" s="589"/>
      <c r="B33" s="105" t="s">
        <v>819</v>
      </c>
      <c r="C33" s="91">
        <v>0</v>
      </c>
      <c r="D33" s="91">
        <v>0</v>
      </c>
      <c r="E33" s="91">
        <f t="shared" si="4"/>
        <v>0</v>
      </c>
      <c r="F33" s="227"/>
      <c r="G33" s="227" t="e">
        <f t="shared" si="5"/>
        <v>#DIV/0!</v>
      </c>
      <c r="H33" s="91">
        <v>0</v>
      </c>
      <c r="I33" s="91">
        <v>0</v>
      </c>
      <c r="J33" s="91">
        <f t="shared" si="6"/>
        <v>0</v>
      </c>
      <c r="K33" s="228">
        <v>0</v>
      </c>
      <c r="L33" s="228">
        <f t="shared" si="7"/>
        <v>0</v>
      </c>
    </row>
    <row r="34" spans="1:12" s="33" customFormat="1" ht="11.25" x14ac:dyDescent="0.2">
      <c r="A34" s="589" t="s">
        <v>820</v>
      </c>
      <c r="B34" s="105" t="s">
        <v>821</v>
      </c>
      <c r="C34" s="91">
        <v>0</v>
      </c>
      <c r="D34" s="91">
        <v>0</v>
      </c>
      <c r="E34" s="91">
        <f t="shared" si="4"/>
        <v>0</v>
      </c>
      <c r="F34" s="227"/>
      <c r="G34" s="227" t="e">
        <f t="shared" si="5"/>
        <v>#DIV/0!</v>
      </c>
      <c r="H34" s="91">
        <v>0</v>
      </c>
      <c r="I34" s="91">
        <v>0</v>
      </c>
      <c r="J34" s="91">
        <f t="shared" si="6"/>
        <v>0</v>
      </c>
      <c r="K34" s="228">
        <v>0</v>
      </c>
      <c r="L34" s="228">
        <f t="shared" si="7"/>
        <v>0</v>
      </c>
    </row>
    <row r="35" spans="1:12" s="33" customFormat="1" ht="11.25" x14ac:dyDescent="0.2">
      <c r="A35" s="589"/>
      <c r="B35" s="105" t="s">
        <v>822</v>
      </c>
      <c r="C35" s="91">
        <v>0</v>
      </c>
      <c r="D35" s="91">
        <v>0</v>
      </c>
      <c r="E35" s="91">
        <f t="shared" si="4"/>
        <v>0</v>
      </c>
      <c r="F35" s="227"/>
      <c r="G35" s="227" t="e">
        <f t="shared" si="5"/>
        <v>#DIV/0!</v>
      </c>
      <c r="H35" s="91">
        <v>0</v>
      </c>
      <c r="I35" s="91">
        <v>0</v>
      </c>
      <c r="J35" s="91">
        <f t="shared" si="6"/>
        <v>0</v>
      </c>
      <c r="K35" s="229"/>
      <c r="L35" s="229"/>
    </row>
    <row r="36" spans="1:12" s="33" customFormat="1" ht="22.5" x14ac:dyDescent="0.2">
      <c r="A36" s="145" t="s">
        <v>823</v>
      </c>
      <c r="B36" s="105" t="s">
        <v>824</v>
      </c>
      <c r="C36" s="91">
        <v>0</v>
      </c>
      <c r="D36" s="91">
        <v>0</v>
      </c>
      <c r="E36" s="91">
        <f t="shared" si="4"/>
        <v>0</v>
      </c>
      <c r="F36" s="227"/>
      <c r="G36" s="227" t="e">
        <f t="shared" si="5"/>
        <v>#DIV/0!</v>
      </c>
      <c r="H36" s="91">
        <v>0</v>
      </c>
      <c r="I36" s="91">
        <v>0</v>
      </c>
      <c r="J36" s="91">
        <f t="shared" si="6"/>
        <v>0</v>
      </c>
      <c r="K36" s="230"/>
      <c r="L36" s="230"/>
    </row>
    <row r="37" spans="1:12" s="33" customFormat="1" ht="11.25" x14ac:dyDescent="0.2">
      <c r="A37" s="145" t="s">
        <v>825</v>
      </c>
      <c r="B37" s="105" t="s">
        <v>826</v>
      </c>
      <c r="C37" s="91">
        <v>0</v>
      </c>
      <c r="D37" s="91">
        <v>0</v>
      </c>
      <c r="E37" s="91">
        <f t="shared" si="4"/>
        <v>0</v>
      </c>
      <c r="F37" s="227"/>
      <c r="G37" s="227" t="e">
        <f t="shared" si="5"/>
        <v>#DIV/0!</v>
      </c>
      <c r="H37" s="91">
        <v>0</v>
      </c>
      <c r="I37" s="91">
        <v>0</v>
      </c>
      <c r="J37" s="91">
        <f t="shared" si="6"/>
        <v>0</v>
      </c>
      <c r="K37" s="231"/>
      <c r="L37" s="231"/>
    </row>
    <row r="38" spans="1:12" s="33" customFormat="1" ht="11.25" customHeight="1" x14ac:dyDescent="0.2">
      <c r="A38" s="590" t="s">
        <v>791</v>
      </c>
      <c r="B38" s="590"/>
      <c r="C38" s="99">
        <f>SUM(C29:C37)</f>
        <v>0</v>
      </c>
      <c r="D38" s="99">
        <f>SUM(D29:D37)</f>
        <v>0</v>
      </c>
      <c r="E38" s="99">
        <f>SUM(E29:E37)</f>
        <v>0</v>
      </c>
      <c r="F38" s="232"/>
      <c r="G38" s="233"/>
      <c r="H38" s="234">
        <f>SUM(H29:H37)</f>
        <v>0</v>
      </c>
      <c r="I38" s="99">
        <f>SUM(I29:I37)</f>
        <v>0</v>
      </c>
      <c r="J38" s="99">
        <f>SUM(J29:J37)</f>
        <v>0</v>
      </c>
      <c r="K38" s="235">
        <f>SUM(K29:K34)</f>
        <v>0</v>
      </c>
      <c r="L38" s="235">
        <f>SUM(L29:L34)</f>
        <v>0</v>
      </c>
    </row>
    <row r="39" spans="1:12" s="33" customFormat="1" ht="11.25" x14ac:dyDescent="0.2">
      <c r="A39" s="236"/>
      <c r="B39" s="236"/>
      <c r="C39" s="237"/>
      <c r="D39" s="237"/>
      <c r="E39" s="237"/>
      <c r="F39" s="238"/>
      <c r="G39" s="238"/>
      <c r="H39" s="237"/>
      <c r="I39" s="237"/>
      <c r="J39" s="237"/>
      <c r="K39" s="239"/>
      <c r="L39" s="239"/>
    </row>
    <row r="40" spans="1:12" s="33" customFormat="1" ht="45" customHeight="1" x14ac:dyDescent="0.2">
      <c r="A40" s="520" t="s">
        <v>797</v>
      </c>
      <c r="B40" s="520" t="s">
        <v>798</v>
      </c>
      <c r="C40" s="221" t="s">
        <v>462</v>
      </c>
      <c r="D40" s="221" t="s">
        <v>799</v>
      </c>
      <c r="E40" s="221" t="s">
        <v>800</v>
      </c>
      <c r="F40" s="221" t="s">
        <v>801</v>
      </c>
      <c r="G40" s="221" t="s">
        <v>802</v>
      </c>
      <c r="H40" s="221" t="s">
        <v>803</v>
      </c>
      <c r="I40" s="221" t="s">
        <v>804</v>
      </c>
      <c r="J40" s="221" t="s">
        <v>805</v>
      </c>
      <c r="K40" s="221" t="s">
        <v>806</v>
      </c>
      <c r="L40" s="221" t="s">
        <v>807</v>
      </c>
    </row>
    <row r="41" spans="1:12" s="33" customFormat="1" ht="11.25" x14ac:dyDescent="0.2">
      <c r="A41" s="520"/>
      <c r="B41" s="520"/>
      <c r="C41" s="222" t="s">
        <v>308</v>
      </c>
      <c r="D41" s="222" t="s">
        <v>310</v>
      </c>
      <c r="E41" s="223" t="s">
        <v>808</v>
      </c>
      <c r="F41" s="222" t="s">
        <v>566</v>
      </c>
      <c r="G41" s="223" t="s">
        <v>809</v>
      </c>
      <c r="H41" s="222" t="s">
        <v>593</v>
      </c>
      <c r="I41" s="222" t="s">
        <v>509</v>
      </c>
      <c r="J41" s="223" t="s">
        <v>810</v>
      </c>
      <c r="K41" s="222" t="s">
        <v>512</v>
      </c>
      <c r="L41" s="223" t="s">
        <v>811</v>
      </c>
    </row>
    <row r="42" spans="1:12" s="33" customFormat="1" ht="11.25" x14ac:dyDescent="0.2">
      <c r="A42" s="224" t="s">
        <v>828</v>
      </c>
      <c r="B42" s="225"/>
      <c r="C42" s="225"/>
      <c r="D42" s="225"/>
      <c r="E42" s="225"/>
      <c r="F42" s="225"/>
      <c r="G42" s="225"/>
      <c r="H42" s="225"/>
      <c r="I42" s="225"/>
      <c r="J42" s="225"/>
      <c r="K42" s="225"/>
      <c r="L42" s="226"/>
    </row>
    <row r="43" spans="1:12" s="33" customFormat="1" ht="11.25" x14ac:dyDescent="0.2">
      <c r="A43" s="589" t="s">
        <v>813</v>
      </c>
      <c r="B43" s="105" t="s">
        <v>814</v>
      </c>
      <c r="C43" s="91">
        <v>0</v>
      </c>
      <c r="D43" s="91">
        <v>0</v>
      </c>
      <c r="E43" s="91">
        <f t="shared" ref="E43:E51" si="8">+C43-D43</f>
        <v>0</v>
      </c>
      <c r="F43" s="227"/>
      <c r="G43" s="227" t="e">
        <f t="shared" ref="G43:G51" si="9">+I43/E43</f>
        <v>#DIV/0!</v>
      </c>
      <c r="H43" s="91">
        <v>0</v>
      </c>
      <c r="I43" s="91">
        <v>0</v>
      </c>
      <c r="J43" s="91">
        <f t="shared" ref="J43:J51" si="10">+I43-H43</f>
        <v>0</v>
      </c>
      <c r="K43" s="228">
        <v>0</v>
      </c>
      <c r="L43" s="228">
        <f t="shared" ref="L43:L48" si="11">+K43-J43</f>
        <v>0</v>
      </c>
    </row>
    <row r="44" spans="1:12" s="33" customFormat="1" ht="11.25" x14ac:dyDescent="0.2">
      <c r="A44" s="589"/>
      <c r="B44" s="105" t="s">
        <v>815</v>
      </c>
      <c r="C44" s="91">
        <v>0</v>
      </c>
      <c r="D44" s="91">
        <v>0</v>
      </c>
      <c r="E44" s="91">
        <f t="shared" si="8"/>
        <v>0</v>
      </c>
      <c r="F44" s="227"/>
      <c r="G44" s="227" t="e">
        <f t="shared" si="9"/>
        <v>#DIV/0!</v>
      </c>
      <c r="H44" s="91">
        <v>0</v>
      </c>
      <c r="I44" s="91">
        <v>0</v>
      </c>
      <c r="J44" s="91">
        <f t="shared" si="10"/>
        <v>0</v>
      </c>
      <c r="K44" s="228">
        <v>0</v>
      </c>
      <c r="L44" s="228">
        <f t="shared" si="11"/>
        <v>0</v>
      </c>
    </row>
    <row r="45" spans="1:12" s="33" customFormat="1" ht="11.25" x14ac:dyDescent="0.2">
      <c r="A45" s="589"/>
      <c r="B45" s="105" t="s">
        <v>816</v>
      </c>
      <c r="C45" s="91">
        <v>0</v>
      </c>
      <c r="D45" s="91">
        <v>0</v>
      </c>
      <c r="E45" s="91">
        <f t="shared" si="8"/>
        <v>0</v>
      </c>
      <c r="F45" s="227"/>
      <c r="G45" s="227" t="e">
        <f t="shared" si="9"/>
        <v>#DIV/0!</v>
      </c>
      <c r="H45" s="91">
        <v>0</v>
      </c>
      <c r="I45" s="91">
        <v>0</v>
      </c>
      <c r="J45" s="91">
        <f t="shared" si="10"/>
        <v>0</v>
      </c>
      <c r="K45" s="228">
        <v>0</v>
      </c>
      <c r="L45" s="228">
        <f t="shared" si="11"/>
        <v>0</v>
      </c>
    </row>
    <row r="46" spans="1:12" s="33" customFormat="1" ht="11.25" x14ac:dyDescent="0.2">
      <c r="A46" s="589" t="s">
        <v>817</v>
      </c>
      <c r="B46" s="105" t="s">
        <v>818</v>
      </c>
      <c r="C46" s="91">
        <v>0</v>
      </c>
      <c r="D46" s="91">
        <v>0</v>
      </c>
      <c r="E46" s="91">
        <f t="shared" si="8"/>
        <v>0</v>
      </c>
      <c r="F46" s="227"/>
      <c r="G46" s="227" t="e">
        <f t="shared" si="9"/>
        <v>#DIV/0!</v>
      </c>
      <c r="H46" s="91">
        <v>0</v>
      </c>
      <c r="I46" s="91">
        <v>0</v>
      </c>
      <c r="J46" s="91">
        <f t="shared" si="10"/>
        <v>0</v>
      </c>
      <c r="K46" s="228">
        <v>0</v>
      </c>
      <c r="L46" s="228">
        <f t="shared" si="11"/>
        <v>0</v>
      </c>
    </row>
    <row r="47" spans="1:12" s="33" customFormat="1" ht="11.25" x14ac:dyDescent="0.2">
      <c r="A47" s="589"/>
      <c r="B47" s="105" t="s">
        <v>819</v>
      </c>
      <c r="C47" s="91">
        <v>0</v>
      </c>
      <c r="D47" s="91">
        <v>0</v>
      </c>
      <c r="E47" s="91">
        <f t="shared" si="8"/>
        <v>0</v>
      </c>
      <c r="F47" s="227"/>
      <c r="G47" s="227" t="e">
        <f t="shared" si="9"/>
        <v>#DIV/0!</v>
      </c>
      <c r="H47" s="91">
        <v>0</v>
      </c>
      <c r="I47" s="91">
        <v>0</v>
      </c>
      <c r="J47" s="91">
        <f t="shared" si="10"/>
        <v>0</v>
      </c>
      <c r="K47" s="228">
        <v>0</v>
      </c>
      <c r="L47" s="228">
        <f t="shared" si="11"/>
        <v>0</v>
      </c>
    </row>
    <row r="48" spans="1:12" s="33" customFormat="1" ht="11.25" x14ac:dyDescent="0.2">
      <c r="A48" s="589" t="s">
        <v>820</v>
      </c>
      <c r="B48" s="105" t="s">
        <v>821</v>
      </c>
      <c r="C48" s="91">
        <v>0</v>
      </c>
      <c r="D48" s="91">
        <v>0</v>
      </c>
      <c r="E48" s="91">
        <f t="shared" si="8"/>
        <v>0</v>
      </c>
      <c r="F48" s="227"/>
      <c r="G48" s="227" t="e">
        <f t="shared" si="9"/>
        <v>#DIV/0!</v>
      </c>
      <c r="H48" s="91">
        <v>0</v>
      </c>
      <c r="I48" s="91">
        <v>0</v>
      </c>
      <c r="J48" s="91">
        <f t="shared" si="10"/>
        <v>0</v>
      </c>
      <c r="K48" s="228">
        <v>0</v>
      </c>
      <c r="L48" s="228">
        <f t="shared" si="11"/>
        <v>0</v>
      </c>
    </row>
    <row r="49" spans="1:12" s="33" customFormat="1" ht="11.25" x14ac:dyDescent="0.2">
      <c r="A49" s="589"/>
      <c r="B49" s="105" t="s">
        <v>822</v>
      </c>
      <c r="C49" s="91">
        <v>0</v>
      </c>
      <c r="D49" s="91">
        <v>0</v>
      </c>
      <c r="E49" s="91">
        <f t="shared" si="8"/>
        <v>0</v>
      </c>
      <c r="F49" s="227"/>
      <c r="G49" s="227" t="e">
        <f t="shared" si="9"/>
        <v>#DIV/0!</v>
      </c>
      <c r="H49" s="91">
        <v>0</v>
      </c>
      <c r="I49" s="91">
        <v>0</v>
      </c>
      <c r="J49" s="91">
        <f t="shared" si="10"/>
        <v>0</v>
      </c>
      <c r="K49" s="229"/>
      <c r="L49" s="229"/>
    </row>
    <row r="50" spans="1:12" s="33" customFormat="1" ht="22.5" x14ac:dyDescent="0.2">
      <c r="A50" s="145" t="s">
        <v>823</v>
      </c>
      <c r="B50" s="105" t="s">
        <v>824</v>
      </c>
      <c r="C50" s="91">
        <v>0</v>
      </c>
      <c r="D50" s="91">
        <v>0</v>
      </c>
      <c r="E50" s="91">
        <f t="shared" si="8"/>
        <v>0</v>
      </c>
      <c r="F50" s="227"/>
      <c r="G50" s="227" t="e">
        <f t="shared" si="9"/>
        <v>#DIV/0!</v>
      </c>
      <c r="H50" s="91">
        <v>0</v>
      </c>
      <c r="I50" s="91">
        <v>0</v>
      </c>
      <c r="J50" s="91">
        <f t="shared" si="10"/>
        <v>0</v>
      </c>
      <c r="K50" s="230"/>
      <c r="L50" s="230"/>
    </row>
    <row r="51" spans="1:12" s="33" customFormat="1" ht="11.25" x14ac:dyDescent="0.2">
      <c r="A51" s="145" t="s">
        <v>825</v>
      </c>
      <c r="B51" s="105" t="s">
        <v>826</v>
      </c>
      <c r="C51" s="91">
        <v>0</v>
      </c>
      <c r="D51" s="91">
        <v>0</v>
      </c>
      <c r="E51" s="91">
        <f t="shared" si="8"/>
        <v>0</v>
      </c>
      <c r="F51" s="227"/>
      <c r="G51" s="227" t="e">
        <f t="shared" si="9"/>
        <v>#DIV/0!</v>
      </c>
      <c r="H51" s="91">
        <v>0</v>
      </c>
      <c r="I51" s="91">
        <v>0</v>
      </c>
      <c r="J51" s="91">
        <f t="shared" si="10"/>
        <v>0</v>
      </c>
      <c r="K51" s="231"/>
      <c r="L51" s="231"/>
    </row>
    <row r="52" spans="1:12" s="33" customFormat="1" ht="11.25" customHeight="1" x14ac:dyDescent="0.2">
      <c r="A52" s="590" t="s">
        <v>791</v>
      </c>
      <c r="B52" s="590"/>
      <c r="C52" s="99">
        <f>SUM(C43:C51)</f>
        <v>0</v>
      </c>
      <c r="D52" s="99">
        <f>SUM(D43:D51)</f>
        <v>0</v>
      </c>
      <c r="E52" s="99">
        <f>SUM(E43:E51)</f>
        <v>0</v>
      </c>
      <c r="F52" s="232"/>
      <c r="G52" s="233"/>
      <c r="H52" s="234">
        <f>SUM(H43:H51)</f>
        <v>0</v>
      </c>
      <c r="I52" s="99">
        <f>SUM(I43:I51)</f>
        <v>0</v>
      </c>
      <c r="J52" s="99">
        <f>SUM(J43:J51)</f>
        <v>0</v>
      </c>
      <c r="K52" s="235">
        <f>SUM(K43:K48)</f>
        <v>0</v>
      </c>
      <c r="L52" s="235">
        <f>SUM(L43:L48)</f>
        <v>0</v>
      </c>
    </row>
    <row r="53" spans="1:12" s="33" customFormat="1" ht="11.25" x14ac:dyDescent="0.2">
      <c r="A53" s="236"/>
      <c r="B53" s="236"/>
      <c r="C53" s="237"/>
      <c r="D53" s="237"/>
      <c r="E53" s="237"/>
      <c r="F53" s="238"/>
      <c r="G53" s="238"/>
      <c r="H53" s="237"/>
      <c r="I53" s="237"/>
      <c r="J53" s="237"/>
      <c r="K53" s="239"/>
      <c r="L53" s="239"/>
    </row>
    <row r="54" spans="1:12" ht="45" customHeight="1" x14ac:dyDescent="0.2">
      <c r="A54" s="520" t="s">
        <v>797</v>
      </c>
      <c r="B54" s="520" t="s">
        <v>798</v>
      </c>
      <c r="C54" s="221" t="s">
        <v>462</v>
      </c>
      <c r="D54" s="221" t="s">
        <v>799</v>
      </c>
      <c r="E54" s="221" t="s">
        <v>800</v>
      </c>
      <c r="F54" s="221" t="s">
        <v>801</v>
      </c>
      <c r="G54" s="221" t="s">
        <v>802</v>
      </c>
      <c r="H54" s="221" t="s">
        <v>803</v>
      </c>
      <c r="I54" s="221" t="s">
        <v>804</v>
      </c>
      <c r="J54" s="221" t="s">
        <v>829</v>
      </c>
    </row>
    <row r="55" spans="1:12" x14ac:dyDescent="0.2">
      <c r="A55" s="520"/>
      <c r="B55" s="520"/>
      <c r="C55" s="222" t="s">
        <v>308</v>
      </c>
      <c r="D55" s="222" t="s">
        <v>310</v>
      </c>
      <c r="E55" s="223" t="s">
        <v>808</v>
      </c>
      <c r="F55" s="222" t="s">
        <v>566</v>
      </c>
      <c r="G55" s="223" t="s">
        <v>809</v>
      </c>
      <c r="H55" s="222" t="s">
        <v>593</v>
      </c>
      <c r="I55" s="222" t="s">
        <v>509</v>
      </c>
      <c r="J55" s="223" t="s">
        <v>810</v>
      </c>
    </row>
    <row r="56" spans="1:12" x14ac:dyDescent="0.2">
      <c r="A56" s="224" t="s">
        <v>830</v>
      </c>
      <c r="B56" s="225"/>
      <c r="C56" s="225"/>
      <c r="D56" s="225"/>
      <c r="E56" s="225"/>
      <c r="F56" s="225"/>
      <c r="G56" s="225"/>
      <c r="H56" s="225"/>
      <c r="I56" s="225"/>
      <c r="J56" s="226"/>
    </row>
    <row r="57" spans="1:12" x14ac:dyDescent="0.2">
      <c r="A57" s="589" t="s">
        <v>813</v>
      </c>
      <c r="B57" s="105" t="s">
        <v>814</v>
      </c>
      <c r="C57" s="91">
        <v>0</v>
      </c>
      <c r="D57" s="91">
        <v>0</v>
      </c>
      <c r="E57" s="91">
        <f t="shared" ref="E57:E65" si="12">+C57-D57</f>
        <v>0</v>
      </c>
      <c r="F57" s="227"/>
      <c r="G57" s="227" t="e">
        <f t="shared" ref="G57:G65" si="13">+I57/E57</f>
        <v>#DIV/0!</v>
      </c>
      <c r="H57" s="91">
        <v>0</v>
      </c>
      <c r="I57" s="91">
        <v>0</v>
      </c>
      <c r="J57" s="91">
        <f t="shared" ref="J57:J65" si="14">+I57-H57</f>
        <v>0</v>
      </c>
    </row>
    <row r="58" spans="1:12" x14ac:dyDescent="0.2">
      <c r="A58" s="589"/>
      <c r="B58" s="105" t="s">
        <v>815</v>
      </c>
      <c r="C58" s="91">
        <v>0</v>
      </c>
      <c r="D58" s="91">
        <v>0</v>
      </c>
      <c r="E58" s="91">
        <f t="shared" si="12"/>
        <v>0</v>
      </c>
      <c r="F58" s="227"/>
      <c r="G58" s="227" t="e">
        <f t="shared" si="13"/>
        <v>#DIV/0!</v>
      </c>
      <c r="H58" s="91">
        <v>0</v>
      </c>
      <c r="I58" s="91">
        <v>0</v>
      </c>
      <c r="J58" s="91">
        <f t="shared" si="14"/>
        <v>0</v>
      </c>
    </row>
    <row r="59" spans="1:12" x14ac:dyDescent="0.2">
      <c r="A59" s="589"/>
      <c r="B59" s="105" t="s">
        <v>816</v>
      </c>
      <c r="C59" s="91">
        <v>0</v>
      </c>
      <c r="D59" s="91">
        <v>0</v>
      </c>
      <c r="E59" s="91">
        <f t="shared" si="12"/>
        <v>0</v>
      </c>
      <c r="F59" s="227"/>
      <c r="G59" s="227" t="e">
        <f t="shared" si="13"/>
        <v>#DIV/0!</v>
      </c>
      <c r="H59" s="91">
        <v>0</v>
      </c>
      <c r="I59" s="91">
        <v>0</v>
      </c>
      <c r="J59" s="91">
        <f t="shared" si="14"/>
        <v>0</v>
      </c>
    </row>
    <row r="60" spans="1:12" x14ac:dyDescent="0.2">
      <c r="A60" s="589" t="s">
        <v>817</v>
      </c>
      <c r="B60" s="105" t="s">
        <v>818</v>
      </c>
      <c r="C60" s="91">
        <v>0</v>
      </c>
      <c r="D60" s="91">
        <v>0</v>
      </c>
      <c r="E60" s="91">
        <f t="shared" si="12"/>
        <v>0</v>
      </c>
      <c r="F60" s="227"/>
      <c r="G60" s="227" t="e">
        <f t="shared" si="13"/>
        <v>#DIV/0!</v>
      </c>
      <c r="H60" s="91">
        <v>0</v>
      </c>
      <c r="I60" s="91">
        <v>0</v>
      </c>
      <c r="J60" s="91">
        <f t="shared" si="14"/>
        <v>0</v>
      </c>
    </row>
    <row r="61" spans="1:12" x14ac:dyDescent="0.2">
      <c r="A61" s="589"/>
      <c r="B61" s="105" t="s">
        <v>819</v>
      </c>
      <c r="C61" s="91">
        <v>0</v>
      </c>
      <c r="D61" s="91">
        <v>0</v>
      </c>
      <c r="E61" s="91">
        <f t="shared" si="12"/>
        <v>0</v>
      </c>
      <c r="F61" s="227"/>
      <c r="G61" s="227" t="e">
        <f t="shared" si="13"/>
        <v>#DIV/0!</v>
      </c>
      <c r="H61" s="91">
        <v>0</v>
      </c>
      <c r="I61" s="91">
        <v>0</v>
      </c>
      <c r="J61" s="91">
        <f t="shared" si="14"/>
        <v>0</v>
      </c>
    </row>
    <row r="62" spans="1:12" x14ac:dyDescent="0.2">
      <c r="A62" s="589" t="s">
        <v>820</v>
      </c>
      <c r="B62" s="105" t="s">
        <v>821</v>
      </c>
      <c r="C62" s="91">
        <v>0</v>
      </c>
      <c r="D62" s="91">
        <v>0</v>
      </c>
      <c r="E62" s="91">
        <f t="shared" si="12"/>
        <v>0</v>
      </c>
      <c r="F62" s="227"/>
      <c r="G62" s="227" t="e">
        <f t="shared" si="13"/>
        <v>#DIV/0!</v>
      </c>
      <c r="H62" s="91">
        <v>0</v>
      </c>
      <c r="I62" s="91">
        <v>0</v>
      </c>
      <c r="J62" s="91">
        <f t="shared" si="14"/>
        <v>0</v>
      </c>
    </row>
    <row r="63" spans="1:12" x14ac:dyDescent="0.2">
      <c r="A63" s="589"/>
      <c r="B63" s="105" t="s">
        <v>822</v>
      </c>
      <c r="C63" s="91">
        <v>0</v>
      </c>
      <c r="D63" s="91">
        <v>0</v>
      </c>
      <c r="E63" s="91">
        <f t="shared" si="12"/>
        <v>0</v>
      </c>
      <c r="F63" s="227"/>
      <c r="G63" s="227" t="e">
        <f t="shared" si="13"/>
        <v>#DIV/0!</v>
      </c>
      <c r="H63" s="91">
        <v>0</v>
      </c>
      <c r="I63" s="91">
        <v>0</v>
      </c>
      <c r="J63" s="91">
        <f t="shared" si="14"/>
        <v>0</v>
      </c>
    </row>
    <row r="64" spans="1:12" ht="22.5" x14ac:dyDescent="0.2">
      <c r="A64" s="145" t="s">
        <v>823</v>
      </c>
      <c r="B64" s="105" t="s">
        <v>824</v>
      </c>
      <c r="C64" s="91">
        <v>0</v>
      </c>
      <c r="D64" s="91">
        <v>0</v>
      </c>
      <c r="E64" s="91">
        <f t="shared" si="12"/>
        <v>0</v>
      </c>
      <c r="F64" s="227"/>
      <c r="G64" s="227" t="e">
        <f t="shared" si="13"/>
        <v>#DIV/0!</v>
      </c>
      <c r="H64" s="91">
        <v>0</v>
      </c>
      <c r="I64" s="91">
        <v>0</v>
      </c>
      <c r="J64" s="91">
        <f t="shared" si="14"/>
        <v>0</v>
      </c>
    </row>
    <row r="65" spans="1:10" x14ac:dyDescent="0.2">
      <c r="A65" s="145" t="s">
        <v>825</v>
      </c>
      <c r="B65" s="105" t="s">
        <v>826</v>
      </c>
      <c r="C65" s="91">
        <v>0</v>
      </c>
      <c r="D65" s="91">
        <v>0</v>
      </c>
      <c r="E65" s="91">
        <f t="shared" si="12"/>
        <v>0</v>
      </c>
      <c r="F65" s="227"/>
      <c r="G65" s="227" t="e">
        <f t="shared" si="13"/>
        <v>#DIV/0!</v>
      </c>
      <c r="H65" s="91">
        <v>0</v>
      </c>
      <c r="I65" s="91">
        <v>0</v>
      </c>
      <c r="J65" s="91">
        <f t="shared" si="14"/>
        <v>0</v>
      </c>
    </row>
    <row r="66" spans="1:10" ht="12.75" customHeight="1" x14ac:dyDescent="0.2">
      <c r="A66" s="591" t="s">
        <v>791</v>
      </c>
      <c r="B66" s="591"/>
      <c r="C66" s="99">
        <f>SUM(C57:C65)</f>
        <v>0</v>
      </c>
      <c r="D66" s="99">
        <f>SUM(D57:D65)</f>
        <v>0</v>
      </c>
      <c r="E66" s="99">
        <f>SUM(E57:E65)</f>
        <v>0</v>
      </c>
      <c r="F66" s="232"/>
      <c r="G66" s="233"/>
      <c r="H66" s="234">
        <f>SUM(H57:H65)</f>
        <v>0</v>
      </c>
      <c r="I66" s="99">
        <f>SUM(I57:I65)</f>
        <v>0</v>
      </c>
      <c r="J66" s="99">
        <f>SUM(J57:J65)</f>
        <v>0</v>
      </c>
    </row>
    <row r="67" spans="1:10" s="33" customFormat="1" ht="11.25" x14ac:dyDescent="0.2">
      <c r="A67" s="236"/>
      <c r="B67" s="236"/>
      <c r="C67" s="240"/>
      <c r="D67" s="240"/>
      <c r="E67" s="240"/>
      <c r="F67" s="241"/>
      <c r="G67" s="241"/>
      <c r="H67" s="240"/>
      <c r="I67" s="240"/>
      <c r="J67" s="240"/>
    </row>
    <row r="68" spans="1:10" ht="45" customHeight="1" x14ac:dyDescent="0.2">
      <c r="A68" s="520" t="s">
        <v>797</v>
      </c>
      <c r="B68" s="520" t="s">
        <v>798</v>
      </c>
      <c r="C68" s="221" t="s">
        <v>462</v>
      </c>
      <c r="D68" s="221" t="s">
        <v>799</v>
      </c>
      <c r="E68" s="221" t="s">
        <v>800</v>
      </c>
      <c r="F68" s="221" t="s">
        <v>801</v>
      </c>
      <c r="G68" s="221" t="s">
        <v>802</v>
      </c>
      <c r="H68" s="221" t="s">
        <v>803</v>
      </c>
      <c r="I68" s="221" t="s">
        <v>804</v>
      </c>
      <c r="J68" s="221" t="s">
        <v>829</v>
      </c>
    </row>
    <row r="69" spans="1:10" x14ac:dyDescent="0.2">
      <c r="A69" s="520"/>
      <c r="B69" s="520"/>
      <c r="C69" s="222" t="s">
        <v>308</v>
      </c>
      <c r="D69" s="222" t="s">
        <v>310</v>
      </c>
      <c r="E69" s="223" t="s">
        <v>808</v>
      </c>
      <c r="F69" s="222" t="s">
        <v>566</v>
      </c>
      <c r="G69" s="223" t="s">
        <v>809</v>
      </c>
      <c r="H69" s="222" t="s">
        <v>593</v>
      </c>
      <c r="I69" s="222" t="s">
        <v>509</v>
      </c>
      <c r="J69" s="223" t="s">
        <v>810</v>
      </c>
    </row>
    <row r="70" spans="1:10" x14ac:dyDescent="0.2">
      <c r="A70" s="224" t="s">
        <v>831</v>
      </c>
      <c r="B70" s="225"/>
      <c r="C70" s="225"/>
      <c r="D70" s="225"/>
      <c r="E70" s="225"/>
      <c r="F70" s="225"/>
      <c r="G70" s="225"/>
      <c r="H70" s="225"/>
      <c r="I70" s="225"/>
      <c r="J70" s="226"/>
    </row>
    <row r="71" spans="1:10" x14ac:dyDescent="0.2">
      <c r="A71" s="589" t="s">
        <v>813</v>
      </c>
      <c r="B71" s="105" t="s">
        <v>814</v>
      </c>
      <c r="C71" s="91">
        <v>0</v>
      </c>
      <c r="D71" s="91">
        <v>0</v>
      </c>
      <c r="E71" s="91">
        <f t="shared" ref="E71:E79" si="15">+C71-D71</f>
        <v>0</v>
      </c>
      <c r="F71" s="227"/>
      <c r="G71" s="227" t="e">
        <f t="shared" ref="G71:G79" si="16">+I71/E71</f>
        <v>#DIV/0!</v>
      </c>
      <c r="H71" s="91">
        <v>0</v>
      </c>
      <c r="I71" s="91">
        <v>0</v>
      </c>
      <c r="J71" s="91">
        <f t="shared" ref="J71:J79" si="17">+I71-H71</f>
        <v>0</v>
      </c>
    </row>
    <row r="72" spans="1:10" x14ac:dyDescent="0.2">
      <c r="A72" s="589"/>
      <c r="B72" s="105" t="s">
        <v>815</v>
      </c>
      <c r="C72" s="91">
        <v>0</v>
      </c>
      <c r="D72" s="91">
        <v>0</v>
      </c>
      <c r="E72" s="91">
        <f t="shared" si="15"/>
        <v>0</v>
      </c>
      <c r="F72" s="227"/>
      <c r="G72" s="227" t="e">
        <f t="shared" si="16"/>
        <v>#DIV/0!</v>
      </c>
      <c r="H72" s="91">
        <v>0</v>
      </c>
      <c r="I72" s="91">
        <v>0</v>
      </c>
      <c r="J72" s="91">
        <f t="shared" si="17"/>
        <v>0</v>
      </c>
    </row>
    <row r="73" spans="1:10" x14ac:dyDescent="0.2">
      <c r="A73" s="589"/>
      <c r="B73" s="105" t="s">
        <v>816</v>
      </c>
      <c r="C73" s="91">
        <v>0</v>
      </c>
      <c r="D73" s="91">
        <v>0</v>
      </c>
      <c r="E73" s="91">
        <f t="shared" si="15"/>
        <v>0</v>
      </c>
      <c r="F73" s="227"/>
      <c r="G73" s="227" t="e">
        <f t="shared" si="16"/>
        <v>#DIV/0!</v>
      </c>
      <c r="H73" s="91">
        <v>0</v>
      </c>
      <c r="I73" s="91">
        <v>0</v>
      </c>
      <c r="J73" s="91">
        <f t="shared" si="17"/>
        <v>0</v>
      </c>
    </row>
    <row r="74" spans="1:10" x14ac:dyDescent="0.2">
      <c r="A74" s="589" t="s">
        <v>817</v>
      </c>
      <c r="B74" s="105" t="s">
        <v>818</v>
      </c>
      <c r="C74" s="91">
        <v>0</v>
      </c>
      <c r="D74" s="91">
        <v>0</v>
      </c>
      <c r="E74" s="91">
        <f t="shared" si="15"/>
        <v>0</v>
      </c>
      <c r="F74" s="227"/>
      <c r="G74" s="227" t="e">
        <f t="shared" si="16"/>
        <v>#DIV/0!</v>
      </c>
      <c r="H74" s="91">
        <v>0</v>
      </c>
      <c r="I74" s="91">
        <v>0</v>
      </c>
      <c r="J74" s="91">
        <f t="shared" si="17"/>
        <v>0</v>
      </c>
    </row>
    <row r="75" spans="1:10" x14ac:dyDescent="0.2">
      <c r="A75" s="589"/>
      <c r="B75" s="105" t="s">
        <v>819</v>
      </c>
      <c r="C75" s="91">
        <v>0</v>
      </c>
      <c r="D75" s="91">
        <v>0</v>
      </c>
      <c r="E75" s="91">
        <f t="shared" si="15"/>
        <v>0</v>
      </c>
      <c r="F75" s="227"/>
      <c r="G75" s="227" t="e">
        <f t="shared" si="16"/>
        <v>#DIV/0!</v>
      </c>
      <c r="H75" s="91">
        <v>0</v>
      </c>
      <c r="I75" s="91">
        <v>0</v>
      </c>
      <c r="J75" s="91">
        <f t="shared" si="17"/>
        <v>0</v>
      </c>
    </row>
    <row r="76" spans="1:10" x14ac:dyDescent="0.2">
      <c r="A76" s="589" t="s">
        <v>820</v>
      </c>
      <c r="B76" s="105" t="s">
        <v>821</v>
      </c>
      <c r="C76" s="91">
        <v>0</v>
      </c>
      <c r="D76" s="91">
        <v>0</v>
      </c>
      <c r="E76" s="91">
        <f t="shared" si="15"/>
        <v>0</v>
      </c>
      <c r="F76" s="227"/>
      <c r="G76" s="227" t="e">
        <f t="shared" si="16"/>
        <v>#DIV/0!</v>
      </c>
      <c r="H76" s="91">
        <v>0</v>
      </c>
      <c r="I76" s="91">
        <v>0</v>
      </c>
      <c r="J76" s="91">
        <f t="shared" si="17"/>
        <v>0</v>
      </c>
    </row>
    <row r="77" spans="1:10" x14ac:dyDescent="0.2">
      <c r="A77" s="589"/>
      <c r="B77" s="105" t="s">
        <v>822</v>
      </c>
      <c r="C77" s="91">
        <v>0</v>
      </c>
      <c r="D77" s="91">
        <v>0</v>
      </c>
      <c r="E77" s="91">
        <f t="shared" si="15"/>
        <v>0</v>
      </c>
      <c r="F77" s="227"/>
      <c r="G77" s="227" t="e">
        <f t="shared" si="16"/>
        <v>#DIV/0!</v>
      </c>
      <c r="H77" s="91">
        <v>0</v>
      </c>
      <c r="I77" s="91">
        <v>0</v>
      </c>
      <c r="J77" s="91">
        <f t="shared" si="17"/>
        <v>0</v>
      </c>
    </row>
    <row r="78" spans="1:10" ht="22.5" x14ac:dyDescent="0.2">
      <c r="A78" s="145" t="s">
        <v>823</v>
      </c>
      <c r="B78" s="105" t="s">
        <v>824</v>
      </c>
      <c r="C78" s="91">
        <v>0</v>
      </c>
      <c r="D78" s="91">
        <v>0</v>
      </c>
      <c r="E78" s="91">
        <f t="shared" si="15"/>
        <v>0</v>
      </c>
      <c r="F78" s="227"/>
      <c r="G78" s="227" t="e">
        <f t="shared" si="16"/>
        <v>#DIV/0!</v>
      </c>
      <c r="H78" s="91">
        <v>0</v>
      </c>
      <c r="I78" s="91">
        <v>0</v>
      </c>
      <c r="J78" s="91">
        <f t="shared" si="17"/>
        <v>0</v>
      </c>
    </row>
    <row r="79" spans="1:10" x14ac:dyDescent="0.2">
      <c r="A79" s="145" t="s">
        <v>825</v>
      </c>
      <c r="B79" s="105" t="s">
        <v>826</v>
      </c>
      <c r="C79" s="91">
        <v>0</v>
      </c>
      <c r="D79" s="91">
        <v>0</v>
      </c>
      <c r="E79" s="91">
        <f t="shared" si="15"/>
        <v>0</v>
      </c>
      <c r="F79" s="227"/>
      <c r="G79" s="227" t="e">
        <f t="shared" si="16"/>
        <v>#DIV/0!</v>
      </c>
      <c r="H79" s="91">
        <v>0</v>
      </c>
      <c r="I79" s="91">
        <v>0</v>
      </c>
      <c r="J79" s="91">
        <f t="shared" si="17"/>
        <v>0</v>
      </c>
    </row>
    <row r="80" spans="1:10" ht="12.75" customHeight="1" x14ac:dyDescent="0.2">
      <c r="A80" s="591" t="s">
        <v>791</v>
      </c>
      <c r="B80" s="591"/>
      <c r="C80" s="99">
        <f>SUM(C71:C79)</f>
        <v>0</v>
      </c>
      <c r="D80" s="99">
        <f>SUM(D71:D79)</f>
        <v>0</v>
      </c>
      <c r="E80" s="99">
        <f>SUM(E71:E79)</f>
        <v>0</v>
      </c>
      <c r="F80" s="232"/>
      <c r="G80" s="233"/>
      <c r="H80" s="234">
        <f>SUM(H71:H79)</f>
        <v>0</v>
      </c>
      <c r="I80" s="99">
        <f>SUM(I71:I79)</f>
        <v>0</v>
      </c>
      <c r="J80" s="99">
        <f>SUM(J71:J79)</f>
        <v>0</v>
      </c>
    </row>
    <row r="81" spans="1:10" s="33" customFormat="1" ht="11.25" x14ac:dyDescent="0.2">
      <c r="A81" s="236"/>
      <c r="B81" s="236"/>
      <c r="C81" s="237"/>
      <c r="D81" s="237"/>
      <c r="E81" s="237"/>
      <c r="F81" s="238"/>
      <c r="G81" s="238"/>
      <c r="H81" s="237"/>
      <c r="I81" s="237"/>
      <c r="J81" s="237"/>
    </row>
    <row r="82" spans="1:10" ht="45" customHeight="1" x14ac:dyDescent="0.2">
      <c r="A82" s="520" t="s">
        <v>797</v>
      </c>
      <c r="B82" s="520" t="s">
        <v>798</v>
      </c>
      <c r="C82" s="221" t="s">
        <v>462</v>
      </c>
      <c r="D82" s="221" t="s">
        <v>799</v>
      </c>
      <c r="E82" s="221" t="s">
        <v>800</v>
      </c>
      <c r="F82" s="221" t="s">
        <v>801</v>
      </c>
      <c r="G82" s="221" t="s">
        <v>802</v>
      </c>
      <c r="H82" s="221" t="s">
        <v>803</v>
      </c>
      <c r="I82" s="221" t="s">
        <v>804</v>
      </c>
      <c r="J82" s="221" t="s">
        <v>829</v>
      </c>
    </row>
    <row r="83" spans="1:10" x14ac:dyDescent="0.2">
      <c r="A83" s="520"/>
      <c r="B83" s="520"/>
      <c r="C83" s="222" t="s">
        <v>308</v>
      </c>
      <c r="D83" s="222" t="s">
        <v>310</v>
      </c>
      <c r="E83" s="223" t="s">
        <v>808</v>
      </c>
      <c r="F83" s="222" t="s">
        <v>566</v>
      </c>
      <c r="G83" s="223" t="s">
        <v>809</v>
      </c>
      <c r="H83" s="222" t="s">
        <v>593</v>
      </c>
      <c r="I83" s="222" t="s">
        <v>509</v>
      </c>
      <c r="J83" s="223" t="s">
        <v>810</v>
      </c>
    </row>
    <row r="84" spans="1:10" x14ac:dyDescent="0.2">
      <c r="A84" s="224" t="s">
        <v>832</v>
      </c>
      <c r="B84" s="225"/>
      <c r="C84" s="225"/>
      <c r="D84" s="225"/>
      <c r="E84" s="225"/>
      <c r="F84" s="225"/>
      <c r="G84" s="225"/>
      <c r="H84" s="225"/>
      <c r="I84" s="225"/>
      <c r="J84" s="226"/>
    </row>
    <row r="85" spans="1:10" x14ac:dyDescent="0.2">
      <c r="A85" s="589" t="s">
        <v>813</v>
      </c>
      <c r="B85" s="105" t="s">
        <v>814</v>
      </c>
      <c r="C85" s="91">
        <v>0</v>
      </c>
      <c r="D85" s="91">
        <v>0</v>
      </c>
      <c r="E85" s="91">
        <f>+C85-D85</f>
        <v>0</v>
      </c>
      <c r="F85" s="227"/>
      <c r="G85" s="227" t="e">
        <f t="shared" ref="G85:G93" si="18">+I85/E85</f>
        <v>#DIV/0!</v>
      </c>
      <c r="H85" s="91">
        <v>0</v>
      </c>
      <c r="I85" s="91">
        <v>0</v>
      </c>
      <c r="J85" s="91">
        <f t="shared" ref="J85:J93" si="19">+I85-H85</f>
        <v>0</v>
      </c>
    </row>
    <row r="86" spans="1:10" x14ac:dyDescent="0.2">
      <c r="A86" s="589"/>
      <c r="B86" s="105" t="s">
        <v>815</v>
      </c>
      <c r="C86" s="91">
        <v>0</v>
      </c>
      <c r="D86" s="91">
        <v>0</v>
      </c>
      <c r="E86" s="91">
        <v>1</v>
      </c>
      <c r="F86" s="227"/>
      <c r="G86" s="227">
        <f t="shared" si="18"/>
        <v>0</v>
      </c>
      <c r="H86" s="91">
        <v>0</v>
      </c>
      <c r="I86" s="91">
        <v>0</v>
      </c>
      <c r="J86" s="91">
        <f t="shared" si="19"/>
        <v>0</v>
      </c>
    </row>
    <row r="87" spans="1:10" x14ac:dyDescent="0.2">
      <c r="A87" s="589"/>
      <c r="B87" s="105" t="s">
        <v>816</v>
      </c>
      <c r="C87" s="91">
        <v>0</v>
      </c>
      <c r="D87" s="91">
        <v>0</v>
      </c>
      <c r="E87" s="91">
        <f t="shared" ref="E87:E93" si="20">+C87-D87</f>
        <v>0</v>
      </c>
      <c r="F87" s="227"/>
      <c r="G87" s="227" t="e">
        <f t="shared" si="18"/>
        <v>#DIV/0!</v>
      </c>
      <c r="H87" s="91">
        <v>0</v>
      </c>
      <c r="I87" s="91">
        <v>0</v>
      </c>
      <c r="J87" s="91">
        <f t="shared" si="19"/>
        <v>0</v>
      </c>
    </row>
    <row r="88" spans="1:10" x14ac:dyDescent="0.2">
      <c r="A88" s="589" t="s">
        <v>817</v>
      </c>
      <c r="B88" s="105" t="s">
        <v>818</v>
      </c>
      <c r="C88" s="91">
        <v>0</v>
      </c>
      <c r="D88" s="91">
        <v>0</v>
      </c>
      <c r="E88" s="91">
        <f t="shared" si="20"/>
        <v>0</v>
      </c>
      <c r="F88" s="227"/>
      <c r="G88" s="227" t="e">
        <f t="shared" si="18"/>
        <v>#DIV/0!</v>
      </c>
      <c r="H88" s="91">
        <v>0</v>
      </c>
      <c r="I88" s="91">
        <v>0</v>
      </c>
      <c r="J88" s="91">
        <f t="shared" si="19"/>
        <v>0</v>
      </c>
    </row>
    <row r="89" spans="1:10" x14ac:dyDescent="0.2">
      <c r="A89" s="589"/>
      <c r="B89" s="105" t="s">
        <v>819</v>
      </c>
      <c r="C89" s="91">
        <v>0</v>
      </c>
      <c r="D89" s="91">
        <v>0</v>
      </c>
      <c r="E89" s="91">
        <f t="shared" si="20"/>
        <v>0</v>
      </c>
      <c r="F89" s="227"/>
      <c r="G89" s="227" t="e">
        <f t="shared" si="18"/>
        <v>#DIV/0!</v>
      </c>
      <c r="H89" s="91">
        <v>0</v>
      </c>
      <c r="I89" s="91">
        <v>0</v>
      </c>
      <c r="J89" s="91">
        <f t="shared" si="19"/>
        <v>0</v>
      </c>
    </row>
    <row r="90" spans="1:10" x14ac:dyDescent="0.2">
      <c r="A90" s="589" t="s">
        <v>820</v>
      </c>
      <c r="B90" s="105" t="s">
        <v>821</v>
      </c>
      <c r="C90" s="91">
        <v>0</v>
      </c>
      <c r="D90" s="91">
        <v>0</v>
      </c>
      <c r="E90" s="91">
        <f t="shared" si="20"/>
        <v>0</v>
      </c>
      <c r="F90" s="227"/>
      <c r="G90" s="227" t="e">
        <f t="shared" si="18"/>
        <v>#DIV/0!</v>
      </c>
      <c r="H90" s="91">
        <v>0</v>
      </c>
      <c r="I90" s="91">
        <v>0</v>
      </c>
      <c r="J90" s="91">
        <f t="shared" si="19"/>
        <v>0</v>
      </c>
    </row>
    <row r="91" spans="1:10" x14ac:dyDescent="0.2">
      <c r="A91" s="589"/>
      <c r="B91" s="105" t="s">
        <v>822</v>
      </c>
      <c r="C91" s="91">
        <v>0</v>
      </c>
      <c r="D91" s="91">
        <v>0</v>
      </c>
      <c r="E91" s="91">
        <f t="shared" si="20"/>
        <v>0</v>
      </c>
      <c r="F91" s="227"/>
      <c r="G91" s="227" t="e">
        <f t="shared" si="18"/>
        <v>#DIV/0!</v>
      </c>
      <c r="H91" s="91">
        <v>0</v>
      </c>
      <c r="I91" s="91">
        <v>0</v>
      </c>
      <c r="J91" s="91">
        <f t="shared" si="19"/>
        <v>0</v>
      </c>
    </row>
    <row r="92" spans="1:10" ht="22.5" x14ac:dyDescent="0.2">
      <c r="A92" s="145" t="s">
        <v>823</v>
      </c>
      <c r="B92" s="105" t="s">
        <v>824</v>
      </c>
      <c r="C92" s="91">
        <v>0</v>
      </c>
      <c r="D92" s="91">
        <v>0</v>
      </c>
      <c r="E92" s="91">
        <f t="shared" si="20"/>
        <v>0</v>
      </c>
      <c r="F92" s="227"/>
      <c r="G92" s="227" t="e">
        <f t="shared" si="18"/>
        <v>#DIV/0!</v>
      </c>
      <c r="H92" s="91">
        <v>0</v>
      </c>
      <c r="I92" s="91">
        <v>0</v>
      </c>
      <c r="J92" s="91">
        <f t="shared" si="19"/>
        <v>0</v>
      </c>
    </row>
    <row r="93" spans="1:10" x14ac:dyDescent="0.2">
      <c r="A93" s="145" t="s">
        <v>825</v>
      </c>
      <c r="B93" s="105" t="s">
        <v>826</v>
      </c>
      <c r="C93" s="91">
        <v>0</v>
      </c>
      <c r="D93" s="91">
        <v>0</v>
      </c>
      <c r="E93" s="91">
        <f t="shared" si="20"/>
        <v>0</v>
      </c>
      <c r="F93" s="227"/>
      <c r="G93" s="227" t="e">
        <f t="shared" si="18"/>
        <v>#DIV/0!</v>
      </c>
      <c r="H93" s="91">
        <v>0</v>
      </c>
      <c r="I93" s="91">
        <v>0</v>
      </c>
      <c r="J93" s="91">
        <f t="shared" si="19"/>
        <v>0</v>
      </c>
    </row>
    <row r="94" spans="1:10" ht="12.75" customHeight="1" x14ac:dyDescent="0.2">
      <c r="A94" s="591" t="s">
        <v>791</v>
      </c>
      <c r="B94" s="591"/>
      <c r="C94" s="99">
        <f>SUM(C85:C93)</f>
        <v>0</v>
      </c>
      <c r="D94" s="99">
        <f>SUM(D85:D93)</f>
        <v>0</v>
      </c>
      <c r="E94" s="99">
        <f>SUM(E85:E93)</f>
        <v>1</v>
      </c>
      <c r="F94" s="232"/>
      <c r="G94" s="233"/>
      <c r="H94" s="234">
        <f>SUM(H85:H93)</f>
        <v>0</v>
      </c>
      <c r="I94" s="99">
        <f>SUM(I85:I93)</f>
        <v>0</v>
      </c>
      <c r="J94" s="99">
        <f>SUM(J85:J93)</f>
        <v>0</v>
      </c>
    </row>
    <row r="95" spans="1:10" s="33" customFormat="1" ht="11.25" x14ac:dyDescent="0.2">
      <c r="A95" s="236"/>
      <c r="B95" s="236"/>
      <c r="C95" s="240"/>
      <c r="D95" s="240"/>
      <c r="E95" s="240"/>
      <c r="F95" s="241"/>
      <c r="G95" s="241"/>
      <c r="H95" s="240"/>
      <c r="I95" s="240"/>
      <c r="J95" s="240"/>
    </row>
    <row r="96" spans="1:10" ht="45" customHeight="1" x14ac:dyDescent="0.2">
      <c r="A96" s="520" t="s">
        <v>797</v>
      </c>
      <c r="B96" s="520" t="s">
        <v>798</v>
      </c>
      <c r="C96" s="221" t="s">
        <v>462</v>
      </c>
      <c r="D96" s="221" t="s">
        <v>799</v>
      </c>
      <c r="E96" s="221" t="s">
        <v>800</v>
      </c>
      <c r="F96" s="221" t="s">
        <v>801</v>
      </c>
      <c r="G96" s="221" t="s">
        <v>802</v>
      </c>
      <c r="H96" s="221" t="s">
        <v>803</v>
      </c>
      <c r="I96" s="221" t="s">
        <v>804</v>
      </c>
      <c r="J96" s="221" t="s">
        <v>829</v>
      </c>
    </row>
    <row r="97" spans="1:10" x14ac:dyDescent="0.2">
      <c r="A97" s="520"/>
      <c r="B97" s="520"/>
      <c r="C97" s="222" t="s">
        <v>308</v>
      </c>
      <c r="D97" s="222" t="s">
        <v>310</v>
      </c>
      <c r="E97" s="223" t="s">
        <v>808</v>
      </c>
      <c r="F97" s="222" t="s">
        <v>566</v>
      </c>
      <c r="G97" s="223" t="s">
        <v>809</v>
      </c>
      <c r="H97" s="222" t="s">
        <v>593</v>
      </c>
      <c r="I97" s="222" t="s">
        <v>509</v>
      </c>
      <c r="J97" s="223" t="s">
        <v>810</v>
      </c>
    </row>
    <row r="98" spans="1:10" x14ac:dyDescent="0.2">
      <c r="A98" s="224" t="s">
        <v>833</v>
      </c>
      <c r="B98" s="225"/>
      <c r="C98" s="225"/>
      <c r="D98" s="225"/>
      <c r="E98" s="225"/>
      <c r="F98" s="225"/>
      <c r="G98" s="225"/>
      <c r="H98" s="225"/>
      <c r="I98" s="225"/>
      <c r="J98" s="226"/>
    </row>
    <row r="99" spans="1:10" x14ac:dyDescent="0.2">
      <c r="A99" s="589" t="s">
        <v>813</v>
      </c>
      <c r="B99" s="105" t="s">
        <v>814</v>
      </c>
      <c r="C99" s="91">
        <v>0</v>
      </c>
      <c r="D99" s="91">
        <v>0</v>
      </c>
      <c r="E99" s="91">
        <f t="shared" ref="E99:E107" si="21">+C99-D99</f>
        <v>0</v>
      </c>
      <c r="F99" s="227"/>
      <c r="G99" s="227" t="e">
        <f t="shared" ref="G99:G107" si="22">+I99/E99</f>
        <v>#DIV/0!</v>
      </c>
      <c r="H99" s="91">
        <v>0</v>
      </c>
      <c r="I99" s="91">
        <v>0</v>
      </c>
      <c r="J99" s="91">
        <f t="shared" ref="J99:J107" si="23">+I99-H99</f>
        <v>0</v>
      </c>
    </row>
    <row r="100" spans="1:10" x14ac:dyDescent="0.2">
      <c r="A100" s="589"/>
      <c r="B100" s="105" t="s">
        <v>815</v>
      </c>
      <c r="C100" s="91">
        <v>0</v>
      </c>
      <c r="D100" s="91">
        <v>0</v>
      </c>
      <c r="E100" s="91">
        <f t="shared" si="21"/>
        <v>0</v>
      </c>
      <c r="F100" s="227"/>
      <c r="G100" s="227" t="e">
        <f t="shared" si="22"/>
        <v>#DIV/0!</v>
      </c>
      <c r="H100" s="91">
        <v>0</v>
      </c>
      <c r="I100" s="91">
        <v>0</v>
      </c>
      <c r="J100" s="91">
        <f t="shared" si="23"/>
        <v>0</v>
      </c>
    </row>
    <row r="101" spans="1:10" x14ac:dyDescent="0.2">
      <c r="A101" s="589"/>
      <c r="B101" s="105" t="s">
        <v>816</v>
      </c>
      <c r="C101" s="91">
        <v>0</v>
      </c>
      <c r="D101" s="91">
        <v>0</v>
      </c>
      <c r="E101" s="91">
        <f t="shared" si="21"/>
        <v>0</v>
      </c>
      <c r="F101" s="227"/>
      <c r="G101" s="227" t="e">
        <f t="shared" si="22"/>
        <v>#DIV/0!</v>
      </c>
      <c r="H101" s="91">
        <v>0</v>
      </c>
      <c r="I101" s="91">
        <v>0</v>
      </c>
      <c r="J101" s="91">
        <f t="shared" si="23"/>
        <v>0</v>
      </c>
    </row>
    <row r="102" spans="1:10" x14ac:dyDescent="0.2">
      <c r="A102" s="589" t="s">
        <v>817</v>
      </c>
      <c r="B102" s="105" t="s">
        <v>818</v>
      </c>
      <c r="C102" s="91">
        <v>0</v>
      </c>
      <c r="D102" s="91">
        <v>0</v>
      </c>
      <c r="E102" s="91">
        <f t="shared" si="21"/>
        <v>0</v>
      </c>
      <c r="F102" s="227"/>
      <c r="G102" s="227" t="e">
        <f t="shared" si="22"/>
        <v>#DIV/0!</v>
      </c>
      <c r="H102" s="91">
        <v>0</v>
      </c>
      <c r="I102" s="91">
        <v>0</v>
      </c>
      <c r="J102" s="91">
        <f t="shared" si="23"/>
        <v>0</v>
      </c>
    </row>
    <row r="103" spans="1:10" x14ac:dyDescent="0.2">
      <c r="A103" s="589"/>
      <c r="B103" s="105" t="s">
        <v>819</v>
      </c>
      <c r="C103" s="91">
        <v>0</v>
      </c>
      <c r="D103" s="91">
        <v>0</v>
      </c>
      <c r="E103" s="91">
        <f t="shared" si="21"/>
        <v>0</v>
      </c>
      <c r="F103" s="227"/>
      <c r="G103" s="227" t="e">
        <f t="shared" si="22"/>
        <v>#DIV/0!</v>
      </c>
      <c r="H103" s="91">
        <v>0</v>
      </c>
      <c r="I103" s="91">
        <v>0</v>
      </c>
      <c r="J103" s="91">
        <f t="shared" si="23"/>
        <v>0</v>
      </c>
    </row>
    <row r="104" spans="1:10" x14ac:dyDescent="0.2">
      <c r="A104" s="589" t="s">
        <v>820</v>
      </c>
      <c r="B104" s="105" t="s">
        <v>821</v>
      </c>
      <c r="C104" s="91">
        <v>0</v>
      </c>
      <c r="D104" s="91">
        <v>0</v>
      </c>
      <c r="E104" s="91">
        <f t="shared" si="21"/>
        <v>0</v>
      </c>
      <c r="F104" s="227"/>
      <c r="G104" s="227" t="e">
        <f t="shared" si="22"/>
        <v>#DIV/0!</v>
      </c>
      <c r="H104" s="91">
        <v>0</v>
      </c>
      <c r="I104" s="91">
        <v>0</v>
      </c>
      <c r="J104" s="91">
        <f t="shared" si="23"/>
        <v>0</v>
      </c>
    </row>
    <row r="105" spans="1:10" x14ac:dyDescent="0.2">
      <c r="A105" s="589"/>
      <c r="B105" s="105" t="s">
        <v>822</v>
      </c>
      <c r="C105" s="91">
        <v>0</v>
      </c>
      <c r="D105" s="91">
        <v>0</v>
      </c>
      <c r="E105" s="91">
        <f t="shared" si="21"/>
        <v>0</v>
      </c>
      <c r="F105" s="227"/>
      <c r="G105" s="227" t="e">
        <f t="shared" si="22"/>
        <v>#DIV/0!</v>
      </c>
      <c r="H105" s="91">
        <v>0</v>
      </c>
      <c r="I105" s="91">
        <v>0</v>
      </c>
      <c r="J105" s="91">
        <f t="shared" si="23"/>
        <v>0</v>
      </c>
    </row>
    <row r="106" spans="1:10" ht="22.5" x14ac:dyDescent="0.2">
      <c r="A106" s="145" t="s">
        <v>823</v>
      </c>
      <c r="B106" s="105" t="s">
        <v>824</v>
      </c>
      <c r="C106" s="91">
        <v>0</v>
      </c>
      <c r="D106" s="91">
        <v>0</v>
      </c>
      <c r="E106" s="91">
        <f t="shared" si="21"/>
        <v>0</v>
      </c>
      <c r="F106" s="227"/>
      <c r="G106" s="227" t="e">
        <f t="shared" si="22"/>
        <v>#DIV/0!</v>
      </c>
      <c r="H106" s="91">
        <v>0</v>
      </c>
      <c r="I106" s="91">
        <v>0</v>
      </c>
      <c r="J106" s="91">
        <f t="shared" si="23"/>
        <v>0</v>
      </c>
    </row>
    <row r="107" spans="1:10" x14ac:dyDescent="0.2">
      <c r="A107" s="145" t="s">
        <v>825</v>
      </c>
      <c r="B107" s="105" t="s">
        <v>826</v>
      </c>
      <c r="C107" s="91">
        <v>0</v>
      </c>
      <c r="D107" s="91">
        <v>0</v>
      </c>
      <c r="E107" s="91">
        <f t="shared" si="21"/>
        <v>0</v>
      </c>
      <c r="F107" s="227"/>
      <c r="G107" s="227" t="e">
        <f t="shared" si="22"/>
        <v>#DIV/0!</v>
      </c>
      <c r="H107" s="91">
        <v>0</v>
      </c>
      <c r="I107" s="91">
        <v>0</v>
      </c>
      <c r="J107" s="91">
        <f t="shared" si="23"/>
        <v>0</v>
      </c>
    </row>
    <row r="108" spans="1:10" ht="12.75" customHeight="1" x14ac:dyDescent="0.2">
      <c r="A108" s="591" t="s">
        <v>791</v>
      </c>
      <c r="B108" s="591"/>
      <c r="C108" s="99">
        <f>SUM(C99:C107)</f>
        <v>0</v>
      </c>
      <c r="D108" s="99">
        <f>SUM(D99:D107)</f>
        <v>0</v>
      </c>
      <c r="E108" s="99">
        <f>SUM(E99:E107)</f>
        <v>0</v>
      </c>
      <c r="F108" s="232"/>
      <c r="G108" s="233"/>
      <c r="H108" s="234">
        <f>SUM(H99:H107)</f>
        <v>0</v>
      </c>
      <c r="I108" s="99">
        <f>SUM(I99:I107)</f>
        <v>0</v>
      </c>
      <c r="J108" s="99">
        <f>SUM(J99:J107)</f>
        <v>0</v>
      </c>
    </row>
    <row r="109" spans="1:10" s="33" customFormat="1" ht="11.25" x14ac:dyDescent="0.2">
      <c r="A109" s="236"/>
      <c r="B109" s="236"/>
      <c r="C109" s="240"/>
      <c r="D109" s="240"/>
      <c r="E109" s="240"/>
      <c r="F109" s="241"/>
      <c r="G109" s="241"/>
      <c r="H109" s="240"/>
      <c r="I109" s="240"/>
      <c r="J109" s="240"/>
    </row>
    <row r="110" spans="1:10" ht="45" customHeight="1" x14ac:dyDescent="0.2">
      <c r="A110" s="520" t="s">
        <v>797</v>
      </c>
      <c r="B110" s="520" t="s">
        <v>798</v>
      </c>
      <c r="C110" s="221" t="s">
        <v>462</v>
      </c>
      <c r="D110" s="221" t="s">
        <v>799</v>
      </c>
      <c r="E110" s="221" t="s">
        <v>800</v>
      </c>
      <c r="F110" s="221" t="s">
        <v>801</v>
      </c>
      <c r="G110" s="221" t="s">
        <v>802</v>
      </c>
      <c r="H110" s="221" t="s">
        <v>803</v>
      </c>
      <c r="I110" s="221" t="s">
        <v>804</v>
      </c>
      <c r="J110" s="221" t="s">
        <v>829</v>
      </c>
    </row>
    <row r="111" spans="1:10" x14ac:dyDescent="0.2">
      <c r="A111" s="520"/>
      <c r="B111" s="520"/>
      <c r="C111" s="222" t="s">
        <v>308</v>
      </c>
      <c r="D111" s="222" t="s">
        <v>310</v>
      </c>
      <c r="E111" s="223" t="s">
        <v>808</v>
      </c>
      <c r="F111" s="222" t="s">
        <v>566</v>
      </c>
      <c r="G111" s="223" t="s">
        <v>809</v>
      </c>
      <c r="H111" s="222" t="s">
        <v>593</v>
      </c>
      <c r="I111" s="222" t="s">
        <v>509</v>
      </c>
      <c r="J111" s="223" t="s">
        <v>810</v>
      </c>
    </row>
    <row r="112" spans="1:10" x14ac:dyDescent="0.2">
      <c r="A112" s="224" t="s">
        <v>834</v>
      </c>
      <c r="B112" s="225"/>
      <c r="C112" s="225"/>
      <c r="D112" s="225"/>
      <c r="E112" s="225"/>
      <c r="F112" s="225"/>
      <c r="G112" s="225"/>
      <c r="H112" s="225"/>
      <c r="I112" s="225"/>
      <c r="J112" s="226"/>
    </row>
    <row r="113" spans="1:10" x14ac:dyDescent="0.2">
      <c r="A113" s="589" t="s">
        <v>813</v>
      </c>
      <c r="B113" s="105" t="s">
        <v>814</v>
      </c>
      <c r="C113" s="91">
        <v>0</v>
      </c>
      <c r="D113" s="91">
        <v>0</v>
      </c>
      <c r="E113" s="91">
        <f t="shared" ref="E113:E121" si="24">+C113-D113</f>
        <v>0</v>
      </c>
      <c r="F113" s="227"/>
      <c r="G113" s="227" t="e">
        <f t="shared" ref="G113:G121" si="25">+I113/E113</f>
        <v>#DIV/0!</v>
      </c>
      <c r="H113" s="91">
        <v>0</v>
      </c>
      <c r="I113" s="91">
        <v>0</v>
      </c>
      <c r="J113" s="91">
        <f t="shared" ref="J113:J121" si="26">+I113-H113</f>
        <v>0</v>
      </c>
    </row>
    <row r="114" spans="1:10" x14ac:dyDescent="0.2">
      <c r="A114" s="589"/>
      <c r="B114" s="105" t="s">
        <v>815</v>
      </c>
      <c r="C114" s="91">
        <v>0</v>
      </c>
      <c r="D114" s="91">
        <v>0</v>
      </c>
      <c r="E114" s="91">
        <f t="shared" si="24"/>
        <v>0</v>
      </c>
      <c r="F114" s="227"/>
      <c r="G114" s="227" t="e">
        <f t="shared" si="25"/>
        <v>#DIV/0!</v>
      </c>
      <c r="H114" s="91">
        <v>0</v>
      </c>
      <c r="I114" s="91">
        <v>0</v>
      </c>
      <c r="J114" s="91">
        <f t="shared" si="26"/>
        <v>0</v>
      </c>
    </row>
    <row r="115" spans="1:10" x14ac:dyDescent="0.2">
      <c r="A115" s="589"/>
      <c r="B115" s="105" t="s">
        <v>816</v>
      </c>
      <c r="C115" s="91">
        <v>0</v>
      </c>
      <c r="D115" s="91">
        <v>0</v>
      </c>
      <c r="E115" s="91">
        <f t="shared" si="24"/>
        <v>0</v>
      </c>
      <c r="F115" s="227"/>
      <c r="G115" s="227" t="e">
        <f t="shared" si="25"/>
        <v>#DIV/0!</v>
      </c>
      <c r="H115" s="91">
        <v>0</v>
      </c>
      <c r="I115" s="91">
        <v>0</v>
      </c>
      <c r="J115" s="91">
        <f t="shared" si="26"/>
        <v>0</v>
      </c>
    </row>
    <row r="116" spans="1:10" x14ac:dyDescent="0.2">
      <c r="A116" s="589" t="s">
        <v>817</v>
      </c>
      <c r="B116" s="105" t="s">
        <v>818</v>
      </c>
      <c r="C116" s="91">
        <v>0</v>
      </c>
      <c r="D116" s="91">
        <v>0</v>
      </c>
      <c r="E116" s="91">
        <f t="shared" si="24"/>
        <v>0</v>
      </c>
      <c r="F116" s="227"/>
      <c r="G116" s="227" t="e">
        <f t="shared" si="25"/>
        <v>#DIV/0!</v>
      </c>
      <c r="H116" s="91">
        <v>0</v>
      </c>
      <c r="I116" s="91">
        <v>0</v>
      </c>
      <c r="J116" s="91">
        <f t="shared" si="26"/>
        <v>0</v>
      </c>
    </row>
    <row r="117" spans="1:10" x14ac:dyDescent="0.2">
      <c r="A117" s="589"/>
      <c r="B117" s="105" t="s">
        <v>819</v>
      </c>
      <c r="C117" s="91">
        <v>0</v>
      </c>
      <c r="D117" s="91">
        <v>0</v>
      </c>
      <c r="E117" s="91">
        <f t="shared" si="24"/>
        <v>0</v>
      </c>
      <c r="F117" s="227"/>
      <c r="G117" s="227" t="e">
        <f t="shared" si="25"/>
        <v>#DIV/0!</v>
      </c>
      <c r="H117" s="91">
        <v>0</v>
      </c>
      <c r="I117" s="91">
        <v>0</v>
      </c>
      <c r="J117" s="91">
        <f t="shared" si="26"/>
        <v>0</v>
      </c>
    </row>
    <row r="118" spans="1:10" x14ac:dyDescent="0.2">
      <c r="A118" s="589" t="s">
        <v>820</v>
      </c>
      <c r="B118" s="105" t="s">
        <v>821</v>
      </c>
      <c r="C118" s="91">
        <v>0</v>
      </c>
      <c r="D118" s="91">
        <v>0</v>
      </c>
      <c r="E118" s="91">
        <f t="shared" si="24"/>
        <v>0</v>
      </c>
      <c r="F118" s="227"/>
      <c r="G118" s="227" t="e">
        <f t="shared" si="25"/>
        <v>#DIV/0!</v>
      </c>
      <c r="H118" s="91">
        <v>0</v>
      </c>
      <c r="I118" s="91">
        <v>0</v>
      </c>
      <c r="J118" s="91">
        <f t="shared" si="26"/>
        <v>0</v>
      </c>
    </row>
    <row r="119" spans="1:10" x14ac:dyDescent="0.2">
      <c r="A119" s="589"/>
      <c r="B119" s="105" t="s">
        <v>822</v>
      </c>
      <c r="C119" s="91">
        <v>0</v>
      </c>
      <c r="D119" s="91">
        <v>0</v>
      </c>
      <c r="E119" s="91">
        <f t="shared" si="24"/>
        <v>0</v>
      </c>
      <c r="F119" s="227"/>
      <c r="G119" s="227" t="e">
        <f t="shared" si="25"/>
        <v>#DIV/0!</v>
      </c>
      <c r="H119" s="91">
        <v>0</v>
      </c>
      <c r="I119" s="91">
        <v>0</v>
      </c>
      <c r="J119" s="91">
        <f t="shared" si="26"/>
        <v>0</v>
      </c>
    </row>
    <row r="120" spans="1:10" ht="22.5" x14ac:dyDescent="0.2">
      <c r="A120" s="145" t="s">
        <v>823</v>
      </c>
      <c r="B120" s="105" t="s">
        <v>824</v>
      </c>
      <c r="C120" s="91">
        <v>0</v>
      </c>
      <c r="D120" s="91">
        <v>0</v>
      </c>
      <c r="E120" s="91">
        <f t="shared" si="24"/>
        <v>0</v>
      </c>
      <c r="F120" s="227"/>
      <c r="G120" s="227" t="e">
        <f t="shared" si="25"/>
        <v>#DIV/0!</v>
      </c>
      <c r="H120" s="91">
        <v>0</v>
      </c>
      <c r="I120" s="91">
        <v>0</v>
      </c>
      <c r="J120" s="91">
        <f t="shared" si="26"/>
        <v>0</v>
      </c>
    </row>
    <row r="121" spans="1:10" x14ac:dyDescent="0.2">
      <c r="A121" s="145" t="s">
        <v>825</v>
      </c>
      <c r="B121" s="105" t="s">
        <v>826</v>
      </c>
      <c r="C121" s="91">
        <v>0</v>
      </c>
      <c r="D121" s="91">
        <v>0</v>
      </c>
      <c r="E121" s="91">
        <f t="shared" si="24"/>
        <v>0</v>
      </c>
      <c r="F121" s="227"/>
      <c r="G121" s="227" t="e">
        <f t="shared" si="25"/>
        <v>#DIV/0!</v>
      </c>
      <c r="H121" s="91">
        <v>0</v>
      </c>
      <c r="I121" s="91">
        <v>0</v>
      </c>
      <c r="J121" s="91">
        <f t="shared" si="26"/>
        <v>0</v>
      </c>
    </row>
    <row r="122" spans="1:10" x14ac:dyDescent="0.2">
      <c r="A122" s="591" t="s">
        <v>791</v>
      </c>
      <c r="B122" s="591"/>
      <c r="C122" s="99">
        <f>SUM(C113:C121)</f>
        <v>0</v>
      </c>
      <c r="D122" s="99">
        <f>SUM(D113:D121)</f>
        <v>0</v>
      </c>
      <c r="E122" s="99">
        <f>SUM(E113:E121)</f>
        <v>0</v>
      </c>
      <c r="F122" s="232"/>
      <c r="G122" s="233"/>
      <c r="H122" s="234">
        <f>SUM(H113:H121)</f>
        <v>0</v>
      </c>
      <c r="I122" s="99">
        <f>SUM(I113:I121)</f>
        <v>0</v>
      </c>
      <c r="J122" s="99">
        <f>SUM(J113:J121)</f>
        <v>0</v>
      </c>
    </row>
    <row r="123" spans="1:10" s="33" customFormat="1" ht="11.25" x14ac:dyDescent="0.2">
      <c r="A123" s="236"/>
      <c r="B123" s="236"/>
      <c r="C123" s="240"/>
      <c r="D123" s="240"/>
      <c r="E123" s="240"/>
      <c r="F123" s="241"/>
      <c r="G123" s="241"/>
      <c r="H123" s="240"/>
      <c r="I123" s="240"/>
      <c r="J123" s="240"/>
    </row>
    <row r="124" spans="1:10" ht="45" customHeight="1" x14ac:dyDescent="0.2">
      <c r="A124" s="520" t="s">
        <v>797</v>
      </c>
      <c r="B124" s="520" t="s">
        <v>798</v>
      </c>
      <c r="C124" s="221" t="s">
        <v>462</v>
      </c>
      <c r="D124" s="221" t="s">
        <v>799</v>
      </c>
      <c r="E124" s="221" t="s">
        <v>800</v>
      </c>
      <c r="F124" s="221" t="s">
        <v>801</v>
      </c>
      <c r="G124" s="221" t="s">
        <v>802</v>
      </c>
      <c r="H124" s="221" t="s">
        <v>803</v>
      </c>
      <c r="I124" s="221" t="s">
        <v>804</v>
      </c>
      <c r="J124" s="221" t="s">
        <v>829</v>
      </c>
    </row>
    <row r="125" spans="1:10" x14ac:dyDescent="0.2">
      <c r="A125" s="520"/>
      <c r="B125" s="520"/>
      <c r="C125" s="222" t="s">
        <v>308</v>
      </c>
      <c r="D125" s="222" t="s">
        <v>310</v>
      </c>
      <c r="E125" s="223" t="s">
        <v>808</v>
      </c>
      <c r="F125" s="222" t="s">
        <v>566</v>
      </c>
      <c r="G125" s="223" t="s">
        <v>809</v>
      </c>
      <c r="H125" s="222" t="s">
        <v>593</v>
      </c>
      <c r="I125" s="222" t="s">
        <v>509</v>
      </c>
      <c r="J125" s="223" t="s">
        <v>810</v>
      </c>
    </row>
    <row r="126" spans="1:10" x14ac:dyDescent="0.2">
      <c r="A126" s="224" t="s">
        <v>835</v>
      </c>
      <c r="B126" s="225"/>
      <c r="C126" s="225"/>
      <c r="D126" s="225"/>
      <c r="E126" s="225"/>
      <c r="F126" s="225"/>
      <c r="G126" s="225"/>
      <c r="H126" s="225"/>
      <c r="I126" s="225"/>
      <c r="J126" s="226"/>
    </row>
    <row r="127" spans="1:10" x14ac:dyDescent="0.2">
      <c r="A127" s="589" t="s">
        <v>813</v>
      </c>
      <c r="B127" s="105" t="s">
        <v>814</v>
      </c>
      <c r="C127" s="91">
        <v>0</v>
      </c>
      <c r="D127" s="91">
        <v>0</v>
      </c>
      <c r="E127" s="91">
        <f t="shared" ref="E127:E135" si="27">+C127-D127</f>
        <v>0</v>
      </c>
      <c r="F127" s="227"/>
      <c r="G127" s="227" t="e">
        <f t="shared" ref="G127:G135" si="28">+I127/E127</f>
        <v>#DIV/0!</v>
      </c>
      <c r="H127" s="91">
        <v>0</v>
      </c>
      <c r="I127" s="91">
        <v>0</v>
      </c>
      <c r="J127" s="91">
        <f t="shared" ref="J127:J135" si="29">+I127-H127</f>
        <v>0</v>
      </c>
    </row>
    <row r="128" spans="1:10" x14ac:dyDescent="0.2">
      <c r="A128" s="589"/>
      <c r="B128" s="105" t="s">
        <v>815</v>
      </c>
      <c r="C128" s="91">
        <v>0</v>
      </c>
      <c r="D128" s="91">
        <v>0</v>
      </c>
      <c r="E128" s="91">
        <f t="shared" si="27"/>
        <v>0</v>
      </c>
      <c r="F128" s="227"/>
      <c r="G128" s="227" t="e">
        <f t="shared" si="28"/>
        <v>#DIV/0!</v>
      </c>
      <c r="H128" s="91">
        <v>0</v>
      </c>
      <c r="I128" s="91">
        <v>0</v>
      </c>
      <c r="J128" s="91">
        <f t="shared" si="29"/>
        <v>0</v>
      </c>
    </row>
    <row r="129" spans="1:10" x14ac:dyDescent="0.2">
      <c r="A129" s="589"/>
      <c r="B129" s="105" t="s">
        <v>816</v>
      </c>
      <c r="C129" s="91">
        <v>0</v>
      </c>
      <c r="D129" s="91">
        <v>0</v>
      </c>
      <c r="E129" s="91">
        <f t="shared" si="27"/>
        <v>0</v>
      </c>
      <c r="F129" s="227"/>
      <c r="G129" s="227" t="e">
        <f t="shared" si="28"/>
        <v>#DIV/0!</v>
      </c>
      <c r="H129" s="91">
        <v>0</v>
      </c>
      <c r="I129" s="91">
        <v>0</v>
      </c>
      <c r="J129" s="91">
        <f t="shared" si="29"/>
        <v>0</v>
      </c>
    </row>
    <row r="130" spans="1:10" x14ac:dyDescent="0.2">
      <c r="A130" s="589" t="s">
        <v>817</v>
      </c>
      <c r="B130" s="105" t="s">
        <v>818</v>
      </c>
      <c r="C130" s="91">
        <v>0</v>
      </c>
      <c r="D130" s="91">
        <v>0</v>
      </c>
      <c r="E130" s="91">
        <f t="shared" si="27"/>
        <v>0</v>
      </c>
      <c r="F130" s="227"/>
      <c r="G130" s="227" t="e">
        <f t="shared" si="28"/>
        <v>#DIV/0!</v>
      </c>
      <c r="H130" s="91">
        <v>0</v>
      </c>
      <c r="I130" s="91">
        <v>0</v>
      </c>
      <c r="J130" s="91">
        <f t="shared" si="29"/>
        <v>0</v>
      </c>
    </row>
    <row r="131" spans="1:10" x14ac:dyDescent="0.2">
      <c r="A131" s="589"/>
      <c r="B131" s="105" t="s">
        <v>819</v>
      </c>
      <c r="C131" s="91">
        <v>0</v>
      </c>
      <c r="D131" s="91">
        <v>0</v>
      </c>
      <c r="E131" s="91">
        <f t="shared" si="27"/>
        <v>0</v>
      </c>
      <c r="F131" s="227"/>
      <c r="G131" s="227" t="e">
        <f t="shared" si="28"/>
        <v>#DIV/0!</v>
      </c>
      <c r="H131" s="91">
        <v>0</v>
      </c>
      <c r="I131" s="91">
        <v>0</v>
      </c>
      <c r="J131" s="91">
        <f t="shared" si="29"/>
        <v>0</v>
      </c>
    </row>
    <row r="132" spans="1:10" x14ac:dyDescent="0.2">
      <c r="A132" s="589" t="s">
        <v>820</v>
      </c>
      <c r="B132" s="105" t="s">
        <v>821</v>
      </c>
      <c r="C132" s="91">
        <v>0</v>
      </c>
      <c r="D132" s="91">
        <v>0</v>
      </c>
      <c r="E132" s="91">
        <f t="shared" si="27"/>
        <v>0</v>
      </c>
      <c r="F132" s="227"/>
      <c r="G132" s="227" t="e">
        <f t="shared" si="28"/>
        <v>#DIV/0!</v>
      </c>
      <c r="H132" s="91">
        <v>0</v>
      </c>
      <c r="I132" s="91">
        <v>0</v>
      </c>
      <c r="J132" s="91">
        <f t="shared" si="29"/>
        <v>0</v>
      </c>
    </row>
    <row r="133" spans="1:10" x14ac:dyDescent="0.2">
      <c r="A133" s="589"/>
      <c r="B133" s="105" t="s">
        <v>822</v>
      </c>
      <c r="C133" s="91">
        <v>0</v>
      </c>
      <c r="D133" s="91">
        <v>0</v>
      </c>
      <c r="E133" s="91">
        <f t="shared" si="27"/>
        <v>0</v>
      </c>
      <c r="F133" s="227"/>
      <c r="G133" s="227" t="e">
        <f t="shared" si="28"/>
        <v>#DIV/0!</v>
      </c>
      <c r="H133" s="91">
        <v>0</v>
      </c>
      <c r="I133" s="91">
        <v>0</v>
      </c>
      <c r="J133" s="91">
        <f t="shared" si="29"/>
        <v>0</v>
      </c>
    </row>
    <row r="134" spans="1:10" ht="22.5" x14ac:dyDescent="0.2">
      <c r="A134" s="145" t="s">
        <v>823</v>
      </c>
      <c r="B134" s="105" t="s">
        <v>824</v>
      </c>
      <c r="C134" s="91">
        <v>0</v>
      </c>
      <c r="D134" s="91">
        <v>0</v>
      </c>
      <c r="E134" s="91">
        <f t="shared" si="27"/>
        <v>0</v>
      </c>
      <c r="F134" s="227"/>
      <c r="G134" s="227" t="e">
        <f t="shared" si="28"/>
        <v>#DIV/0!</v>
      </c>
      <c r="H134" s="91">
        <v>0</v>
      </c>
      <c r="I134" s="91">
        <v>0</v>
      </c>
      <c r="J134" s="91">
        <f t="shared" si="29"/>
        <v>0</v>
      </c>
    </row>
    <row r="135" spans="1:10" x14ac:dyDescent="0.2">
      <c r="A135" s="145" t="s">
        <v>825</v>
      </c>
      <c r="B135" s="105" t="s">
        <v>826</v>
      </c>
      <c r="C135" s="91">
        <v>0</v>
      </c>
      <c r="D135" s="91">
        <v>0</v>
      </c>
      <c r="E135" s="91">
        <f t="shared" si="27"/>
        <v>0</v>
      </c>
      <c r="F135" s="227"/>
      <c r="G135" s="227" t="e">
        <f t="shared" si="28"/>
        <v>#DIV/0!</v>
      </c>
      <c r="H135" s="91">
        <v>0</v>
      </c>
      <c r="I135" s="91">
        <v>0</v>
      </c>
      <c r="J135" s="91">
        <f t="shared" si="29"/>
        <v>0</v>
      </c>
    </row>
    <row r="136" spans="1:10" x14ac:dyDescent="0.2">
      <c r="A136" s="591" t="s">
        <v>791</v>
      </c>
      <c r="B136" s="591"/>
      <c r="C136" s="99">
        <f>SUM(C127:C135)</f>
        <v>0</v>
      </c>
      <c r="D136" s="99">
        <f>SUM(D127:D135)</f>
        <v>0</v>
      </c>
      <c r="E136" s="99">
        <f>SUM(E127:E135)</f>
        <v>0</v>
      </c>
      <c r="F136" s="232"/>
      <c r="G136" s="233"/>
      <c r="H136" s="234">
        <f>SUM(H127:H135)</f>
        <v>0</v>
      </c>
      <c r="I136" s="99">
        <f>SUM(I127:I135)</f>
        <v>0</v>
      </c>
      <c r="J136" s="99">
        <f>SUM(J127:J135)</f>
        <v>0</v>
      </c>
    </row>
    <row r="137" spans="1:10" s="33" customFormat="1" ht="11.25" x14ac:dyDescent="0.2">
      <c r="A137" s="242"/>
      <c r="B137" s="243"/>
      <c r="C137" s="237"/>
      <c r="D137" s="237"/>
      <c r="E137" s="244"/>
      <c r="F137" s="244"/>
      <c r="G137" s="237"/>
    </row>
    <row r="138" spans="1:10" ht="45" customHeight="1" x14ac:dyDescent="0.2">
      <c r="A138" s="520" t="s">
        <v>797</v>
      </c>
      <c r="B138" s="520" t="s">
        <v>798</v>
      </c>
      <c r="C138" s="221" t="s">
        <v>462</v>
      </c>
      <c r="D138" s="221" t="s">
        <v>799</v>
      </c>
      <c r="E138" s="221" t="s">
        <v>800</v>
      </c>
      <c r="F138" s="221" t="s">
        <v>801</v>
      </c>
      <c r="G138" s="221" t="s">
        <v>802</v>
      </c>
      <c r="H138" s="221" t="s">
        <v>803</v>
      </c>
      <c r="I138" s="221" t="s">
        <v>804</v>
      </c>
      <c r="J138" s="221" t="s">
        <v>829</v>
      </c>
    </row>
    <row r="139" spans="1:10" x14ac:dyDescent="0.2">
      <c r="A139" s="520"/>
      <c r="B139" s="520"/>
      <c r="C139" s="222" t="s">
        <v>308</v>
      </c>
      <c r="D139" s="222" t="s">
        <v>310</v>
      </c>
      <c r="E139" s="223" t="s">
        <v>808</v>
      </c>
      <c r="F139" s="222" t="s">
        <v>566</v>
      </c>
      <c r="G139" s="223" t="s">
        <v>809</v>
      </c>
      <c r="H139" s="222" t="s">
        <v>593</v>
      </c>
      <c r="I139" s="222" t="s">
        <v>509</v>
      </c>
      <c r="J139" s="223" t="s">
        <v>810</v>
      </c>
    </row>
    <row r="140" spans="1:10" x14ac:dyDescent="0.2">
      <c r="A140" s="224" t="s">
        <v>836</v>
      </c>
      <c r="B140" s="225"/>
      <c r="C140" s="225"/>
      <c r="D140" s="225"/>
      <c r="E140" s="225"/>
      <c r="F140" s="225"/>
      <c r="G140" s="225"/>
      <c r="H140" s="225"/>
      <c r="I140" s="225"/>
      <c r="J140" s="226"/>
    </row>
    <row r="141" spans="1:10" x14ac:dyDescent="0.2">
      <c r="A141" s="589" t="s">
        <v>813</v>
      </c>
      <c r="B141" s="105" t="s">
        <v>814</v>
      </c>
      <c r="C141" s="91">
        <v>0</v>
      </c>
      <c r="D141" s="91">
        <v>0</v>
      </c>
      <c r="E141" s="91">
        <f t="shared" ref="E141:E149" si="30">+C141-D141</f>
        <v>0</v>
      </c>
      <c r="F141" s="227"/>
      <c r="G141" s="227" t="e">
        <f t="shared" ref="G141:G149" si="31">+I141/E141</f>
        <v>#DIV/0!</v>
      </c>
      <c r="H141" s="91">
        <v>0</v>
      </c>
      <c r="I141" s="91">
        <v>0</v>
      </c>
      <c r="J141" s="91">
        <f t="shared" ref="J141:J149" si="32">+I141-H141</f>
        <v>0</v>
      </c>
    </row>
    <row r="142" spans="1:10" x14ac:dyDescent="0.2">
      <c r="A142" s="589"/>
      <c r="B142" s="105" t="s">
        <v>815</v>
      </c>
      <c r="C142" s="91">
        <v>0</v>
      </c>
      <c r="D142" s="91">
        <v>0</v>
      </c>
      <c r="E142" s="91">
        <f t="shared" si="30"/>
        <v>0</v>
      </c>
      <c r="F142" s="227"/>
      <c r="G142" s="227" t="e">
        <f t="shared" si="31"/>
        <v>#DIV/0!</v>
      </c>
      <c r="H142" s="91">
        <v>0</v>
      </c>
      <c r="I142" s="91">
        <v>0</v>
      </c>
      <c r="J142" s="91">
        <f t="shared" si="32"/>
        <v>0</v>
      </c>
    </row>
    <row r="143" spans="1:10" x14ac:dyDescent="0.2">
      <c r="A143" s="589"/>
      <c r="B143" s="105" t="s">
        <v>816</v>
      </c>
      <c r="C143" s="91">
        <v>0</v>
      </c>
      <c r="D143" s="91">
        <v>0</v>
      </c>
      <c r="E143" s="91">
        <f t="shared" si="30"/>
        <v>0</v>
      </c>
      <c r="F143" s="227"/>
      <c r="G143" s="227" t="e">
        <f t="shared" si="31"/>
        <v>#DIV/0!</v>
      </c>
      <c r="H143" s="91">
        <v>0</v>
      </c>
      <c r="I143" s="91">
        <v>0</v>
      </c>
      <c r="J143" s="91">
        <f t="shared" si="32"/>
        <v>0</v>
      </c>
    </row>
    <row r="144" spans="1:10" x14ac:dyDescent="0.2">
      <c r="A144" s="589" t="s">
        <v>817</v>
      </c>
      <c r="B144" s="105" t="s">
        <v>818</v>
      </c>
      <c r="C144" s="91">
        <v>0</v>
      </c>
      <c r="D144" s="91">
        <v>0</v>
      </c>
      <c r="E144" s="91">
        <f t="shared" si="30"/>
        <v>0</v>
      </c>
      <c r="F144" s="227"/>
      <c r="G144" s="227" t="e">
        <f t="shared" si="31"/>
        <v>#DIV/0!</v>
      </c>
      <c r="H144" s="91">
        <v>0</v>
      </c>
      <c r="I144" s="91">
        <v>0</v>
      </c>
      <c r="J144" s="91">
        <f t="shared" si="32"/>
        <v>0</v>
      </c>
    </row>
    <row r="145" spans="1:12" x14ac:dyDescent="0.2">
      <c r="A145" s="589"/>
      <c r="B145" s="105" t="s">
        <v>819</v>
      </c>
      <c r="C145" s="91">
        <v>0</v>
      </c>
      <c r="D145" s="91">
        <v>0</v>
      </c>
      <c r="E145" s="91">
        <f t="shared" si="30"/>
        <v>0</v>
      </c>
      <c r="F145" s="227"/>
      <c r="G145" s="227" t="e">
        <f t="shared" si="31"/>
        <v>#DIV/0!</v>
      </c>
      <c r="H145" s="91">
        <v>0</v>
      </c>
      <c r="I145" s="91">
        <v>0</v>
      </c>
      <c r="J145" s="91">
        <f t="shared" si="32"/>
        <v>0</v>
      </c>
    </row>
    <row r="146" spans="1:12" x14ac:dyDescent="0.2">
      <c r="A146" s="589" t="s">
        <v>820</v>
      </c>
      <c r="B146" s="105" t="s">
        <v>821</v>
      </c>
      <c r="C146" s="91">
        <v>0</v>
      </c>
      <c r="D146" s="91">
        <v>0</v>
      </c>
      <c r="E146" s="91">
        <f t="shared" si="30"/>
        <v>0</v>
      </c>
      <c r="F146" s="227"/>
      <c r="G146" s="227" t="e">
        <f t="shared" si="31"/>
        <v>#DIV/0!</v>
      </c>
      <c r="H146" s="91">
        <v>0</v>
      </c>
      <c r="I146" s="91">
        <v>0</v>
      </c>
      <c r="J146" s="91">
        <f t="shared" si="32"/>
        <v>0</v>
      </c>
    </row>
    <row r="147" spans="1:12" x14ac:dyDescent="0.2">
      <c r="A147" s="589"/>
      <c r="B147" s="105" t="s">
        <v>822</v>
      </c>
      <c r="C147" s="91">
        <v>0</v>
      </c>
      <c r="D147" s="91">
        <v>0</v>
      </c>
      <c r="E147" s="91">
        <f t="shared" si="30"/>
        <v>0</v>
      </c>
      <c r="F147" s="227"/>
      <c r="G147" s="227" t="e">
        <f t="shared" si="31"/>
        <v>#DIV/0!</v>
      </c>
      <c r="H147" s="91">
        <v>0</v>
      </c>
      <c r="I147" s="91">
        <v>0</v>
      </c>
      <c r="J147" s="91">
        <f t="shared" si="32"/>
        <v>0</v>
      </c>
    </row>
    <row r="148" spans="1:12" ht="22.5" x14ac:dyDescent="0.2">
      <c r="A148" s="145" t="s">
        <v>823</v>
      </c>
      <c r="B148" s="105" t="s">
        <v>824</v>
      </c>
      <c r="C148" s="91">
        <v>0</v>
      </c>
      <c r="D148" s="91">
        <v>0</v>
      </c>
      <c r="E148" s="91">
        <f t="shared" si="30"/>
        <v>0</v>
      </c>
      <c r="F148" s="227"/>
      <c r="G148" s="227" t="e">
        <f t="shared" si="31"/>
        <v>#DIV/0!</v>
      </c>
      <c r="H148" s="91">
        <v>0</v>
      </c>
      <c r="I148" s="91">
        <v>0</v>
      </c>
      <c r="J148" s="91">
        <f t="shared" si="32"/>
        <v>0</v>
      </c>
    </row>
    <row r="149" spans="1:12" x14ac:dyDescent="0.2">
      <c r="A149" s="145" t="s">
        <v>825</v>
      </c>
      <c r="B149" s="105" t="s">
        <v>826</v>
      </c>
      <c r="C149" s="91">
        <v>0</v>
      </c>
      <c r="D149" s="91">
        <v>0</v>
      </c>
      <c r="E149" s="91">
        <f t="shared" si="30"/>
        <v>0</v>
      </c>
      <c r="F149" s="227"/>
      <c r="G149" s="227" t="e">
        <f t="shared" si="31"/>
        <v>#DIV/0!</v>
      </c>
      <c r="H149" s="91">
        <v>0</v>
      </c>
      <c r="I149" s="91">
        <v>0</v>
      </c>
      <c r="J149" s="91">
        <f t="shared" si="32"/>
        <v>0</v>
      </c>
    </row>
    <row r="150" spans="1:12" x14ac:dyDescent="0.2">
      <c r="A150" s="591" t="s">
        <v>791</v>
      </c>
      <c r="B150" s="591"/>
      <c r="C150" s="99">
        <f>SUM(C141:C149)</f>
        <v>0</v>
      </c>
      <c r="D150" s="99">
        <f>SUM(D141:D149)</f>
        <v>0</v>
      </c>
      <c r="E150" s="99">
        <f>SUM(E141:E149)</f>
        <v>0</v>
      </c>
      <c r="F150" s="232"/>
      <c r="G150" s="233"/>
      <c r="H150" s="234">
        <f>SUM(H141:H149)</f>
        <v>0</v>
      </c>
      <c r="I150" s="99">
        <f>SUM(I141:I149)</f>
        <v>0</v>
      </c>
      <c r="J150" s="99">
        <f>SUM(J141:J149)</f>
        <v>0</v>
      </c>
    </row>
    <row r="151" spans="1:12" x14ac:dyDescent="0.2">
      <c r="A151" s="245"/>
      <c r="B151" s="122"/>
      <c r="C151" s="246"/>
      <c r="D151" s="246"/>
      <c r="E151" s="247"/>
      <c r="F151" s="247"/>
      <c r="G151" s="246"/>
    </row>
    <row r="152" spans="1:12" x14ac:dyDescent="0.2">
      <c r="A152" s="35" t="s">
        <v>80</v>
      </c>
      <c r="B152" s="122"/>
      <c r="C152" s="248"/>
      <c r="D152" s="248"/>
      <c r="E152" s="248"/>
      <c r="F152" s="248"/>
      <c r="G152" s="33"/>
    </row>
    <row r="153" spans="1:12" x14ac:dyDescent="0.2">
      <c r="A153" s="85"/>
      <c r="B153" s="122"/>
      <c r="C153" s="248"/>
      <c r="D153" s="248"/>
      <c r="E153" s="248"/>
      <c r="F153" s="248"/>
      <c r="G153" s="33"/>
    </row>
    <row r="154" spans="1:12" ht="36" customHeight="1" x14ac:dyDescent="0.2">
      <c r="A154" s="520" t="s">
        <v>837</v>
      </c>
      <c r="B154" s="520" t="s">
        <v>838</v>
      </c>
      <c r="C154" s="520"/>
      <c r="D154" s="36" t="s">
        <v>839</v>
      </c>
      <c r="E154" s="36" t="s">
        <v>840</v>
      </c>
      <c r="F154" s="36" t="s">
        <v>841</v>
      </c>
      <c r="G154" s="36" t="s">
        <v>842</v>
      </c>
      <c r="H154" s="36" t="s">
        <v>843</v>
      </c>
      <c r="I154" s="520" t="s">
        <v>844</v>
      </c>
      <c r="J154" s="520"/>
    </row>
    <row r="155" spans="1:12" x14ac:dyDescent="0.2">
      <c r="A155" s="520"/>
      <c r="B155" s="520"/>
      <c r="C155" s="520"/>
      <c r="D155" s="222" t="s">
        <v>308</v>
      </c>
      <c r="E155" s="222" t="s">
        <v>310</v>
      </c>
      <c r="F155" s="223" t="s">
        <v>845</v>
      </c>
      <c r="G155" s="123" t="s">
        <v>566</v>
      </c>
      <c r="H155" s="223" t="s">
        <v>846</v>
      </c>
      <c r="I155" s="520"/>
      <c r="J155" s="520"/>
    </row>
    <row r="156" spans="1:12" x14ac:dyDescent="0.2">
      <c r="A156" s="249"/>
      <c r="B156" s="592"/>
      <c r="C156" s="592"/>
      <c r="D156" s="250">
        <v>0</v>
      </c>
      <c r="E156" s="251"/>
      <c r="F156" s="250">
        <f t="shared" ref="F156:F160" si="33">+D156*E156</f>
        <v>0</v>
      </c>
      <c r="G156" s="250">
        <v>0</v>
      </c>
      <c r="H156" s="91">
        <f t="shared" ref="H156:H161" si="34">+F156-G156</f>
        <v>0</v>
      </c>
      <c r="I156" s="566"/>
      <c r="J156" s="566"/>
      <c r="K156" s="33"/>
      <c r="L156" s="33"/>
    </row>
    <row r="157" spans="1:12" x14ac:dyDescent="0.2">
      <c r="A157" s="249"/>
      <c r="B157" s="592"/>
      <c r="C157" s="592"/>
      <c r="D157" s="250">
        <v>0</v>
      </c>
      <c r="E157" s="251"/>
      <c r="F157" s="250">
        <f t="shared" si="33"/>
        <v>0</v>
      </c>
      <c r="G157" s="250">
        <v>0</v>
      </c>
      <c r="H157" s="91">
        <f t="shared" si="34"/>
        <v>0</v>
      </c>
      <c r="I157" s="566"/>
      <c r="J157" s="566"/>
      <c r="K157" s="33"/>
      <c r="L157" s="33"/>
    </row>
    <row r="158" spans="1:12" x14ac:dyDescent="0.2">
      <c r="A158" s="249"/>
      <c r="B158" s="592"/>
      <c r="C158" s="592"/>
      <c r="D158" s="250">
        <v>0</v>
      </c>
      <c r="E158" s="251"/>
      <c r="F158" s="250">
        <f t="shared" si="33"/>
        <v>0</v>
      </c>
      <c r="G158" s="250">
        <v>0</v>
      </c>
      <c r="H158" s="91">
        <f t="shared" si="34"/>
        <v>0</v>
      </c>
      <c r="I158" s="566"/>
      <c r="J158" s="566"/>
      <c r="K158" s="33"/>
      <c r="L158" s="33"/>
    </row>
    <row r="159" spans="1:12" x14ac:dyDescent="0.2">
      <c r="A159" s="249"/>
      <c r="B159" s="592"/>
      <c r="C159" s="592"/>
      <c r="D159" s="250">
        <v>0</v>
      </c>
      <c r="E159" s="251"/>
      <c r="F159" s="250">
        <f t="shared" si="33"/>
        <v>0</v>
      </c>
      <c r="G159" s="250">
        <v>0</v>
      </c>
      <c r="H159" s="91">
        <f t="shared" si="34"/>
        <v>0</v>
      </c>
      <c r="I159" s="566"/>
      <c r="J159" s="566"/>
      <c r="K159" s="33"/>
      <c r="L159" s="33"/>
    </row>
    <row r="160" spans="1:12" x14ac:dyDescent="0.2">
      <c r="A160" s="249"/>
      <c r="B160" s="592"/>
      <c r="C160" s="592"/>
      <c r="D160" s="250">
        <v>0</v>
      </c>
      <c r="E160" s="251"/>
      <c r="F160" s="250">
        <f t="shared" si="33"/>
        <v>0</v>
      </c>
      <c r="G160" s="250">
        <v>0</v>
      </c>
      <c r="H160" s="91">
        <f t="shared" si="34"/>
        <v>0</v>
      </c>
      <c r="I160" s="566"/>
      <c r="J160" s="566"/>
      <c r="K160" s="33"/>
      <c r="L160" s="33"/>
    </row>
    <row r="161" spans="1:10" x14ac:dyDescent="0.2">
      <c r="A161" s="591" t="s">
        <v>791</v>
      </c>
      <c r="B161" s="591"/>
      <c r="C161" s="591"/>
      <c r="D161" s="99">
        <f>SUM(D156:D160)</f>
        <v>0</v>
      </c>
      <c r="E161" s="252"/>
      <c r="F161" s="234">
        <f>SUM(F156:F160)</f>
        <v>0</v>
      </c>
      <c r="G161" s="99">
        <f>SUM(G156:G160)</f>
        <v>0</v>
      </c>
      <c r="H161" s="99">
        <f t="shared" si="34"/>
        <v>0</v>
      </c>
    </row>
    <row r="162" spans="1:10" x14ac:dyDescent="0.2">
      <c r="A162" s="122"/>
      <c r="B162" s="122"/>
      <c r="C162" s="246"/>
      <c r="D162" s="253"/>
      <c r="E162" s="246"/>
      <c r="F162" s="246"/>
      <c r="G162" s="246"/>
    </row>
    <row r="163" spans="1:10" x14ac:dyDescent="0.2">
      <c r="A163" s="35" t="s">
        <v>81</v>
      </c>
      <c r="B163" s="122"/>
      <c r="C163" s="248"/>
      <c r="D163" s="248"/>
      <c r="E163" s="248"/>
      <c r="F163" s="248"/>
      <c r="G163" s="33"/>
    </row>
    <row r="164" spans="1:10" x14ac:dyDescent="0.2">
      <c r="A164" s="122"/>
      <c r="B164" s="122"/>
      <c r="C164" s="246"/>
      <c r="D164" s="253"/>
      <c r="E164" s="246"/>
      <c r="F164" s="246"/>
      <c r="G164" s="246"/>
    </row>
    <row r="165" spans="1:10" ht="33.75" customHeight="1" x14ac:dyDescent="0.2">
      <c r="A165" s="520" t="s">
        <v>589</v>
      </c>
      <c r="B165" s="520"/>
      <c r="C165" s="221" t="s">
        <v>847</v>
      </c>
      <c r="D165" s="221" t="s">
        <v>848</v>
      </c>
      <c r="E165" s="221" t="s">
        <v>849</v>
      </c>
      <c r="F165" s="221" t="s">
        <v>850</v>
      </c>
      <c r="G165" s="221" t="s">
        <v>851</v>
      </c>
      <c r="H165" s="221" t="s">
        <v>852</v>
      </c>
      <c r="I165" s="221" t="s">
        <v>853</v>
      </c>
      <c r="J165" s="221" t="s">
        <v>462</v>
      </c>
    </row>
    <row r="166" spans="1:10" ht="22.5" x14ac:dyDescent="0.2">
      <c r="A166" s="520"/>
      <c r="B166" s="520"/>
      <c r="C166" s="222" t="s">
        <v>308</v>
      </c>
      <c r="D166" s="222" t="s">
        <v>310</v>
      </c>
      <c r="E166" s="222" t="s">
        <v>500</v>
      </c>
      <c r="F166" s="222" t="s">
        <v>566</v>
      </c>
      <c r="G166" s="222" t="s">
        <v>506</v>
      </c>
      <c r="H166" s="222" t="s">
        <v>593</v>
      </c>
      <c r="I166" s="222" t="s">
        <v>509</v>
      </c>
      <c r="J166" s="123" t="s">
        <v>854</v>
      </c>
    </row>
    <row r="167" spans="1:10" ht="11.25" customHeight="1" x14ac:dyDescent="0.2">
      <c r="A167" s="593" t="s">
        <v>855</v>
      </c>
      <c r="B167" s="593"/>
      <c r="C167" s="228">
        <v>0</v>
      </c>
      <c r="D167" s="228">
        <v>0</v>
      </c>
      <c r="E167" s="228">
        <v>0</v>
      </c>
      <c r="F167" s="228">
        <v>0</v>
      </c>
      <c r="G167" s="228">
        <v>0</v>
      </c>
      <c r="H167" s="228">
        <v>0</v>
      </c>
      <c r="I167" s="228">
        <v>0</v>
      </c>
      <c r="J167" s="254">
        <f t="shared" ref="J167:J173" si="35">+C167+D167+E167+F167+G167+H167+I167</f>
        <v>0</v>
      </c>
    </row>
    <row r="168" spans="1:10" ht="11.25" customHeight="1" x14ac:dyDescent="0.2">
      <c r="A168" s="593" t="s">
        <v>856</v>
      </c>
      <c r="B168" s="593"/>
      <c r="C168" s="228">
        <v>0</v>
      </c>
      <c r="D168" s="228">
        <v>0</v>
      </c>
      <c r="E168" s="228">
        <v>0</v>
      </c>
      <c r="F168" s="228">
        <v>0</v>
      </c>
      <c r="G168" s="228">
        <v>0</v>
      </c>
      <c r="H168" s="228">
        <v>0</v>
      </c>
      <c r="I168" s="228">
        <v>0</v>
      </c>
      <c r="J168" s="254">
        <f t="shared" si="35"/>
        <v>0</v>
      </c>
    </row>
    <row r="169" spans="1:10" ht="11.25" customHeight="1" x14ac:dyDescent="0.2">
      <c r="A169" s="593" t="s">
        <v>857</v>
      </c>
      <c r="B169" s="593"/>
      <c r="C169" s="228">
        <v>0</v>
      </c>
      <c r="D169" s="228">
        <v>0</v>
      </c>
      <c r="E169" s="228">
        <v>0</v>
      </c>
      <c r="F169" s="228">
        <v>0</v>
      </c>
      <c r="G169" s="228">
        <v>0</v>
      </c>
      <c r="H169" s="228">
        <v>0</v>
      </c>
      <c r="I169" s="228">
        <v>0</v>
      </c>
      <c r="J169" s="254">
        <f t="shared" si="35"/>
        <v>0</v>
      </c>
    </row>
    <row r="170" spans="1:10" ht="11.25" customHeight="1" x14ac:dyDescent="0.2">
      <c r="A170" s="593" t="s">
        <v>858</v>
      </c>
      <c r="B170" s="593"/>
      <c r="C170" s="228">
        <v>0</v>
      </c>
      <c r="D170" s="228">
        <v>0</v>
      </c>
      <c r="E170" s="228">
        <v>0</v>
      </c>
      <c r="F170" s="228">
        <v>0</v>
      </c>
      <c r="G170" s="228">
        <v>0</v>
      </c>
      <c r="H170" s="228">
        <v>0</v>
      </c>
      <c r="I170" s="228">
        <v>0</v>
      </c>
      <c r="J170" s="254">
        <f t="shared" si="35"/>
        <v>0</v>
      </c>
    </row>
    <row r="171" spans="1:10" ht="11.25" customHeight="1" x14ac:dyDescent="0.2">
      <c r="A171" s="593" t="s">
        <v>859</v>
      </c>
      <c r="B171" s="593"/>
      <c r="C171" s="228">
        <v>0</v>
      </c>
      <c r="D171" s="228">
        <v>0</v>
      </c>
      <c r="E171" s="228">
        <v>0</v>
      </c>
      <c r="F171" s="228">
        <v>0</v>
      </c>
      <c r="G171" s="228">
        <v>0</v>
      </c>
      <c r="H171" s="228">
        <v>0</v>
      </c>
      <c r="I171" s="228">
        <v>0</v>
      </c>
      <c r="J171" s="254">
        <f t="shared" si="35"/>
        <v>0</v>
      </c>
    </row>
    <row r="172" spans="1:10" ht="11.25" customHeight="1" x14ac:dyDescent="0.2">
      <c r="A172" s="593" t="s">
        <v>860</v>
      </c>
      <c r="B172" s="593"/>
      <c r="C172" s="228">
        <v>0</v>
      </c>
      <c r="D172" s="228">
        <v>0</v>
      </c>
      <c r="E172" s="228">
        <v>0</v>
      </c>
      <c r="F172" s="228">
        <v>0</v>
      </c>
      <c r="G172" s="228">
        <v>0</v>
      </c>
      <c r="H172" s="228">
        <v>0</v>
      </c>
      <c r="I172" s="228">
        <v>0</v>
      </c>
      <c r="J172" s="254">
        <f t="shared" si="35"/>
        <v>0</v>
      </c>
    </row>
    <row r="173" spans="1:10" ht="11.25" customHeight="1" x14ac:dyDescent="0.2">
      <c r="A173" s="594" t="s">
        <v>861</v>
      </c>
      <c r="B173" s="594"/>
      <c r="C173" s="255">
        <f t="shared" ref="C173:I173" si="36">SUM(C167:C172)</f>
        <v>0</v>
      </c>
      <c r="D173" s="255">
        <f t="shared" si="36"/>
        <v>0</v>
      </c>
      <c r="E173" s="255">
        <f t="shared" si="36"/>
        <v>0</v>
      </c>
      <c r="F173" s="255">
        <f t="shared" si="36"/>
        <v>0</v>
      </c>
      <c r="G173" s="255">
        <f t="shared" si="36"/>
        <v>0</v>
      </c>
      <c r="H173" s="255">
        <f t="shared" si="36"/>
        <v>0</v>
      </c>
      <c r="I173" s="255">
        <f t="shared" si="36"/>
        <v>0</v>
      </c>
      <c r="J173" s="254">
        <f t="shared" si="35"/>
        <v>0</v>
      </c>
    </row>
    <row r="174" spans="1:10" x14ac:dyDescent="0.2">
      <c r="A174" s="122"/>
      <c r="B174" s="122"/>
      <c r="C174" s="246"/>
      <c r="D174" s="253"/>
      <c r="E174" s="246"/>
      <c r="F174" s="246"/>
      <c r="G174" s="246"/>
    </row>
    <row r="175" spans="1:10" x14ac:dyDescent="0.2">
      <c r="A175" s="122"/>
      <c r="B175" s="122"/>
      <c r="C175" s="246"/>
      <c r="D175" s="253"/>
      <c r="E175" s="246"/>
      <c r="F175" s="246"/>
      <c r="G175" s="246"/>
    </row>
    <row r="176" spans="1:10" x14ac:dyDescent="0.2">
      <c r="A176" s="35" t="s">
        <v>82</v>
      </c>
      <c r="B176" s="122"/>
      <c r="C176" s="246"/>
      <c r="D176" s="246"/>
      <c r="E176" s="246"/>
      <c r="F176" s="256"/>
      <c r="G176" s="256"/>
    </row>
    <row r="177" spans="1:10" x14ac:dyDescent="0.2">
      <c r="A177" s="35"/>
      <c r="B177" s="122"/>
      <c r="C177" s="246"/>
      <c r="D177" s="246"/>
      <c r="E177" s="246"/>
      <c r="F177" s="256"/>
      <c r="G177" s="256"/>
    </row>
    <row r="178" spans="1:10" s="37" customFormat="1" ht="48" customHeight="1" x14ac:dyDescent="0.2">
      <c r="A178" s="36" t="s">
        <v>862</v>
      </c>
      <c r="B178" s="520" t="s">
        <v>126</v>
      </c>
      <c r="C178" s="520"/>
      <c r="D178" s="520"/>
      <c r="E178" s="520"/>
      <c r="F178" s="520"/>
      <c r="G178" s="520"/>
      <c r="H178" s="520"/>
      <c r="I178" s="36" t="s">
        <v>493</v>
      </c>
      <c r="J178" s="36" t="s">
        <v>669</v>
      </c>
    </row>
    <row r="179" spans="1:10" s="37" customFormat="1" ht="24" customHeight="1" x14ac:dyDescent="0.2">
      <c r="A179" s="45" t="s">
        <v>185</v>
      </c>
      <c r="B179" s="522" t="s">
        <v>863</v>
      </c>
      <c r="C179" s="522"/>
      <c r="D179" s="522"/>
      <c r="E179" s="522"/>
      <c r="F179" s="522"/>
      <c r="G179" s="522"/>
      <c r="H179" s="522"/>
      <c r="I179" s="97" t="s">
        <v>308</v>
      </c>
      <c r="J179" s="257">
        <f>+H24+H38+H52+H66+H80+H94+H108+H122+H136+H150+F161</f>
        <v>0</v>
      </c>
    </row>
    <row r="180" spans="1:10" s="37" customFormat="1" ht="11.25" x14ac:dyDescent="0.2">
      <c r="A180" s="258"/>
      <c r="B180" s="595"/>
      <c r="C180" s="595"/>
      <c r="D180" s="595"/>
      <c r="E180" s="259"/>
      <c r="F180" s="259"/>
      <c r="G180" s="259"/>
      <c r="H180" s="259"/>
      <c r="I180" s="260"/>
      <c r="J180" s="261"/>
    </row>
    <row r="181" spans="1:10" s="37" customFormat="1" ht="11.25" customHeight="1" x14ac:dyDescent="0.2">
      <c r="A181" s="45" t="s">
        <v>185</v>
      </c>
      <c r="B181" s="522" t="s">
        <v>864</v>
      </c>
      <c r="C181" s="522"/>
      <c r="D181" s="522"/>
      <c r="E181" s="522"/>
      <c r="F181" s="522"/>
      <c r="G181" s="522"/>
      <c r="H181" s="522"/>
      <c r="I181" s="97" t="s">
        <v>310</v>
      </c>
      <c r="J181" s="257">
        <f t="shared" ref="J181:J186" si="37">+E167</f>
        <v>0</v>
      </c>
    </row>
    <row r="182" spans="1:10" s="37" customFormat="1" ht="11.25" customHeight="1" x14ac:dyDescent="0.2">
      <c r="A182" s="43">
        <v>7113</v>
      </c>
      <c r="B182" s="521" t="s">
        <v>865</v>
      </c>
      <c r="C182" s="521"/>
      <c r="D182" s="521"/>
      <c r="E182" s="521"/>
      <c r="F182" s="521"/>
      <c r="G182" s="521"/>
      <c r="H182" s="521"/>
      <c r="I182" s="95" t="s">
        <v>500</v>
      </c>
      <c r="J182" s="262">
        <f t="shared" si="37"/>
        <v>0</v>
      </c>
    </row>
    <row r="183" spans="1:10" s="37" customFormat="1" ht="11.25" customHeight="1" x14ac:dyDescent="0.2">
      <c r="A183" s="43" t="s">
        <v>185</v>
      </c>
      <c r="B183" s="521" t="s">
        <v>866</v>
      </c>
      <c r="C183" s="521"/>
      <c r="D183" s="521"/>
      <c r="E183" s="521"/>
      <c r="F183" s="521"/>
      <c r="G183" s="521"/>
      <c r="H183" s="521"/>
      <c r="I183" s="95" t="s">
        <v>566</v>
      </c>
      <c r="J183" s="262">
        <f t="shared" si="37"/>
        <v>0</v>
      </c>
    </row>
    <row r="184" spans="1:10" s="37" customFormat="1" ht="11.25" customHeight="1" x14ac:dyDescent="0.2">
      <c r="A184" s="43" t="s">
        <v>185</v>
      </c>
      <c r="B184" s="521" t="s">
        <v>867</v>
      </c>
      <c r="C184" s="521"/>
      <c r="D184" s="521"/>
      <c r="E184" s="521"/>
      <c r="F184" s="521"/>
      <c r="G184" s="521"/>
      <c r="H184" s="521"/>
      <c r="I184" s="95" t="s">
        <v>506</v>
      </c>
      <c r="J184" s="262">
        <f t="shared" si="37"/>
        <v>0</v>
      </c>
    </row>
    <row r="185" spans="1:10" s="37" customFormat="1" ht="11.25" customHeight="1" x14ac:dyDescent="0.2">
      <c r="A185" s="43" t="s">
        <v>185</v>
      </c>
      <c r="B185" s="521" t="s">
        <v>868</v>
      </c>
      <c r="C185" s="521"/>
      <c r="D185" s="521"/>
      <c r="E185" s="521"/>
      <c r="F185" s="521"/>
      <c r="G185" s="521"/>
      <c r="H185" s="521"/>
      <c r="I185" s="95" t="s">
        <v>593</v>
      </c>
      <c r="J185" s="262">
        <f t="shared" si="37"/>
        <v>0</v>
      </c>
    </row>
    <row r="186" spans="1:10" s="37" customFormat="1" ht="11.25" customHeight="1" x14ac:dyDescent="0.2">
      <c r="A186" s="43" t="s">
        <v>185</v>
      </c>
      <c r="B186" s="521" t="s">
        <v>869</v>
      </c>
      <c r="C186" s="521"/>
      <c r="D186" s="521"/>
      <c r="E186" s="521"/>
      <c r="F186" s="521"/>
      <c r="G186" s="521"/>
      <c r="H186" s="521"/>
      <c r="I186" s="95" t="s">
        <v>509</v>
      </c>
      <c r="J186" s="262">
        <f t="shared" si="37"/>
        <v>0</v>
      </c>
    </row>
    <row r="187" spans="1:10" s="37" customFormat="1" ht="22.9" customHeight="1" x14ac:dyDescent="0.2">
      <c r="A187" s="45" t="s">
        <v>185</v>
      </c>
      <c r="B187" s="522" t="s">
        <v>870</v>
      </c>
      <c r="C187" s="522"/>
      <c r="D187" s="522"/>
      <c r="E187" s="522"/>
      <c r="F187" s="522"/>
      <c r="G187" s="522"/>
      <c r="H187" s="522"/>
      <c r="I187" s="97" t="s">
        <v>871</v>
      </c>
      <c r="J187" s="257">
        <f>+J181+J182+J183+J184+J185+J186</f>
        <v>0</v>
      </c>
    </row>
    <row r="188" spans="1:10" s="37" customFormat="1" ht="11.25" x14ac:dyDescent="0.2">
      <c r="A188" s="258"/>
      <c r="B188" s="595"/>
      <c r="C188" s="595"/>
      <c r="D188" s="595"/>
      <c r="E188" s="259"/>
      <c r="F188" s="259"/>
      <c r="G188" s="259"/>
      <c r="H188" s="259"/>
      <c r="I188" s="260"/>
      <c r="J188" s="261"/>
    </row>
    <row r="189" spans="1:10" s="37" customFormat="1" ht="24" customHeight="1" x14ac:dyDescent="0.2">
      <c r="A189" s="43">
        <v>7114</v>
      </c>
      <c r="B189" s="521" t="s">
        <v>872</v>
      </c>
      <c r="C189" s="521"/>
      <c r="D189" s="521"/>
      <c r="E189" s="521"/>
      <c r="F189" s="521"/>
      <c r="G189" s="521"/>
      <c r="H189" s="521"/>
      <c r="I189" s="95" t="s">
        <v>512</v>
      </c>
      <c r="J189" s="262">
        <v>0</v>
      </c>
    </row>
    <row r="190" spans="1:10" s="37" customFormat="1" ht="24" customHeight="1" x14ac:dyDescent="0.2">
      <c r="A190" s="36" t="s">
        <v>185</v>
      </c>
      <c r="B190" s="596" t="s">
        <v>873</v>
      </c>
      <c r="C190" s="596"/>
      <c r="D190" s="596"/>
      <c r="E190" s="596"/>
      <c r="F190" s="596"/>
      <c r="G190" s="596"/>
      <c r="H190" s="596"/>
      <c r="I190" s="123" t="s">
        <v>874</v>
      </c>
      <c r="J190" s="262">
        <f>+J187-J179-J189</f>
        <v>0</v>
      </c>
    </row>
    <row r="191" spans="1:10" x14ac:dyDescent="0.2">
      <c r="A191" s="245"/>
      <c r="B191" s="122"/>
      <c r="C191" s="248"/>
      <c r="D191" s="248"/>
      <c r="E191" s="248"/>
      <c r="F191" s="248"/>
      <c r="G191" s="33"/>
    </row>
    <row r="192" spans="1:10" x14ac:dyDescent="0.2">
      <c r="A192" s="245"/>
      <c r="B192" s="122"/>
      <c r="C192" s="248"/>
      <c r="D192" s="248"/>
      <c r="E192" s="248"/>
      <c r="F192" s="248"/>
      <c r="G192" s="33"/>
    </row>
    <row r="193" spans="1:11" ht="12" customHeight="1" x14ac:dyDescent="0.2">
      <c r="A193" s="560" t="s">
        <v>166</v>
      </c>
      <c r="B193" s="560"/>
      <c r="C193" s="560"/>
      <c r="D193" s="560"/>
      <c r="E193" s="560"/>
      <c r="F193" s="560"/>
      <c r="G193" s="560"/>
      <c r="H193" s="560"/>
      <c r="I193" s="560"/>
      <c r="J193" s="560"/>
      <c r="K193" s="263"/>
    </row>
    <row r="194" spans="1:11" ht="11.25" customHeight="1" x14ac:dyDescent="0.2">
      <c r="A194" s="561" t="s">
        <v>875</v>
      </c>
      <c r="B194" s="561"/>
      <c r="C194" s="561"/>
      <c r="D194" s="561"/>
      <c r="E194" s="561"/>
      <c r="F194" s="561"/>
      <c r="G194" s="561"/>
      <c r="H194" s="561"/>
      <c r="I194" s="561"/>
      <c r="J194" s="561"/>
      <c r="K194" s="264"/>
    </row>
    <row r="195" spans="1:11" ht="12" customHeight="1" x14ac:dyDescent="0.2">
      <c r="A195" s="557" t="s">
        <v>876</v>
      </c>
      <c r="B195" s="557"/>
      <c r="C195" s="557"/>
      <c r="D195" s="557"/>
      <c r="E195" s="557"/>
      <c r="F195" s="557"/>
      <c r="G195" s="557"/>
      <c r="H195" s="557"/>
      <c r="I195" s="557"/>
      <c r="J195" s="557"/>
      <c r="K195" s="264"/>
    </row>
    <row r="196" spans="1:11" ht="12" customHeight="1" x14ac:dyDescent="0.2">
      <c r="A196" s="557" t="s">
        <v>877</v>
      </c>
      <c r="B196" s="557"/>
      <c r="C196" s="557"/>
      <c r="D196" s="557"/>
      <c r="E196" s="557"/>
      <c r="F196" s="557"/>
      <c r="G196" s="557"/>
      <c r="H196" s="557"/>
      <c r="I196" s="557"/>
      <c r="J196" s="557"/>
      <c r="K196" s="264"/>
    </row>
    <row r="197" spans="1:11" ht="12" customHeight="1" x14ac:dyDescent="0.2">
      <c r="A197" s="557" t="s">
        <v>878</v>
      </c>
      <c r="B197" s="557"/>
      <c r="C197" s="557"/>
      <c r="D197" s="557"/>
      <c r="E197" s="557"/>
      <c r="F197" s="557"/>
      <c r="G197" s="557"/>
      <c r="H197" s="557"/>
      <c r="I197" s="557"/>
      <c r="J197" s="557"/>
      <c r="K197" s="264"/>
    </row>
    <row r="198" spans="1:11" ht="11.25" customHeight="1" x14ac:dyDescent="0.2">
      <c r="A198" s="557" t="s">
        <v>879</v>
      </c>
      <c r="B198" s="557"/>
      <c r="C198" s="557"/>
      <c r="D198" s="557"/>
      <c r="E198" s="557"/>
      <c r="F198" s="557"/>
      <c r="G198" s="557"/>
      <c r="H198" s="557"/>
      <c r="I198" s="557"/>
      <c r="J198" s="557"/>
      <c r="K198" s="264"/>
    </row>
    <row r="199" spans="1:11" ht="11.25" customHeight="1" x14ac:dyDescent="0.2">
      <c r="A199" s="557" t="s">
        <v>880</v>
      </c>
      <c r="B199" s="557"/>
      <c r="C199" s="557"/>
      <c r="D199" s="557"/>
      <c r="E199" s="557"/>
      <c r="F199" s="557"/>
      <c r="G199" s="557"/>
      <c r="H199" s="557"/>
      <c r="I199" s="557"/>
      <c r="J199" s="557"/>
      <c r="K199" s="264"/>
    </row>
    <row r="200" spans="1:11" ht="11.25" customHeight="1" x14ac:dyDescent="0.2">
      <c r="A200" s="558" t="s">
        <v>474</v>
      </c>
      <c r="B200" s="558"/>
      <c r="C200" s="558"/>
      <c r="D200" s="558"/>
      <c r="E200" s="558"/>
      <c r="F200" s="558"/>
      <c r="G200" s="558"/>
      <c r="H200" s="558"/>
      <c r="I200" s="558"/>
      <c r="J200" s="558"/>
      <c r="K200" s="264"/>
    </row>
    <row r="205" spans="1:11" x14ac:dyDescent="0.2">
      <c r="A205" s="35" t="str">
        <f>+Índice_Anexos_ICT!A125</f>
        <v>Sr. JAVIER ALFREDO GALARZA BENITES</v>
      </c>
      <c r="B205" s="35"/>
      <c r="C205" s="107"/>
      <c r="F205" s="35" t="str">
        <f>+Índice_Anexos_ICT!G125</f>
        <v>Sr. FELIX BYRON VALAREZO ALVARADO</v>
      </c>
    </row>
    <row r="206" spans="1:11" x14ac:dyDescent="0.2">
      <c r="A206" s="35" t="str">
        <f>+Índice_Anexos_ICT!A126</f>
        <v>C.C: 0901243352</v>
      </c>
      <c r="B206" s="35"/>
      <c r="C206" s="107"/>
      <c r="F206" s="35" t="str">
        <f>+Índice_Anexos_ICT!G126</f>
        <v>RUC No. 0912592029001</v>
      </c>
    </row>
    <row r="207" spans="1:11" x14ac:dyDescent="0.2">
      <c r="A207" s="35" t="str">
        <f>+Índice_Anexos_ICT!A127</f>
        <v>Representante Legal  SERVICIOS TELCODATA S.A.</v>
      </c>
      <c r="B207" s="107"/>
      <c r="C207" s="107"/>
      <c r="F207" s="35" t="str">
        <f>+Índice_Anexos_ICT!G127</f>
        <v>Contador SERVICIOS TELCODATA S.A.</v>
      </c>
    </row>
  </sheetData>
  <sheetProtection selectLockedCells="1" selectUnlockedCells="1"/>
  <mergeCells count="103">
    <mergeCell ref="A195:J195"/>
    <mergeCell ref="A196:J196"/>
    <mergeCell ref="A197:J197"/>
    <mergeCell ref="A198:J198"/>
    <mergeCell ref="A199:J199"/>
    <mergeCell ref="A200:J200"/>
    <mergeCell ref="B187:H187"/>
    <mergeCell ref="B188:D188"/>
    <mergeCell ref="B189:H189"/>
    <mergeCell ref="B190:H190"/>
    <mergeCell ref="A193:J193"/>
    <mergeCell ref="A194:J194"/>
    <mergeCell ref="B181:H181"/>
    <mergeCell ref="B182:H182"/>
    <mergeCell ref="B183:H183"/>
    <mergeCell ref="B184:H184"/>
    <mergeCell ref="B185:H185"/>
    <mergeCell ref="B186:H186"/>
    <mergeCell ref="A171:B171"/>
    <mergeCell ref="A172:B172"/>
    <mergeCell ref="A173:B173"/>
    <mergeCell ref="B178:H178"/>
    <mergeCell ref="B179:H179"/>
    <mergeCell ref="B180:D180"/>
    <mergeCell ref="A161:C161"/>
    <mergeCell ref="A165:B166"/>
    <mergeCell ref="A167:B167"/>
    <mergeCell ref="A168:B168"/>
    <mergeCell ref="A169:B169"/>
    <mergeCell ref="A170:B170"/>
    <mergeCell ref="B158:C158"/>
    <mergeCell ref="I158:J158"/>
    <mergeCell ref="B159:C159"/>
    <mergeCell ref="I159:J159"/>
    <mergeCell ref="B160:C160"/>
    <mergeCell ref="I160:J160"/>
    <mergeCell ref="A154:A155"/>
    <mergeCell ref="B154:C155"/>
    <mergeCell ref="I154:J155"/>
    <mergeCell ref="B156:C156"/>
    <mergeCell ref="I156:J156"/>
    <mergeCell ref="B157:C157"/>
    <mergeCell ref="I157:J157"/>
    <mergeCell ref="A138:A139"/>
    <mergeCell ref="B138:B139"/>
    <mergeCell ref="A141:A143"/>
    <mergeCell ref="A144:A145"/>
    <mergeCell ref="A146:A147"/>
    <mergeCell ref="A150:B150"/>
    <mergeCell ref="A124:A125"/>
    <mergeCell ref="B124:B125"/>
    <mergeCell ref="A127:A129"/>
    <mergeCell ref="A130:A131"/>
    <mergeCell ref="A132:A133"/>
    <mergeCell ref="A136:B136"/>
    <mergeCell ref="A110:A111"/>
    <mergeCell ref="B110:B111"/>
    <mergeCell ref="A113:A115"/>
    <mergeCell ref="A116:A117"/>
    <mergeCell ref="A118:A119"/>
    <mergeCell ref="A122:B122"/>
    <mergeCell ref="A96:A97"/>
    <mergeCell ref="B96:B97"/>
    <mergeCell ref="A99:A101"/>
    <mergeCell ref="A102:A103"/>
    <mergeCell ref="A104:A105"/>
    <mergeCell ref="A108:B108"/>
    <mergeCell ref="A82:A83"/>
    <mergeCell ref="B82:B83"/>
    <mergeCell ref="A85:A87"/>
    <mergeCell ref="A88:A89"/>
    <mergeCell ref="A90:A91"/>
    <mergeCell ref="A94:B94"/>
    <mergeCell ref="A68:A69"/>
    <mergeCell ref="B68:B69"/>
    <mergeCell ref="A71:A73"/>
    <mergeCell ref="A74:A75"/>
    <mergeCell ref="A76:A77"/>
    <mergeCell ref="A80:B80"/>
    <mergeCell ref="A54:A55"/>
    <mergeCell ref="B54:B55"/>
    <mergeCell ref="A57:A59"/>
    <mergeCell ref="A60:A61"/>
    <mergeCell ref="A62:A63"/>
    <mergeCell ref="A66:B66"/>
    <mergeCell ref="A46:A47"/>
    <mergeCell ref="A48:A49"/>
    <mergeCell ref="A52:B52"/>
    <mergeCell ref="A26:A27"/>
    <mergeCell ref="B26:B27"/>
    <mergeCell ref="A29:A31"/>
    <mergeCell ref="A32:A33"/>
    <mergeCell ref="A34:A35"/>
    <mergeCell ref="A38:B38"/>
    <mergeCell ref="A12:A13"/>
    <mergeCell ref="B12:B13"/>
    <mergeCell ref="A15:A17"/>
    <mergeCell ref="A18:A19"/>
    <mergeCell ref="A20:A21"/>
    <mergeCell ref="A24:B24"/>
    <mergeCell ref="A40:A41"/>
    <mergeCell ref="B40:B41"/>
    <mergeCell ref="A43:A45"/>
  </mergeCells>
  <hyperlinks>
    <hyperlink ref="G1" location="Índice_Anexos_ICT!A1" display="Índice"/>
  </hyperlinks>
  <pageMargins left="0.39374999999999999" right="0.27569444444444446" top="0.39374999999999999" bottom="0.35416666666666669" header="0.51180555555555551" footer="0.51180555555555551"/>
  <pageSetup paperSize="9" firstPageNumber="0" orientation="portrait" horizontalDpi="300" verticalDpi="300"/>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workbookViewId="0"/>
  </sheetViews>
  <sheetFormatPr baseColWidth="10" defaultColWidth="11.5703125" defaultRowHeight="12" x14ac:dyDescent="0.2"/>
  <cols>
    <col min="1" max="1" width="14" style="1" customWidth="1"/>
    <col min="2" max="2" width="11" style="1" customWidth="1"/>
    <col min="3" max="3" width="13.5703125" style="1" customWidth="1"/>
    <col min="4" max="4" width="12" style="1" customWidth="1"/>
    <col min="5" max="5" width="11.140625" style="1" customWidth="1"/>
    <col min="6" max="6" width="11.85546875" style="1" customWidth="1"/>
    <col min="7" max="9" width="10.5703125" style="1" customWidth="1"/>
    <col min="10" max="10" width="12.5703125" style="1" customWidth="1"/>
    <col min="11" max="11" width="11.7109375" style="1" customWidth="1"/>
    <col min="12" max="12" width="12.5703125" style="1" customWidth="1"/>
    <col min="13" max="13" width="10.7109375" style="1" customWidth="1"/>
    <col min="14" max="14" width="12.140625" style="1" customWidth="1"/>
    <col min="15" max="15" width="11.5703125" style="1"/>
    <col min="16" max="16" width="12.140625" style="1" customWidth="1"/>
    <col min="17" max="17" width="14.85546875" style="1" customWidth="1"/>
    <col min="18" max="16384" width="11.5703125" style="1"/>
  </cols>
  <sheetData>
    <row r="1" spans="1:17" x14ac:dyDescent="0.2">
      <c r="A1" s="3" t="s">
        <v>123</v>
      </c>
      <c r="B1" s="3"/>
      <c r="C1" s="3"/>
      <c r="D1" s="3"/>
      <c r="G1" s="17" t="s">
        <v>124</v>
      </c>
    </row>
    <row r="2" spans="1:17" x14ac:dyDescent="0.2">
      <c r="A2" s="4"/>
      <c r="B2" s="5"/>
      <c r="C2" s="5"/>
      <c r="D2" s="5"/>
    </row>
    <row r="3" spans="1:17" x14ac:dyDescent="0.2">
      <c r="A3" s="3" t="s">
        <v>1</v>
      </c>
      <c r="C3" s="6" t="str">
        <f>+Índice_Anexos_ICT!C3</f>
        <v>SERVICIOS TELCODATA</v>
      </c>
      <c r="D3" s="6"/>
    </row>
    <row r="4" spans="1:17" x14ac:dyDescent="0.2">
      <c r="A4" s="3" t="s">
        <v>3</v>
      </c>
      <c r="C4" s="6" t="str">
        <f>+Índice_Anexos_ICT!C4</f>
        <v>0990800537001</v>
      </c>
      <c r="D4" s="6"/>
    </row>
    <row r="5" spans="1:17" x14ac:dyDescent="0.2">
      <c r="A5" s="3" t="s">
        <v>5</v>
      </c>
      <c r="C5" s="6">
        <f>+Índice_Anexos_ICT!C5</f>
        <v>2019</v>
      </c>
      <c r="D5" s="6"/>
    </row>
    <row r="6" spans="1:17" x14ac:dyDescent="0.2">
      <c r="A6" s="4"/>
      <c r="B6" s="5"/>
      <c r="C6" s="5"/>
      <c r="D6" s="5"/>
    </row>
    <row r="7" spans="1:17" x14ac:dyDescent="0.2">
      <c r="A7" s="3" t="s">
        <v>881</v>
      </c>
      <c r="B7" s="265"/>
      <c r="C7" s="265"/>
      <c r="D7" s="265"/>
      <c r="E7" s="265"/>
      <c r="F7" s="265"/>
      <c r="G7" s="265"/>
    </row>
    <row r="8" spans="1:17" x14ac:dyDescent="0.2">
      <c r="A8" s="212" t="s">
        <v>83</v>
      </c>
      <c r="B8" s="212"/>
      <c r="C8" s="212"/>
      <c r="D8" s="212"/>
      <c r="E8" s="212"/>
      <c r="F8" s="212"/>
      <c r="G8" s="212"/>
    </row>
    <row r="10" spans="1:17" x14ac:dyDescent="0.2">
      <c r="A10" s="8" t="s">
        <v>84</v>
      </c>
    </row>
    <row r="12" spans="1:17" ht="62.25" customHeight="1" x14ac:dyDescent="0.2">
      <c r="A12" s="501" t="s">
        <v>882</v>
      </c>
      <c r="B12" s="501" t="s">
        <v>883</v>
      </c>
      <c r="C12" s="501" t="s">
        <v>786</v>
      </c>
      <c r="D12" s="501" t="s">
        <v>787</v>
      </c>
      <c r="E12" s="501" t="s">
        <v>884</v>
      </c>
      <c r="F12" s="501" t="s">
        <v>885</v>
      </c>
      <c r="G12" s="9" t="s">
        <v>886</v>
      </c>
      <c r="H12" s="9" t="s">
        <v>887</v>
      </c>
      <c r="I12" s="9" t="s">
        <v>888</v>
      </c>
      <c r="J12" s="9" t="s">
        <v>889</v>
      </c>
      <c r="K12" s="71" t="s">
        <v>890</v>
      </c>
      <c r="L12" s="501" t="s">
        <v>891</v>
      </c>
      <c r="M12" s="501" t="s">
        <v>892</v>
      </c>
      <c r="N12" s="71" t="s">
        <v>893</v>
      </c>
      <c r="O12" s="71" t="s">
        <v>894</v>
      </c>
      <c r="P12" s="71" t="s">
        <v>895</v>
      </c>
      <c r="Q12" s="501" t="s">
        <v>172</v>
      </c>
    </row>
    <row r="13" spans="1:17" x14ac:dyDescent="0.2">
      <c r="A13" s="501"/>
      <c r="B13" s="501"/>
      <c r="C13" s="501"/>
      <c r="D13" s="501"/>
      <c r="E13" s="501"/>
      <c r="F13" s="501"/>
      <c r="G13" s="216" t="s">
        <v>308</v>
      </c>
      <c r="H13" s="216" t="s">
        <v>310</v>
      </c>
      <c r="I13" s="216" t="s">
        <v>500</v>
      </c>
      <c r="J13" s="216" t="s">
        <v>566</v>
      </c>
      <c r="K13" s="266" t="s">
        <v>896</v>
      </c>
      <c r="L13" s="501"/>
      <c r="M13" s="501"/>
      <c r="N13" s="216" t="s">
        <v>593</v>
      </c>
      <c r="O13" s="216" t="s">
        <v>509</v>
      </c>
      <c r="P13" s="216" t="s">
        <v>510</v>
      </c>
      <c r="Q13" s="501"/>
    </row>
    <row r="14" spans="1:17" x14ac:dyDescent="0.2">
      <c r="A14" s="267"/>
      <c r="B14" s="268"/>
      <c r="C14" s="269"/>
      <c r="D14" s="269"/>
      <c r="E14" s="270"/>
      <c r="F14" s="271"/>
      <c r="G14" s="271"/>
      <c r="H14" s="272"/>
      <c r="I14" s="273"/>
      <c r="J14" s="198"/>
      <c r="K14" s="271">
        <f t="shared" ref="K14:K18" si="0">+G14-H14+I14-J14</f>
        <v>0</v>
      </c>
      <c r="L14" s="218"/>
      <c r="M14" s="218"/>
      <c r="N14" s="273"/>
      <c r="O14" s="272"/>
      <c r="P14" s="271"/>
      <c r="Q14" s="268"/>
    </row>
    <row r="15" spans="1:17" x14ac:dyDescent="0.2">
      <c r="A15" s="267"/>
      <c r="B15" s="268"/>
      <c r="C15" s="269"/>
      <c r="D15" s="269"/>
      <c r="E15" s="270"/>
      <c r="F15" s="271"/>
      <c r="G15" s="271"/>
      <c r="H15" s="272"/>
      <c r="I15" s="273"/>
      <c r="J15" s="198"/>
      <c r="K15" s="271">
        <f t="shared" si="0"/>
        <v>0</v>
      </c>
      <c r="L15" s="218"/>
      <c r="M15" s="218"/>
      <c r="N15" s="273"/>
      <c r="O15" s="272"/>
      <c r="P15" s="271"/>
      <c r="Q15" s="268"/>
    </row>
    <row r="16" spans="1:17" x14ac:dyDescent="0.2">
      <c r="A16" s="267"/>
      <c r="B16" s="268"/>
      <c r="C16" s="269"/>
      <c r="D16" s="269"/>
      <c r="E16" s="270"/>
      <c r="F16" s="271"/>
      <c r="G16" s="271"/>
      <c r="H16" s="272"/>
      <c r="I16" s="273"/>
      <c r="J16" s="198"/>
      <c r="K16" s="271">
        <f t="shared" si="0"/>
        <v>0</v>
      </c>
      <c r="L16" s="218"/>
      <c r="M16" s="218"/>
      <c r="N16" s="273"/>
      <c r="O16" s="272"/>
      <c r="P16" s="271"/>
      <c r="Q16" s="268"/>
    </row>
    <row r="17" spans="1:17" x14ac:dyDescent="0.2">
      <c r="A17" s="267"/>
      <c r="B17" s="268"/>
      <c r="C17" s="269"/>
      <c r="D17" s="269"/>
      <c r="E17" s="270"/>
      <c r="F17" s="271"/>
      <c r="G17" s="271"/>
      <c r="H17" s="272"/>
      <c r="I17" s="273"/>
      <c r="J17" s="198"/>
      <c r="K17" s="271">
        <f t="shared" si="0"/>
        <v>0</v>
      </c>
      <c r="L17" s="218"/>
      <c r="M17" s="218"/>
      <c r="N17" s="273"/>
      <c r="O17" s="272"/>
      <c r="P17" s="271"/>
      <c r="Q17" s="268"/>
    </row>
    <row r="18" spans="1:17" x14ac:dyDescent="0.2">
      <c r="A18" s="267"/>
      <c r="B18" s="268"/>
      <c r="C18" s="269"/>
      <c r="D18" s="269"/>
      <c r="E18" s="270"/>
      <c r="F18" s="271"/>
      <c r="G18" s="271"/>
      <c r="H18" s="272"/>
      <c r="I18" s="273"/>
      <c r="J18" s="198"/>
      <c r="K18" s="271">
        <f t="shared" si="0"/>
        <v>0</v>
      </c>
      <c r="L18" s="218"/>
      <c r="M18" s="218"/>
      <c r="N18" s="273"/>
      <c r="O18" s="272"/>
      <c r="P18" s="271"/>
      <c r="Q18" s="268"/>
    </row>
    <row r="19" spans="1:17" ht="12" customHeight="1" x14ac:dyDescent="0.2">
      <c r="A19" s="597" t="s">
        <v>791</v>
      </c>
      <c r="B19" s="597"/>
      <c r="C19" s="597"/>
      <c r="D19" s="597"/>
      <c r="E19" s="597"/>
      <c r="F19" s="274">
        <f t="shared" ref="F19:K19" si="1">SUM(F14:F18)</f>
        <v>0</v>
      </c>
      <c r="G19" s="274">
        <f t="shared" si="1"/>
        <v>0</v>
      </c>
      <c r="H19" s="274">
        <f t="shared" si="1"/>
        <v>0</v>
      </c>
      <c r="I19" s="274">
        <f t="shared" si="1"/>
        <v>0</v>
      </c>
      <c r="J19" s="274">
        <f t="shared" si="1"/>
        <v>0</v>
      </c>
      <c r="K19" s="274">
        <f t="shared" si="1"/>
        <v>0</v>
      </c>
      <c r="L19" s="218"/>
      <c r="M19" s="218"/>
      <c r="N19" s="274">
        <f>SUM(N14:N18)</f>
        <v>0</v>
      </c>
      <c r="O19" s="274">
        <f>SUM(O14:O18)</f>
        <v>0</v>
      </c>
      <c r="P19" s="274">
        <f>SUM(P14:P18)</f>
        <v>0</v>
      </c>
    </row>
    <row r="20" spans="1:17" x14ac:dyDescent="0.2">
      <c r="A20" s="27"/>
      <c r="B20" s="275"/>
      <c r="C20" s="276"/>
      <c r="D20" s="276"/>
      <c r="E20" s="276"/>
      <c r="F20" s="276"/>
      <c r="G20" s="4"/>
    </row>
    <row r="21" spans="1:17" x14ac:dyDescent="0.2">
      <c r="A21" s="27"/>
      <c r="B21" s="275"/>
      <c r="C21" s="276"/>
      <c r="D21" s="276"/>
      <c r="E21" s="276"/>
      <c r="F21" s="276"/>
      <c r="G21" s="4"/>
    </row>
    <row r="22" spans="1:17" ht="51.95" customHeight="1" x14ac:dyDescent="0.2">
      <c r="A22" s="9" t="s">
        <v>450</v>
      </c>
      <c r="B22" s="501" t="s">
        <v>126</v>
      </c>
      <c r="C22" s="501"/>
      <c r="D22" s="501"/>
      <c r="E22" s="501"/>
      <c r="F22" s="501"/>
      <c r="G22" s="501"/>
      <c r="H22" s="501"/>
      <c r="I22" s="501"/>
      <c r="J22" s="9" t="s">
        <v>493</v>
      </c>
      <c r="K22" s="9" t="s">
        <v>669</v>
      </c>
    </row>
    <row r="23" spans="1:17" ht="26.1" customHeight="1" x14ac:dyDescent="0.2">
      <c r="A23" s="32" t="s">
        <v>897</v>
      </c>
      <c r="B23" s="510" t="s">
        <v>898</v>
      </c>
      <c r="C23" s="510"/>
      <c r="D23" s="510"/>
      <c r="E23" s="510"/>
      <c r="F23" s="510"/>
      <c r="G23" s="510"/>
      <c r="H23" s="510"/>
      <c r="I23" s="510"/>
      <c r="J23" s="277" t="s">
        <v>512</v>
      </c>
      <c r="K23" s="278">
        <v>0</v>
      </c>
    </row>
    <row r="24" spans="1:17" ht="12.95" customHeight="1" x14ac:dyDescent="0.2">
      <c r="A24" s="32" t="s">
        <v>899</v>
      </c>
      <c r="B24" s="510" t="s">
        <v>900</v>
      </c>
      <c r="C24" s="510"/>
      <c r="D24" s="510"/>
      <c r="E24" s="510"/>
      <c r="F24" s="510"/>
      <c r="G24" s="510"/>
      <c r="H24" s="510"/>
      <c r="I24" s="510"/>
      <c r="J24" s="277" t="s">
        <v>684</v>
      </c>
      <c r="K24" s="278">
        <v>0</v>
      </c>
    </row>
    <row r="25" spans="1:17" ht="12" customHeight="1" x14ac:dyDescent="0.2">
      <c r="A25" s="73" t="s">
        <v>901</v>
      </c>
      <c r="B25" s="509" t="s">
        <v>902</v>
      </c>
      <c r="C25" s="509"/>
      <c r="D25" s="509"/>
      <c r="E25" s="509"/>
      <c r="F25" s="509"/>
      <c r="G25" s="509"/>
      <c r="H25" s="509"/>
      <c r="I25" s="509"/>
      <c r="J25" s="279" t="s">
        <v>903</v>
      </c>
      <c r="K25" s="280">
        <f>+K23+K24</f>
        <v>0</v>
      </c>
    </row>
    <row r="26" spans="1:17" ht="12" customHeight="1" x14ac:dyDescent="0.2">
      <c r="A26" s="32" t="s">
        <v>185</v>
      </c>
      <c r="B26" s="510" t="s">
        <v>904</v>
      </c>
      <c r="C26" s="510"/>
      <c r="D26" s="510"/>
      <c r="E26" s="510"/>
      <c r="F26" s="510"/>
      <c r="G26" s="510"/>
      <c r="H26" s="510"/>
      <c r="I26" s="510"/>
      <c r="J26" s="277" t="s">
        <v>905</v>
      </c>
      <c r="K26" s="278">
        <f>+N19</f>
        <v>0</v>
      </c>
    </row>
    <row r="27" spans="1:17" ht="12" customHeight="1" x14ac:dyDescent="0.2">
      <c r="A27" s="9" t="s">
        <v>185</v>
      </c>
      <c r="B27" s="598" t="s">
        <v>906</v>
      </c>
      <c r="C27" s="598"/>
      <c r="D27" s="598"/>
      <c r="E27" s="598"/>
      <c r="F27" s="598"/>
      <c r="G27" s="598"/>
      <c r="H27" s="598"/>
      <c r="I27" s="598"/>
      <c r="J27" s="216" t="s">
        <v>907</v>
      </c>
      <c r="K27" s="281">
        <f>+K25-K26</f>
        <v>0</v>
      </c>
    </row>
    <row r="28" spans="1:17" ht="12" customHeight="1" x14ac:dyDescent="0.2">
      <c r="A28" s="282"/>
      <c r="B28" s="510"/>
      <c r="C28" s="510"/>
      <c r="D28" s="510"/>
      <c r="E28" s="510"/>
      <c r="F28" s="510"/>
      <c r="G28" s="510"/>
      <c r="H28" s="510"/>
      <c r="I28" s="510"/>
      <c r="J28" s="283"/>
      <c r="K28" s="284"/>
    </row>
    <row r="29" spans="1:17" ht="12.95" customHeight="1" x14ac:dyDescent="0.2">
      <c r="A29" s="32" t="s">
        <v>908</v>
      </c>
      <c r="B29" s="510" t="s">
        <v>909</v>
      </c>
      <c r="C29" s="510"/>
      <c r="D29" s="510"/>
      <c r="E29" s="510"/>
      <c r="F29" s="510"/>
      <c r="G29" s="510"/>
      <c r="H29" s="510"/>
      <c r="I29" s="510"/>
      <c r="J29" s="277" t="s">
        <v>520</v>
      </c>
      <c r="K29" s="285">
        <v>0</v>
      </c>
    </row>
    <row r="30" spans="1:17" ht="12" customHeight="1" x14ac:dyDescent="0.2">
      <c r="A30" s="73" t="s">
        <v>901</v>
      </c>
      <c r="B30" s="509" t="s">
        <v>910</v>
      </c>
      <c r="C30" s="509"/>
      <c r="D30" s="509"/>
      <c r="E30" s="509"/>
      <c r="F30" s="509"/>
      <c r="G30" s="509"/>
      <c r="H30" s="509"/>
      <c r="I30" s="509"/>
      <c r="J30" s="279" t="s">
        <v>911</v>
      </c>
      <c r="K30" s="286">
        <f>+K25-K29</f>
        <v>0</v>
      </c>
    </row>
    <row r="31" spans="1:17" ht="12" customHeight="1" x14ac:dyDescent="0.2">
      <c r="A31" s="9" t="s">
        <v>185</v>
      </c>
      <c r="B31" s="598" t="s">
        <v>912</v>
      </c>
      <c r="C31" s="598"/>
      <c r="D31" s="598"/>
      <c r="E31" s="598"/>
      <c r="F31" s="598"/>
      <c r="G31" s="598"/>
      <c r="H31" s="598"/>
      <c r="I31" s="598"/>
      <c r="J31" s="216" t="s">
        <v>913</v>
      </c>
      <c r="K31" s="281">
        <f>+K30-O19</f>
        <v>0</v>
      </c>
    </row>
    <row r="32" spans="1:17" x14ac:dyDescent="0.2">
      <c r="A32" s="27"/>
      <c r="B32" s="275"/>
      <c r="C32" s="276"/>
      <c r="D32" s="276"/>
      <c r="E32" s="276"/>
      <c r="F32" s="276"/>
      <c r="G32" s="4"/>
    </row>
    <row r="33" spans="1:11" x14ac:dyDescent="0.2">
      <c r="A33" s="27"/>
      <c r="B33" s="275"/>
      <c r="C33" s="276"/>
      <c r="D33" s="276"/>
      <c r="E33" s="276"/>
      <c r="F33" s="276"/>
      <c r="G33" s="4"/>
    </row>
    <row r="34" spans="1:11" ht="12" customHeight="1" x14ac:dyDescent="0.2">
      <c r="A34" s="516" t="s">
        <v>166</v>
      </c>
      <c r="B34" s="516"/>
      <c r="C34" s="516"/>
      <c r="D34" s="516"/>
      <c r="E34" s="516"/>
      <c r="F34" s="516"/>
      <c r="G34" s="516"/>
      <c r="H34" s="516"/>
      <c r="I34" s="516"/>
      <c r="J34" s="516"/>
      <c r="K34" s="516"/>
    </row>
    <row r="35" spans="1:11" ht="12" customHeight="1" x14ac:dyDescent="0.2">
      <c r="A35" s="517" t="s">
        <v>914</v>
      </c>
      <c r="B35" s="517"/>
      <c r="C35" s="517"/>
      <c r="D35" s="517"/>
      <c r="E35" s="517"/>
      <c r="F35" s="517"/>
      <c r="G35" s="517"/>
      <c r="H35" s="517"/>
      <c r="I35" s="517"/>
      <c r="J35" s="517"/>
      <c r="K35" s="517"/>
    </row>
    <row r="36" spans="1:11" ht="25.5" customHeight="1" x14ac:dyDescent="0.2">
      <c r="A36" s="543" t="s">
        <v>915</v>
      </c>
      <c r="B36" s="543"/>
      <c r="C36" s="543"/>
      <c r="D36" s="543"/>
      <c r="E36" s="543"/>
      <c r="F36" s="543"/>
      <c r="G36" s="543"/>
      <c r="H36" s="543"/>
      <c r="I36" s="543"/>
      <c r="J36" s="543"/>
      <c r="K36" s="543"/>
    </row>
    <row r="37" spans="1:11" ht="12" customHeight="1" x14ac:dyDescent="0.2">
      <c r="A37" s="543" t="s">
        <v>916</v>
      </c>
      <c r="B37" s="543"/>
      <c r="C37" s="543"/>
      <c r="D37" s="543"/>
      <c r="E37" s="543"/>
      <c r="F37" s="543"/>
      <c r="G37" s="543"/>
      <c r="H37" s="543"/>
      <c r="I37" s="543"/>
      <c r="J37" s="543"/>
      <c r="K37" s="543"/>
    </row>
    <row r="38" spans="1:11" ht="12" customHeight="1" x14ac:dyDescent="0.2">
      <c r="A38" s="543" t="s">
        <v>917</v>
      </c>
      <c r="B38" s="543"/>
      <c r="C38" s="543"/>
      <c r="D38" s="543"/>
      <c r="E38" s="543"/>
      <c r="F38" s="543"/>
      <c r="G38" s="543"/>
      <c r="H38" s="543"/>
      <c r="I38" s="543"/>
      <c r="J38" s="543"/>
      <c r="K38" s="543"/>
    </row>
    <row r="39" spans="1:11" ht="25.5" customHeight="1" x14ac:dyDescent="0.2">
      <c r="A39" s="518" t="s">
        <v>918</v>
      </c>
      <c r="B39" s="518"/>
      <c r="C39" s="518"/>
      <c r="D39" s="518"/>
      <c r="E39" s="518"/>
      <c r="F39" s="518"/>
      <c r="G39" s="518"/>
      <c r="H39" s="518"/>
      <c r="I39" s="518"/>
      <c r="J39" s="518"/>
      <c r="K39" s="518"/>
    </row>
    <row r="43" spans="1:11" x14ac:dyDescent="0.2">
      <c r="A43" s="3"/>
      <c r="B43" s="4"/>
      <c r="C43" s="4"/>
      <c r="D43" s="4"/>
      <c r="F43" s="3"/>
      <c r="G43" s="287"/>
    </row>
    <row r="44" spans="1:11" ht="12" customHeight="1" x14ac:dyDescent="0.2">
      <c r="A44" s="8"/>
      <c r="B44" s="4"/>
      <c r="C44" s="4"/>
      <c r="D44" s="4"/>
      <c r="F44" s="8"/>
      <c r="G44" s="287"/>
    </row>
    <row r="45" spans="1:11" x14ac:dyDescent="0.2">
      <c r="A45" s="3" t="str">
        <f>+Índice_Anexos_ICT!A125</f>
        <v>Sr. JAVIER ALFREDO GALARZA BENITES</v>
      </c>
      <c r="B45" s="3"/>
      <c r="C45" s="8"/>
      <c r="J45" s="3" t="str">
        <f>+Índice_Anexos_ICT!G125</f>
        <v>Sr. FELIX BYRON VALAREZO ALVARADO</v>
      </c>
    </row>
    <row r="46" spans="1:11" x14ac:dyDescent="0.2">
      <c r="A46" s="3" t="str">
        <f>+Índice_Anexos_ICT!A126</f>
        <v>C.C: 0901243352</v>
      </c>
      <c r="B46" s="3"/>
      <c r="C46" s="8"/>
      <c r="J46" s="3" t="str">
        <f>+Índice_Anexos_ICT!G126</f>
        <v>RUC No. 0912592029001</v>
      </c>
    </row>
    <row r="47" spans="1:11" x14ac:dyDescent="0.2">
      <c r="A47" s="3" t="str">
        <f>+Índice_Anexos_ICT!A127</f>
        <v>Representante Legal  SERVICIOS TELCODATA S.A.</v>
      </c>
      <c r="B47" s="8"/>
      <c r="C47" s="8"/>
      <c r="J47" s="3" t="str">
        <f>+Índice_Anexos_ICT!G127</f>
        <v>Contador SERVICIOS TELCODATA S.A.</v>
      </c>
    </row>
  </sheetData>
  <sheetProtection selectLockedCells="1" selectUnlockedCells="1"/>
  <mergeCells count="26">
    <mergeCell ref="B27:I27"/>
    <mergeCell ref="B28:I28"/>
    <mergeCell ref="A38:K38"/>
    <mergeCell ref="A39:K39"/>
    <mergeCell ref="B30:I30"/>
    <mergeCell ref="B31:I31"/>
    <mergeCell ref="A34:K34"/>
    <mergeCell ref="A35:K35"/>
    <mergeCell ref="A36:K36"/>
    <mergeCell ref="A37:K37"/>
    <mergeCell ref="B29:I29"/>
    <mergeCell ref="L12:L13"/>
    <mergeCell ref="M12:M13"/>
    <mergeCell ref="Q12:Q13"/>
    <mergeCell ref="A19:E19"/>
    <mergeCell ref="B22:I22"/>
    <mergeCell ref="B23:I23"/>
    <mergeCell ref="A12:A13"/>
    <mergeCell ref="B12:B13"/>
    <mergeCell ref="C12:C13"/>
    <mergeCell ref="D12:D13"/>
    <mergeCell ref="E12:E13"/>
    <mergeCell ref="F12:F13"/>
    <mergeCell ref="B24:I24"/>
    <mergeCell ref="B25:I25"/>
    <mergeCell ref="B26:I26"/>
  </mergeCells>
  <hyperlinks>
    <hyperlink ref="G1" location="Índice_Anexos_ICT!A1" display="Índice"/>
  </hyperlinks>
  <pageMargins left="0.31527777777777777" right="0.27569444444444446" top="0.27569444444444446" bottom="0.27569444444444446" header="0.51180555555555551" footer="0.51180555555555551"/>
  <pageSetup paperSize="9" firstPageNumber="0" orientation="landscape" horizontalDpi="300" verticalDpi="300"/>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50"/>
  <sheetViews>
    <sheetView workbookViewId="0"/>
  </sheetViews>
  <sheetFormatPr baseColWidth="10" defaultColWidth="8.85546875" defaultRowHeight="12.75" x14ac:dyDescent="0.2"/>
  <cols>
    <col min="1" max="1" width="8.85546875" style="288" customWidth="1"/>
    <col min="2" max="2" width="26.7109375" style="289" customWidth="1"/>
    <col min="3" max="5" width="15.7109375" style="289" customWidth="1"/>
    <col min="6" max="6" width="19" style="289" customWidth="1"/>
    <col min="7" max="7" width="14.5703125" style="289" customWidth="1"/>
    <col min="8" max="8" width="11.85546875" style="289" customWidth="1"/>
    <col min="9" max="9" width="15.5703125" style="289" customWidth="1"/>
    <col min="10" max="11" width="16.42578125" style="289" customWidth="1"/>
    <col min="12" max="12" width="13.140625" style="289" customWidth="1"/>
    <col min="13" max="13" width="23.5703125" style="289" customWidth="1"/>
    <col min="14" max="14" width="19.85546875" style="289" customWidth="1"/>
    <col min="15" max="15" width="23.5703125" style="289" customWidth="1"/>
    <col min="16" max="16" width="17.28515625" style="289" customWidth="1"/>
    <col min="17" max="17" width="11.5703125" style="289" customWidth="1"/>
    <col min="18" max="18" width="13" style="289" customWidth="1"/>
    <col min="19" max="16384" width="8.85546875" style="288"/>
  </cols>
  <sheetData>
    <row r="1" spans="2:16" s="290" customFormat="1" ht="11.25" x14ac:dyDescent="0.2">
      <c r="B1" s="291" t="s">
        <v>123</v>
      </c>
      <c r="C1" s="292"/>
      <c r="D1" s="292"/>
      <c r="E1" s="292"/>
      <c r="M1" s="293" t="s">
        <v>124</v>
      </c>
    </row>
    <row r="2" spans="2:16" s="290" customFormat="1" ht="11.25" x14ac:dyDescent="0.2">
      <c r="B2" s="294"/>
    </row>
    <row r="3" spans="2:16" s="290" customFormat="1" ht="11.25" x14ac:dyDescent="0.2">
      <c r="B3" s="291" t="s">
        <v>1</v>
      </c>
      <c r="C3" s="292"/>
      <c r="D3" s="292"/>
      <c r="E3" s="292"/>
      <c r="G3" s="295" t="str">
        <f>+Índice_Anexos_ICT!C3</f>
        <v>SERVICIOS TELCODATA</v>
      </c>
    </row>
    <row r="4" spans="2:16" s="290" customFormat="1" ht="11.25" x14ac:dyDescent="0.2">
      <c r="B4" s="291" t="s">
        <v>3</v>
      </c>
      <c r="C4" s="292"/>
      <c r="D4" s="292"/>
      <c r="E4" s="292"/>
      <c r="G4" s="295" t="str">
        <f>+Índice_Anexos_ICT!C4</f>
        <v>0990800537001</v>
      </c>
    </row>
    <row r="5" spans="2:16" s="290" customFormat="1" ht="11.25" x14ac:dyDescent="0.2">
      <c r="B5" s="291" t="s">
        <v>5</v>
      </c>
      <c r="C5" s="292"/>
      <c r="D5" s="292"/>
      <c r="E5" s="292"/>
      <c r="G5" s="295">
        <f>+Índice_Anexos_ICT!C5</f>
        <v>2019</v>
      </c>
    </row>
    <row r="6" spans="2:16" s="290" customFormat="1" ht="11.25" x14ac:dyDescent="0.2">
      <c r="B6" s="294"/>
    </row>
    <row r="7" spans="2:16" s="290" customFormat="1" ht="11.25" x14ac:dyDescent="0.2">
      <c r="B7" s="291" t="s">
        <v>919</v>
      </c>
      <c r="C7" s="292"/>
      <c r="D7" s="292"/>
      <c r="E7" s="292"/>
    </row>
    <row r="8" spans="2:16" s="290" customFormat="1" ht="11.25" x14ac:dyDescent="0.2">
      <c r="B8" s="296" t="s">
        <v>87</v>
      </c>
      <c r="C8" s="296"/>
      <c r="D8" s="296"/>
      <c r="E8" s="296"/>
    </row>
    <row r="9" spans="2:16" s="290" customFormat="1" ht="11.25" x14ac:dyDescent="0.2">
      <c r="B9" s="294"/>
    </row>
    <row r="10" spans="2:16" s="290" customFormat="1" ht="11.25" x14ac:dyDescent="0.2">
      <c r="B10" s="291" t="s">
        <v>88</v>
      </c>
      <c r="C10" s="291"/>
      <c r="D10" s="291"/>
      <c r="E10" s="291"/>
      <c r="F10" s="294"/>
      <c r="G10" s="294"/>
      <c r="H10" s="294"/>
      <c r="I10" s="294"/>
      <c r="J10" s="294"/>
      <c r="K10" s="294"/>
      <c r="L10" s="294"/>
      <c r="M10" s="294"/>
      <c r="N10" s="294"/>
      <c r="O10" s="294"/>
      <c r="P10" s="294"/>
    </row>
    <row r="11" spans="2:16" s="290" customFormat="1" ht="11.25" x14ac:dyDescent="0.2">
      <c r="B11" s="291"/>
      <c r="C11" s="291"/>
      <c r="D11" s="291"/>
      <c r="E11" s="291"/>
      <c r="F11" s="294"/>
      <c r="G11" s="294"/>
      <c r="H11" s="294"/>
      <c r="I11" s="294"/>
      <c r="J11" s="294"/>
      <c r="K11" s="294"/>
      <c r="L11" s="294"/>
      <c r="M11" s="294"/>
      <c r="N11" s="294"/>
      <c r="O11" s="294"/>
      <c r="P11" s="294"/>
    </row>
    <row r="12" spans="2:16" s="290" customFormat="1" ht="11.25" x14ac:dyDescent="0.2">
      <c r="B12" s="291"/>
      <c r="C12" s="291"/>
      <c r="D12" s="291"/>
      <c r="E12" s="291"/>
      <c r="F12" s="294"/>
      <c r="G12" s="294"/>
      <c r="H12" s="294"/>
      <c r="I12" s="294"/>
      <c r="J12" s="294"/>
      <c r="K12" s="294"/>
      <c r="L12" s="294"/>
      <c r="M12" s="294"/>
      <c r="N12" s="294"/>
      <c r="O12" s="294"/>
      <c r="P12" s="294"/>
    </row>
    <row r="13" spans="2:16" s="290" customFormat="1" ht="11.25" customHeight="1" x14ac:dyDescent="0.2">
      <c r="B13" s="600" t="s">
        <v>920</v>
      </c>
      <c r="C13" s="600"/>
      <c r="D13" s="600"/>
      <c r="E13" s="600"/>
      <c r="F13" s="600"/>
      <c r="G13" s="600"/>
      <c r="H13" s="600"/>
      <c r="I13" s="600"/>
      <c r="J13" s="601" t="s">
        <v>921</v>
      </c>
      <c r="K13" s="601"/>
      <c r="L13" s="601"/>
      <c r="M13" s="601"/>
      <c r="N13" s="602" t="s">
        <v>922</v>
      </c>
      <c r="O13" s="602"/>
      <c r="P13" s="602"/>
    </row>
    <row r="14" spans="2:16" s="288" customFormat="1" ht="47.25" customHeight="1" x14ac:dyDescent="0.2">
      <c r="B14" s="297" t="s">
        <v>923</v>
      </c>
      <c r="C14" s="297" t="s">
        <v>924</v>
      </c>
      <c r="D14" s="297" t="s">
        <v>925</v>
      </c>
      <c r="E14" s="297" t="s">
        <v>926</v>
      </c>
      <c r="F14" s="297" t="s">
        <v>927</v>
      </c>
      <c r="G14" s="297" t="s">
        <v>928</v>
      </c>
      <c r="H14" s="297" t="s">
        <v>929</v>
      </c>
      <c r="I14" s="603" t="s">
        <v>930</v>
      </c>
      <c r="J14" s="299" t="s">
        <v>931</v>
      </c>
      <c r="K14" s="299" t="s">
        <v>932</v>
      </c>
      <c r="L14" s="299" t="s">
        <v>933</v>
      </c>
      <c r="M14" s="299" t="s">
        <v>934</v>
      </c>
      <c r="N14" s="300" t="s">
        <v>935</v>
      </c>
      <c r="O14" s="300" t="s">
        <v>936</v>
      </c>
      <c r="P14" s="300" t="s">
        <v>937</v>
      </c>
    </row>
    <row r="15" spans="2:16" s="288" customFormat="1" ht="14.25" customHeight="1" x14ac:dyDescent="0.2">
      <c r="B15" s="297"/>
      <c r="C15" s="297"/>
      <c r="D15" s="297"/>
      <c r="E15" s="297"/>
      <c r="F15" s="298"/>
      <c r="G15" s="298"/>
      <c r="H15" s="298"/>
      <c r="I15" s="603"/>
      <c r="J15" s="301"/>
      <c r="K15" s="301"/>
      <c r="L15" s="301"/>
      <c r="M15" s="301"/>
      <c r="N15" s="302" t="s">
        <v>308</v>
      </c>
      <c r="O15" s="302" t="s">
        <v>310</v>
      </c>
      <c r="P15" s="302" t="s">
        <v>938</v>
      </c>
    </row>
    <row r="16" spans="2:16" s="288" customFormat="1" x14ac:dyDescent="0.2">
      <c r="B16" s="303"/>
      <c r="C16" s="303"/>
      <c r="D16" s="304"/>
      <c r="E16" s="305"/>
      <c r="F16" s="306"/>
      <c r="G16" s="304"/>
      <c r="H16" s="304"/>
      <c r="I16" s="304"/>
      <c r="J16" s="305"/>
      <c r="K16" s="305"/>
      <c r="L16" s="303"/>
      <c r="M16" s="307"/>
      <c r="N16" s="308"/>
      <c r="O16" s="308"/>
      <c r="P16" s="308"/>
    </row>
    <row r="17" spans="2:18" x14ac:dyDescent="0.2">
      <c r="B17" s="304"/>
      <c r="C17" s="304"/>
      <c r="D17" s="304"/>
      <c r="E17" s="304"/>
      <c r="F17" s="309"/>
      <c r="G17" s="310"/>
      <c r="H17" s="311"/>
      <c r="I17" s="312"/>
      <c r="J17" s="313"/>
      <c r="K17" s="314"/>
      <c r="L17" s="303"/>
      <c r="M17" s="303"/>
      <c r="N17" s="308">
        <f t="shared" ref="N17:N20" si="0">F17*"5%"</f>
        <v>0</v>
      </c>
      <c r="O17" s="308">
        <v>0</v>
      </c>
      <c r="P17" s="308">
        <f t="shared" ref="P17:P20" si="1">+N17-O17</f>
        <v>0</v>
      </c>
      <c r="Q17" s="288"/>
      <c r="R17" s="288"/>
    </row>
    <row r="18" spans="2:18" x14ac:dyDescent="0.2">
      <c r="B18" s="304"/>
      <c r="C18" s="304"/>
      <c r="D18" s="304"/>
      <c r="E18" s="304"/>
      <c r="F18" s="309"/>
      <c r="G18" s="310"/>
      <c r="H18" s="311"/>
      <c r="I18" s="312"/>
      <c r="J18" s="313"/>
      <c r="K18" s="314"/>
      <c r="L18" s="303"/>
      <c r="M18" s="303"/>
      <c r="N18" s="308">
        <f t="shared" si="0"/>
        <v>0</v>
      </c>
      <c r="O18" s="308">
        <v>0</v>
      </c>
      <c r="P18" s="308">
        <f t="shared" si="1"/>
        <v>0</v>
      </c>
      <c r="Q18" s="288"/>
      <c r="R18" s="288"/>
    </row>
    <row r="19" spans="2:18" x14ac:dyDescent="0.2">
      <c r="B19" s="304"/>
      <c r="C19" s="304"/>
      <c r="D19" s="304"/>
      <c r="E19" s="304"/>
      <c r="F19" s="309"/>
      <c r="G19" s="310"/>
      <c r="H19" s="311"/>
      <c r="I19" s="312"/>
      <c r="J19" s="313"/>
      <c r="K19" s="314"/>
      <c r="L19" s="303"/>
      <c r="M19" s="303"/>
      <c r="N19" s="308">
        <f t="shared" si="0"/>
        <v>0</v>
      </c>
      <c r="O19" s="308">
        <v>0</v>
      </c>
      <c r="P19" s="308">
        <f t="shared" si="1"/>
        <v>0</v>
      </c>
      <c r="Q19" s="288"/>
      <c r="R19" s="288"/>
    </row>
    <row r="20" spans="2:18" x14ac:dyDescent="0.2">
      <c r="B20" s="304"/>
      <c r="C20" s="304"/>
      <c r="D20" s="304"/>
      <c r="E20" s="304"/>
      <c r="F20" s="309"/>
      <c r="G20" s="310"/>
      <c r="H20" s="313"/>
      <c r="I20" s="314"/>
      <c r="J20" s="313"/>
      <c r="K20" s="314"/>
      <c r="L20" s="315"/>
      <c r="M20" s="315"/>
      <c r="N20" s="308">
        <f t="shared" si="0"/>
        <v>0</v>
      </c>
      <c r="O20" s="316">
        <v>0</v>
      </c>
      <c r="P20" s="308">
        <f t="shared" si="1"/>
        <v>0</v>
      </c>
      <c r="Q20" s="288"/>
      <c r="R20" s="288"/>
    </row>
    <row r="21" spans="2:18" ht="12.75" customHeight="1" x14ac:dyDescent="0.2">
      <c r="B21" s="604" t="s">
        <v>791</v>
      </c>
      <c r="C21" s="604"/>
      <c r="D21" s="604"/>
      <c r="E21" s="604"/>
      <c r="F21" s="317">
        <f>SUM(F16:F20)</f>
        <v>0</v>
      </c>
      <c r="M21" s="318" t="s">
        <v>791</v>
      </c>
      <c r="N21" s="317">
        <f>SUM(N16:N20)</f>
        <v>0</v>
      </c>
      <c r="O21" s="317">
        <f>SUM(O16:O20)</f>
        <v>0</v>
      </c>
      <c r="P21" s="317">
        <f>SUM(P16:P20)</f>
        <v>0</v>
      </c>
      <c r="Q21" s="288"/>
      <c r="R21" s="288"/>
    </row>
    <row r="22" spans="2:18" x14ac:dyDescent="0.2">
      <c r="O22" s="319"/>
      <c r="R22" s="288"/>
    </row>
    <row r="23" spans="2:18" s="290" customFormat="1" ht="11.25" x14ac:dyDescent="0.2">
      <c r="B23" s="291" t="s">
        <v>90</v>
      </c>
      <c r="O23" s="294"/>
      <c r="P23" s="294"/>
    </row>
    <row r="24" spans="2:18" s="290" customFormat="1" ht="11.25" x14ac:dyDescent="0.2">
      <c r="B24" s="291"/>
      <c r="O24" s="294"/>
      <c r="P24" s="294"/>
    </row>
    <row r="25" spans="2:18" ht="45" customHeight="1" x14ac:dyDescent="0.2">
      <c r="B25" s="599" t="s">
        <v>939</v>
      </c>
      <c r="C25" s="599" t="s">
        <v>940</v>
      </c>
      <c r="D25" s="320" t="s">
        <v>941</v>
      </c>
      <c r="E25" s="320" t="s">
        <v>942</v>
      </c>
      <c r="F25" s="320" t="s">
        <v>943</v>
      </c>
      <c r="G25" s="320" t="s">
        <v>944</v>
      </c>
      <c r="H25" s="320" t="s">
        <v>945</v>
      </c>
      <c r="I25" s="320" t="s">
        <v>946</v>
      </c>
      <c r="J25" s="599" t="s">
        <v>947</v>
      </c>
    </row>
    <row r="26" spans="2:18" x14ac:dyDescent="0.2">
      <c r="B26" s="599"/>
      <c r="C26" s="599"/>
      <c r="D26" s="321" t="s">
        <v>308</v>
      </c>
      <c r="E26" s="321" t="s">
        <v>310</v>
      </c>
      <c r="F26" s="321" t="s">
        <v>938</v>
      </c>
      <c r="G26" s="321" t="s">
        <v>566</v>
      </c>
      <c r="H26" s="321" t="s">
        <v>948</v>
      </c>
      <c r="I26" s="321" t="s">
        <v>949</v>
      </c>
      <c r="J26" s="599"/>
    </row>
    <row r="27" spans="2:18" x14ac:dyDescent="0.2">
      <c r="B27" s="322"/>
      <c r="C27" s="323" t="s">
        <v>950</v>
      </c>
      <c r="D27" s="324">
        <v>0</v>
      </c>
      <c r="E27" s="324">
        <v>0</v>
      </c>
      <c r="F27" s="324">
        <v>0</v>
      </c>
      <c r="G27" s="324">
        <v>0</v>
      </c>
      <c r="H27" s="324">
        <f>+F27-G27</f>
        <v>0</v>
      </c>
      <c r="I27" s="324">
        <f>H27*"5%"</f>
        <v>0</v>
      </c>
      <c r="J27" s="303" t="s">
        <v>950</v>
      </c>
      <c r="K27" s="325"/>
    </row>
    <row r="28" spans="2:18" x14ac:dyDescent="0.2">
      <c r="B28" s="322"/>
      <c r="C28" s="303"/>
      <c r="D28" s="326"/>
      <c r="E28" s="326"/>
      <c r="F28" s="326"/>
      <c r="G28" s="326"/>
      <c r="H28" s="326"/>
      <c r="I28" s="326"/>
      <c r="J28" s="303"/>
      <c r="K28" s="325"/>
    </row>
    <row r="29" spans="2:18" x14ac:dyDescent="0.2">
      <c r="B29" s="322"/>
      <c r="C29" s="303"/>
      <c r="D29" s="326"/>
      <c r="E29" s="326"/>
      <c r="F29" s="326"/>
      <c r="G29" s="326"/>
      <c r="H29" s="326"/>
      <c r="I29" s="326"/>
      <c r="J29" s="303"/>
      <c r="K29" s="325"/>
    </row>
    <row r="30" spans="2:18" x14ac:dyDescent="0.2">
      <c r="B30" s="322"/>
      <c r="C30" s="303"/>
      <c r="D30" s="326"/>
      <c r="E30" s="326"/>
      <c r="F30" s="326"/>
      <c r="G30" s="326"/>
      <c r="H30" s="326"/>
      <c r="I30" s="326"/>
      <c r="J30" s="303"/>
      <c r="K30" s="325"/>
    </row>
    <row r="31" spans="2:18" x14ac:dyDescent="0.2">
      <c r="B31" s="322"/>
      <c r="C31" s="315"/>
      <c r="D31" s="315"/>
      <c r="E31" s="315"/>
      <c r="F31" s="326"/>
      <c r="G31" s="326"/>
      <c r="H31" s="326"/>
      <c r="I31" s="326"/>
      <c r="J31" s="315"/>
      <c r="K31" s="327"/>
    </row>
    <row r="32" spans="2:18" ht="12.75" customHeight="1" x14ac:dyDescent="0.2">
      <c r="B32" s="608" t="s">
        <v>791</v>
      </c>
      <c r="C32" s="608"/>
      <c r="D32" s="328"/>
      <c r="E32" s="328"/>
      <c r="F32" s="329">
        <f>SUM(F27:F31)</f>
        <v>0</v>
      </c>
      <c r="G32" s="329">
        <f>SUM(G27:G31)</f>
        <v>0</v>
      </c>
      <c r="H32" s="329">
        <f>SUM(H27:H31)</f>
        <v>0</v>
      </c>
      <c r="I32" s="329">
        <f>SUM(I27:I31)</f>
        <v>0</v>
      </c>
      <c r="J32" s="330" t="s">
        <v>506</v>
      </c>
      <c r="K32" s="331"/>
    </row>
    <row r="33" spans="2:16" ht="12.75" customHeight="1" x14ac:dyDescent="0.2">
      <c r="B33" s="609" t="s">
        <v>951</v>
      </c>
      <c r="C33" s="609"/>
      <c r="D33" s="609"/>
      <c r="E33" s="609"/>
      <c r="F33" s="609"/>
      <c r="G33" s="609"/>
      <c r="H33" s="609"/>
      <c r="I33" s="332">
        <v>0</v>
      </c>
      <c r="J33" s="330" t="s">
        <v>593</v>
      </c>
      <c r="K33" s="331"/>
    </row>
    <row r="34" spans="2:16" ht="12.75" customHeight="1" x14ac:dyDescent="0.2">
      <c r="B34" s="608" t="s">
        <v>952</v>
      </c>
      <c r="C34" s="608"/>
      <c r="D34" s="608"/>
      <c r="E34" s="608"/>
      <c r="F34" s="608"/>
      <c r="G34" s="608"/>
      <c r="H34" s="608"/>
      <c r="I34" s="329">
        <f>+I32-I33</f>
        <v>0</v>
      </c>
      <c r="J34" s="330" t="s">
        <v>953</v>
      </c>
      <c r="K34" s="331"/>
    </row>
    <row r="35" spans="2:16" s="333" customFormat="1" ht="12.75" customHeight="1" x14ac:dyDescent="0.2">
      <c r="B35" s="610" t="s">
        <v>954</v>
      </c>
      <c r="C35" s="610"/>
      <c r="D35" s="610"/>
      <c r="E35" s="610"/>
      <c r="F35" s="610"/>
      <c r="G35" s="610"/>
      <c r="H35" s="610"/>
      <c r="I35" s="334">
        <v>0</v>
      </c>
      <c r="J35" s="330" t="s">
        <v>510</v>
      </c>
      <c r="K35" s="331"/>
    </row>
    <row r="36" spans="2:16" ht="12.75" customHeight="1" x14ac:dyDescent="0.2">
      <c r="B36" s="608" t="s">
        <v>955</v>
      </c>
      <c r="C36" s="608"/>
      <c r="D36" s="608"/>
      <c r="E36" s="608"/>
      <c r="F36" s="608"/>
      <c r="G36" s="608"/>
      <c r="H36" s="608"/>
      <c r="I36" s="329">
        <f>+I34-I35</f>
        <v>0</v>
      </c>
      <c r="J36" s="330" t="s">
        <v>956</v>
      </c>
      <c r="K36" s="331"/>
    </row>
    <row r="39" spans="2:16" s="290" customFormat="1" ht="12" customHeight="1" x14ac:dyDescent="0.2">
      <c r="B39" s="611" t="s">
        <v>166</v>
      </c>
      <c r="C39" s="611"/>
      <c r="D39" s="611"/>
      <c r="E39" s="611"/>
      <c r="F39" s="611"/>
      <c r="G39" s="611"/>
      <c r="H39" s="611"/>
      <c r="I39" s="611"/>
      <c r="J39" s="611"/>
      <c r="K39" s="611"/>
      <c r="L39" s="611"/>
      <c r="M39" s="611"/>
      <c r="N39" s="611"/>
      <c r="O39" s="611"/>
    </row>
    <row r="40" spans="2:16" s="290" customFormat="1" ht="12" customHeight="1" x14ac:dyDescent="0.2">
      <c r="B40" s="605" t="s">
        <v>957</v>
      </c>
      <c r="C40" s="605"/>
      <c r="D40" s="605"/>
      <c r="E40" s="605"/>
      <c r="F40" s="605"/>
      <c r="G40" s="605"/>
      <c r="H40" s="605"/>
      <c r="I40" s="605"/>
      <c r="J40" s="605"/>
      <c r="K40" s="605"/>
      <c r="L40" s="605"/>
      <c r="M40" s="605"/>
      <c r="N40" s="605"/>
      <c r="O40" s="605"/>
    </row>
    <row r="41" spans="2:16" s="290" customFormat="1" ht="12" customHeight="1" x14ac:dyDescent="0.2">
      <c r="B41" s="606" t="s">
        <v>958</v>
      </c>
      <c r="C41" s="606"/>
      <c r="D41" s="606"/>
      <c r="E41" s="606"/>
      <c r="F41" s="606"/>
      <c r="G41" s="606"/>
      <c r="H41" s="606"/>
      <c r="I41" s="606"/>
      <c r="J41" s="606"/>
      <c r="K41" s="606"/>
      <c r="L41" s="606"/>
      <c r="M41" s="606"/>
      <c r="N41" s="606"/>
      <c r="O41" s="606"/>
    </row>
    <row r="42" spans="2:16" s="290" customFormat="1" ht="19.350000000000001" customHeight="1" x14ac:dyDescent="0.2">
      <c r="B42" s="606" t="s">
        <v>959</v>
      </c>
      <c r="C42" s="606"/>
      <c r="D42" s="606"/>
      <c r="E42" s="606"/>
      <c r="F42" s="606"/>
      <c r="G42" s="606"/>
      <c r="H42" s="606"/>
      <c r="I42" s="606"/>
      <c r="J42" s="606"/>
      <c r="K42" s="606"/>
      <c r="L42" s="606"/>
      <c r="M42" s="606"/>
      <c r="N42" s="606"/>
      <c r="O42" s="606"/>
    </row>
    <row r="43" spans="2:16" s="290" customFormat="1" ht="11.25" customHeight="1" x14ac:dyDescent="0.2">
      <c r="B43" s="607" t="s">
        <v>960</v>
      </c>
      <c r="C43" s="607"/>
      <c r="D43" s="607"/>
      <c r="E43" s="607"/>
      <c r="F43" s="607"/>
      <c r="G43" s="607"/>
      <c r="H43" s="607"/>
      <c r="I43" s="607"/>
      <c r="J43" s="607"/>
      <c r="K43" s="607"/>
      <c r="L43" s="607"/>
      <c r="M43" s="607"/>
      <c r="N43" s="607"/>
      <c r="O43" s="607"/>
    </row>
    <row r="44" spans="2:16" s="290" customFormat="1" ht="11.25" x14ac:dyDescent="0.2">
      <c r="C44" s="335"/>
      <c r="D44" s="335"/>
      <c r="E44" s="335"/>
      <c r="F44" s="335"/>
      <c r="G44" s="335"/>
      <c r="H44" s="335"/>
      <c r="I44" s="335"/>
      <c r="J44" s="335"/>
      <c r="K44" s="335"/>
    </row>
    <row r="45" spans="2:16" s="290" customFormat="1" ht="11.25" x14ac:dyDescent="0.2">
      <c r="C45" s="335"/>
      <c r="D45" s="335"/>
      <c r="E45" s="335"/>
      <c r="F45" s="335"/>
      <c r="G45" s="335"/>
      <c r="H45" s="335"/>
      <c r="I45" s="335"/>
      <c r="J45" s="335"/>
      <c r="K45" s="335"/>
    </row>
    <row r="46" spans="2:16" s="290" customFormat="1" ht="11.25" x14ac:dyDescent="0.2">
      <c r="C46" s="335"/>
      <c r="D46" s="335"/>
      <c r="E46" s="335"/>
      <c r="F46" s="335"/>
      <c r="G46" s="335"/>
      <c r="H46" s="335"/>
      <c r="I46" s="335"/>
      <c r="J46" s="335"/>
      <c r="K46" s="335"/>
    </row>
    <row r="47" spans="2:16" s="290" customFormat="1" ht="11.25" x14ac:dyDescent="0.2">
      <c r="C47" s="335"/>
      <c r="D47" s="335"/>
      <c r="E47" s="335"/>
      <c r="F47" s="335"/>
      <c r="G47" s="335"/>
      <c r="H47" s="335"/>
      <c r="I47" s="335"/>
      <c r="J47" s="335"/>
      <c r="K47" s="335"/>
    </row>
    <row r="48" spans="2:16" s="290" customFormat="1" ht="11.25" x14ac:dyDescent="0.2">
      <c r="B48" s="291" t="str">
        <f>+Índice_Anexos_ICT!A125</f>
        <v>Sr. JAVIER ALFREDO GALARZA BENITES</v>
      </c>
      <c r="C48" s="291"/>
      <c r="D48" s="291"/>
      <c r="E48" s="291"/>
      <c r="F48" s="292"/>
      <c r="I48" s="291" t="str">
        <f>+Índice_Anexos_ICT!G125</f>
        <v>Sr. FELIX BYRON VALAREZO ALVARADO</v>
      </c>
      <c r="M48" s="291" t="s">
        <v>961</v>
      </c>
      <c r="O48" s="291"/>
      <c r="P48" s="335"/>
    </row>
    <row r="49" spans="2:16" s="290" customFormat="1" ht="11.25" x14ac:dyDescent="0.2">
      <c r="B49" s="291" t="str">
        <f>+Índice_Anexos_ICT!A126</f>
        <v>C.C: 0901243352</v>
      </c>
      <c r="C49" s="291"/>
      <c r="D49" s="291"/>
      <c r="E49" s="291"/>
      <c r="F49" s="292"/>
      <c r="I49" s="291" t="str">
        <f>+Índice_Anexos_ICT!G126</f>
        <v>RUC No. 0912592029001</v>
      </c>
      <c r="M49" s="292" t="s">
        <v>962</v>
      </c>
      <c r="O49" s="292"/>
      <c r="P49" s="335"/>
    </row>
    <row r="50" spans="2:16" s="290" customFormat="1" ht="11.25" x14ac:dyDescent="0.2">
      <c r="B50" s="291" t="str">
        <f>+Índice_Anexos_ICT!A127</f>
        <v>Representante Legal  SERVICIOS TELCODATA S.A.</v>
      </c>
      <c r="C50" s="292"/>
      <c r="D50" s="292"/>
      <c r="E50" s="292"/>
      <c r="F50" s="292"/>
      <c r="I50" s="291" t="str">
        <f>+Índice_Anexos_ICT!G127</f>
        <v>Contador SERVICIOS TELCODATA S.A.</v>
      </c>
      <c r="M50" s="292" t="s">
        <v>963</v>
      </c>
      <c r="O50" s="292"/>
    </row>
  </sheetData>
  <sheetProtection selectLockedCells="1" selectUnlockedCells="1"/>
  <mergeCells count="18">
    <mergeCell ref="B42:O42"/>
    <mergeCell ref="B43:O43"/>
    <mergeCell ref="B32:C32"/>
    <mergeCell ref="B33:H33"/>
    <mergeCell ref="B34:H34"/>
    <mergeCell ref="B35:H35"/>
    <mergeCell ref="B36:H36"/>
    <mergeCell ref="B39:O39"/>
    <mergeCell ref="N13:P13"/>
    <mergeCell ref="I14:I15"/>
    <mergeCell ref="B21:E21"/>
    <mergeCell ref="B40:O40"/>
    <mergeCell ref="B41:O41"/>
    <mergeCell ref="B25:B26"/>
    <mergeCell ref="C25:C26"/>
    <mergeCell ref="J25:J26"/>
    <mergeCell ref="B13:I13"/>
    <mergeCell ref="J13:M13"/>
  </mergeCells>
  <hyperlinks>
    <hyperlink ref="M1" location="Índice_Anexos_ICT!A1" display="Índice"/>
  </hyperlinks>
  <pageMargins left="0.35416666666666669" right="0.31527777777777777" top="0.27569444444444446" bottom="0.27569444444444446" header="0.51180555555555551" footer="0.51180555555555551"/>
  <pageSetup paperSize="9" firstPageNumber="0" orientation="landscape" horizontalDpi="300" verticalDpi="300"/>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0"/>
  <sheetViews>
    <sheetView workbookViewId="0"/>
  </sheetViews>
  <sheetFormatPr baseColWidth="10" defaultColWidth="8.85546875" defaultRowHeight="12.75" x14ac:dyDescent="0.2"/>
  <cols>
    <col min="1" max="1" width="11.5703125" style="34" customWidth="1"/>
    <col min="2" max="2" width="9.5703125" style="34" customWidth="1"/>
    <col min="3" max="3" width="11.5703125" style="34" customWidth="1"/>
    <col min="4" max="4" width="17.140625" style="34" customWidth="1"/>
    <col min="5" max="5" width="10.28515625" style="34" customWidth="1"/>
    <col min="6" max="6" width="11" style="34" customWidth="1"/>
    <col min="7" max="7" width="15.85546875" style="34" customWidth="1"/>
    <col min="8" max="9" width="13.28515625" style="34" customWidth="1"/>
    <col min="10" max="10" width="10.7109375" style="34" customWidth="1"/>
    <col min="11" max="11" width="12" style="34" customWidth="1"/>
    <col min="12" max="12" width="13.5703125" style="34" customWidth="1"/>
    <col min="13" max="13" width="11.140625" style="34" customWidth="1"/>
    <col min="14" max="14" width="11.28515625" style="34" customWidth="1"/>
    <col min="15" max="15" width="11.5703125" style="34" customWidth="1"/>
    <col min="16" max="16" width="14.42578125" style="34" customWidth="1"/>
    <col min="17" max="17" width="14.85546875" style="34" customWidth="1"/>
    <col min="18" max="18" width="13.85546875" style="34" customWidth="1"/>
    <col min="19" max="19" width="13.5703125" style="34" customWidth="1"/>
    <col min="20" max="20" width="12.7109375" style="34" customWidth="1"/>
    <col min="21" max="21" width="13" style="34" customWidth="1"/>
    <col min="22" max="22" width="12.5703125" style="34" customWidth="1"/>
    <col min="23" max="23" width="12.28515625" style="34" customWidth="1"/>
    <col min="24" max="24" width="12" style="34" customWidth="1"/>
    <col min="25" max="25" width="8.85546875" style="34" customWidth="1"/>
    <col min="26" max="27" width="9.7109375" style="34" customWidth="1"/>
    <col min="28" max="28" width="9.5703125" style="34" customWidth="1"/>
    <col min="29" max="29" width="9.85546875" style="34" customWidth="1"/>
    <col min="30" max="30" width="10.5703125" style="34" customWidth="1"/>
    <col min="31" max="32" width="9" style="34" customWidth="1"/>
    <col min="33" max="16384" width="8.85546875" style="2"/>
  </cols>
  <sheetData>
    <row r="1" spans="1:32" x14ac:dyDescent="0.2">
      <c r="A1" s="35" t="s">
        <v>123</v>
      </c>
      <c r="B1" s="35"/>
      <c r="C1" s="35"/>
      <c r="D1" s="33"/>
      <c r="E1" s="33"/>
      <c r="F1" s="33"/>
      <c r="G1" s="33"/>
      <c r="H1" s="33"/>
      <c r="I1" s="84" t="s">
        <v>124</v>
      </c>
      <c r="J1" s="33"/>
      <c r="K1" s="83"/>
    </row>
    <row r="2" spans="1:32" x14ac:dyDescent="0.2">
      <c r="A2" s="33"/>
      <c r="B2" s="85"/>
      <c r="C2" s="85"/>
      <c r="D2" s="33"/>
      <c r="E2" s="33"/>
      <c r="F2" s="33"/>
      <c r="G2" s="33"/>
      <c r="H2" s="33"/>
      <c r="I2" s="33"/>
      <c r="J2" s="33"/>
      <c r="K2" s="33"/>
    </row>
    <row r="3" spans="1:32" x14ac:dyDescent="0.2">
      <c r="A3" s="35" t="s">
        <v>1</v>
      </c>
      <c r="B3" s="35"/>
      <c r="C3" s="87" t="str">
        <f>+Índice_Anexos_ICT!C3</f>
        <v>SERVICIOS TELCODATA</v>
      </c>
      <c r="D3" s="33"/>
      <c r="E3" s="33"/>
      <c r="F3" s="33"/>
      <c r="G3" s="33"/>
      <c r="H3" s="33"/>
      <c r="I3" s="33"/>
      <c r="J3" s="33"/>
      <c r="K3" s="83"/>
    </row>
    <row r="4" spans="1:32" x14ac:dyDescent="0.2">
      <c r="A4" s="35" t="s">
        <v>3</v>
      </c>
      <c r="B4" s="35"/>
      <c r="C4" s="87" t="str">
        <f>+Índice_Anexos_ICT!C4</f>
        <v>0990800537001</v>
      </c>
      <c r="D4" s="33"/>
      <c r="E4" s="33"/>
      <c r="F4" s="33"/>
      <c r="G4" s="33"/>
      <c r="H4" s="33"/>
      <c r="I4" s="33"/>
      <c r="J4" s="33"/>
      <c r="K4" s="83"/>
    </row>
    <row r="5" spans="1:32" x14ac:dyDescent="0.2">
      <c r="A5" s="35" t="s">
        <v>5</v>
      </c>
      <c r="B5" s="35"/>
      <c r="C5" s="87">
        <f>+Índice_Anexos_ICT!C5</f>
        <v>2019</v>
      </c>
      <c r="D5" s="33"/>
      <c r="E5" s="33"/>
      <c r="F5" s="33"/>
      <c r="G5" s="33"/>
      <c r="H5" s="33"/>
      <c r="I5" s="33"/>
      <c r="J5" s="33"/>
      <c r="K5" s="83"/>
    </row>
    <row r="6" spans="1:32" x14ac:dyDescent="0.2">
      <c r="A6" s="33"/>
      <c r="B6" s="85"/>
      <c r="C6" s="85"/>
      <c r="D6" s="33"/>
      <c r="E6" s="33"/>
      <c r="F6" s="33"/>
      <c r="G6" s="33"/>
      <c r="H6" s="33"/>
      <c r="I6" s="33"/>
      <c r="J6" s="33"/>
      <c r="K6" s="33"/>
    </row>
    <row r="7" spans="1:32" x14ac:dyDescent="0.2">
      <c r="A7" s="35" t="s">
        <v>964</v>
      </c>
      <c r="B7" s="85"/>
      <c r="C7" s="85"/>
      <c r="D7" s="33"/>
      <c r="E7" s="33"/>
      <c r="F7" s="33"/>
      <c r="G7" s="33"/>
      <c r="H7" s="33"/>
      <c r="I7" s="33"/>
      <c r="J7" s="33"/>
      <c r="K7" s="33"/>
    </row>
    <row r="8" spans="1:32" x14ac:dyDescent="0.2">
      <c r="A8" s="85" t="s">
        <v>91</v>
      </c>
      <c r="B8" s="35"/>
      <c r="C8" s="35"/>
      <c r="D8" s="33"/>
      <c r="E8" s="33"/>
      <c r="F8" s="33"/>
      <c r="G8" s="33"/>
      <c r="H8" s="33"/>
      <c r="I8" s="33"/>
      <c r="J8" s="33"/>
      <c r="K8" s="83"/>
    </row>
    <row r="9" spans="1:32" x14ac:dyDescent="0.2">
      <c r="A9" s="33"/>
      <c r="B9" s="35"/>
      <c r="C9" s="35"/>
      <c r="D9" s="33"/>
      <c r="E9" s="33"/>
      <c r="F9" s="33"/>
      <c r="G9" s="33"/>
      <c r="H9" s="33"/>
      <c r="I9" s="33"/>
      <c r="J9" s="33"/>
      <c r="K9" s="83"/>
    </row>
    <row r="10" spans="1:32" x14ac:dyDescent="0.2">
      <c r="A10" s="149" t="s">
        <v>92</v>
      </c>
      <c r="B10" s="35"/>
      <c r="C10" s="35"/>
      <c r="D10" s="33"/>
      <c r="E10" s="33"/>
      <c r="F10" s="33"/>
      <c r="G10" s="33"/>
      <c r="H10" s="33"/>
      <c r="I10" s="33"/>
      <c r="J10" s="33"/>
      <c r="K10" s="83"/>
    </row>
    <row r="11" spans="1:32" x14ac:dyDescent="0.2">
      <c r="A11" s="33"/>
      <c r="B11" s="35"/>
      <c r="C11" s="35"/>
      <c r="D11" s="33"/>
      <c r="E11" s="33"/>
      <c r="F11" s="33"/>
      <c r="G11" s="33"/>
      <c r="H11" s="33"/>
      <c r="I11" s="33"/>
      <c r="J11" s="33"/>
      <c r="K11" s="83"/>
    </row>
    <row r="12" spans="1:32" x14ac:dyDescent="0.2">
      <c r="A12" s="35" t="s">
        <v>94</v>
      </c>
      <c r="B12" s="33"/>
      <c r="C12" s="33"/>
      <c r="D12" s="33"/>
      <c r="E12" s="33"/>
      <c r="F12" s="33"/>
      <c r="G12" s="33"/>
      <c r="H12" s="33"/>
      <c r="I12" s="33"/>
      <c r="J12" s="33"/>
      <c r="K12" s="33"/>
    </row>
    <row r="13" spans="1:32" x14ac:dyDescent="0.2">
      <c r="A13" s="336"/>
      <c r="B13" s="129"/>
      <c r="C13" s="129"/>
      <c r="D13" s="129"/>
      <c r="E13" s="129"/>
      <c r="F13" s="129"/>
      <c r="G13" s="129"/>
      <c r="H13" s="129"/>
      <c r="I13" s="129"/>
      <c r="J13" s="129"/>
      <c r="K13" s="129"/>
    </row>
    <row r="14" spans="1:32" ht="12" customHeight="1" x14ac:dyDescent="0.2">
      <c r="A14" s="520" t="s">
        <v>965</v>
      </c>
      <c r="B14" s="520" t="s">
        <v>305</v>
      </c>
      <c r="C14" s="520" t="s">
        <v>966</v>
      </c>
      <c r="D14" s="520"/>
      <c r="E14" s="520"/>
      <c r="F14" s="520"/>
      <c r="G14" s="520"/>
      <c r="H14" s="612" t="s">
        <v>967</v>
      </c>
      <c r="I14" s="612"/>
      <c r="J14" s="613" t="s">
        <v>968</v>
      </c>
      <c r="K14" s="613" t="s">
        <v>969</v>
      </c>
      <c r="L14" s="613" t="s">
        <v>970</v>
      </c>
      <c r="M14" s="613" t="s">
        <v>971</v>
      </c>
      <c r="N14" s="613" t="s">
        <v>972</v>
      </c>
      <c r="O14" s="613" t="s">
        <v>973</v>
      </c>
      <c r="P14" s="613" t="s">
        <v>974</v>
      </c>
      <c r="Q14" s="613" t="s">
        <v>975</v>
      </c>
      <c r="R14" s="613" t="s">
        <v>976</v>
      </c>
      <c r="S14" s="613" t="s">
        <v>977</v>
      </c>
      <c r="T14" s="613" t="s">
        <v>978</v>
      </c>
      <c r="U14" s="613" t="s">
        <v>979</v>
      </c>
      <c r="V14" s="613" t="s">
        <v>980</v>
      </c>
      <c r="W14" s="613" t="s">
        <v>563</v>
      </c>
      <c r="X14" s="613"/>
      <c r="Y14" s="37"/>
      <c r="Z14" s="37"/>
      <c r="AA14" s="37"/>
      <c r="AB14" s="37"/>
      <c r="AC14" s="37"/>
      <c r="AD14" s="37"/>
      <c r="AE14" s="37"/>
      <c r="AF14" s="37"/>
    </row>
    <row r="15" spans="1:32" ht="33.75" x14ac:dyDescent="0.2">
      <c r="A15" s="520"/>
      <c r="B15" s="520"/>
      <c r="C15" s="36" t="s">
        <v>981</v>
      </c>
      <c r="D15" s="36" t="s">
        <v>982</v>
      </c>
      <c r="E15" s="337" t="s">
        <v>983</v>
      </c>
      <c r="F15" s="338" t="s">
        <v>984</v>
      </c>
      <c r="G15" s="338" t="s">
        <v>985</v>
      </c>
      <c r="H15" s="612"/>
      <c r="I15" s="612"/>
      <c r="J15" s="613"/>
      <c r="K15" s="613"/>
      <c r="L15" s="613"/>
      <c r="M15" s="613"/>
      <c r="N15" s="613"/>
      <c r="O15" s="613"/>
      <c r="P15" s="613"/>
      <c r="Q15" s="613"/>
      <c r="R15" s="613"/>
      <c r="S15" s="613"/>
      <c r="T15" s="613"/>
      <c r="U15" s="613"/>
      <c r="V15" s="613"/>
      <c r="W15" s="613"/>
      <c r="X15" s="613"/>
      <c r="Y15" s="37"/>
      <c r="Z15" s="37"/>
      <c r="AA15" s="37"/>
      <c r="AB15" s="37"/>
      <c r="AC15" s="37"/>
      <c r="AD15" s="37"/>
      <c r="AE15" s="37"/>
      <c r="AF15" s="37"/>
    </row>
    <row r="16" spans="1:32" ht="12.75" customHeight="1" x14ac:dyDescent="0.2">
      <c r="A16" s="56" t="s">
        <v>455</v>
      </c>
      <c r="B16" s="56" t="s">
        <v>309</v>
      </c>
      <c r="C16" s="550" t="s">
        <v>456</v>
      </c>
      <c r="D16" s="550"/>
      <c r="E16" s="550"/>
      <c r="F16" s="550"/>
      <c r="G16" s="550"/>
      <c r="H16" s="612"/>
      <c r="I16" s="612"/>
      <c r="J16" s="613"/>
      <c r="K16" s="613"/>
      <c r="L16" s="613"/>
      <c r="M16" s="613"/>
      <c r="N16" s="613"/>
      <c r="O16" s="613"/>
      <c r="P16" s="613"/>
      <c r="Q16" s="613"/>
      <c r="R16" s="339" t="s">
        <v>457</v>
      </c>
      <c r="S16" s="613"/>
      <c r="T16" s="613"/>
      <c r="U16" s="613"/>
      <c r="V16" s="613"/>
      <c r="W16" s="613"/>
      <c r="X16" s="613"/>
      <c r="Y16" s="37"/>
      <c r="Z16" s="37"/>
      <c r="AA16" s="37"/>
      <c r="AB16" s="37"/>
      <c r="AC16" s="37"/>
      <c r="AD16" s="37"/>
      <c r="AE16" s="37"/>
      <c r="AF16" s="37"/>
    </row>
    <row r="17" spans="1:24" ht="12.75" customHeight="1" x14ac:dyDescent="0.2">
      <c r="A17" s="155"/>
      <c r="B17" s="155"/>
      <c r="C17" s="155"/>
      <c r="D17" s="155"/>
      <c r="E17" s="155"/>
      <c r="F17" s="340"/>
      <c r="G17" s="340"/>
      <c r="H17" s="614"/>
      <c r="I17" s="614"/>
      <c r="J17" s="341"/>
      <c r="K17" s="342"/>
      <c r="L17" s="66"/>
      <c r="M17" s="343"/>
      <c r="N17" s="343"/>
      <c r="O17" s="343"/>
      <c r="P17" s="343"/>
      <c r="Q17" s="343"/>
      <c r="R17" s="155"/>
      <c r="S17" s="344"/>
      <c r="T17" s="344"/>
      <c r="U17" s="155"/>
      <c r="V17" s="66"/>
      <c r="W17" s="615"/>
      <c r="X17" s="615"/>
    </row>
    <row r="18" spans="1:24" ht="12.75" customHeight="1" x14ac:dyDescent="0.2">
      <c r="A18" s="155"/>
      <c r="B18" s="155"/>
      <c r="C18" s="155"/>
      <c r="D18" s="155"/>
      <c r="E18" s="155"/>
      <c r="F18" s="340"/>
      <c r="G18" s="340"/>
      <c r="H18" s="614"/>
      <c r="I18" s="614"/>
      <c r="J18" s="341"/>
      <c r="K18" s="342"/>
      <c r="L18" s="66"/>
      <c r="M18" s="343"/>
      <c r="N18" s="343"/>
      <c r="O18" s="343"/>
      <c r="P18" s="343"/>
      <c r="Q18" s="343"/>
      <c r="R18" s="155"/>
      <c r="S18" s="344"/>
      <c r="T18" s="344"/>
      <c r="U18" s="155"/>
      <c r="V18" s="66"/>
      <c r="W18" s="615"/>
      <c r="X18" s="615"/>
    </row>
    <row r="19" spans="1:24" ht="12.75" customHeight="1" x14ac:dyDescent="0.2">
      <c r="A19" s="155"/>
      <c r="B19" s="155"/>
      <c r="C19" s="155"/>
      <c r="D19" s="155"/>
      <c r="E19" s="155"/>
      <c r="F19" s="340"/>
      <c r="G19" s="340"/>
      <c r="H19" s="614"/>
      <c r="I19" s="614"/>
      <c r="J19" s="341"/>
      <c r="K19" s="342"/>
      <c r="L19" s="66"/>
      <c r="M19" s="343"/>
      <c r="N19" s="343"/>
      <c r="O19" s="343"/>
      <c r="P19" s="343"/>
      <c r="Q19" s="343"/>
      <c r="R19" s="155"/>
      <c r="S19" s="344"/>
      <c r="T19" s="344"/>
      <c r="U19" s="155"/>
      <c r="V19" s="66"/>
      <c r="W19" s="615"/>
      <c r="X19" s="615"/>
    </row>
    <row r="20" spans="1:24" ht="12.75" customHeight="1" x14ac:dyDescent="0.2">
      <c r="A20" s="155"/>
      <c r="B20" s="155"/>
      <c r="C20" s="155"/>
      <c r="D20" s="155"/>
      <c r="E20" s="155"/>
      <c r="F20" s="340"/>
      <c r="G20" s="340"/>
      <c r="H20" s="614"/>
      <c r="I20" s="614"/>
      <c r="J20" s="341"/>
      <c r="K20" s="342"/>
      <c r="L20" s="66"/>
      <c r="M20" s="343"/>
      <c r="N20" s="343"/>
      <c r="O20" s="343"/>
      <c r="P20" s="343"/>
      <c r="Q20" s="343"/>
      <c r="R20" s="155"/>
      <c r="S20" s="344"/>
      <c r="T20" s="344"/>
      <c r="U20" s="155"/>
      <c r="V20" s="66"/>
      <c r="W20" s="615"/>
      <c r="X20" s="615"/>
    </row>
    <row r="21" spans="1:24" ht="12.75" customHeight="1" x14ac:dyDescent="0.2">
      <c r="A21" s="155"/>
      <c r="B21" s="155"/>
      <c r="C21" s="155"/>
      <c r="D21" s="155"/>
      <c r="E21" s="155"/>
      <c r="F21" s="340"/>
      <c r="G21" s="340"/>
      <c r="H21" s="614"/>
      <c r="I21" s="614"/>
      <c r="J21" s="341"/>
      <c r="K21" s="342"/>
      <c r="L21" s="66"/>
      <c r="M21" s="343"/>
      <c r="N21" s="343"/>
      <c r="O21" s="343"/>
      <c r="P21" s="343"/>
      <c r="Q21" s="343"/>
      <c r="R21" s="155"/>
      <c r="S21" s="344"/>
      <c r="T21" s="344"/>
      <c r="U21" s="155"/>
      <c r="V21" s="66"/>
      <c r="W21" s="615"/>
      <c r="X21" s="615"/>
    </row>
    <row r="22" spans="1:24" ht="12.75" customHeight="1" x14ac:dyDescent="0.2">
      <c r="A22" s="617" t="s">
        <v>791</v>
      </c>
      <c r="B22" s="617"/>
      <c r="C22" s="617"/>
      <c r="D22" s="617"/>
      <c r="E22" s="617"/>
      <c r="F22" s="617"/>
      <c r="G22" s="617"/>
      <c r="H22" s="617"/>
      <c r="I22" s="617"/>
      <c r="J22" s="617"/>
      <c r="K22" s="345">
        <f>SUM(K17:K21)</f>
        <v>0</v>
      </c>
      <c r="L22" s="106">
        <f>SUM(L17:L21)</f>
        <v>0</v>
      </c>
      <c r="M22" s="346"/>
      <c r="N22" s="346"/>
      <c r="O22" s="346"/>
      <c r="P22" s="347"/>
      <c r="Q22" s="347"/>
      <c r="R22" s="347"/>
      <c r="S22" s="347"/>
      <c r="T22" s="347"/>
      <c r="U22" s="348"/>
      <c r="V22" s="106">
        <f>SUM(V17:V21)</f>
        <v>0</v>
      </c>
    </row>
    <row r="23" spans="1:24" x14ac:dyDescent="0.2">
      <c r="A23" s="127"/>
      <c r="B23" s="126"/>
      <c r="C23" s="126"/>
      <c r="D23" s="349"/>
      <c r="E23" s="349"/>
      <c r="F23" s="349"/>
      <c r="G23" s="349"/>
      <c r="H23" s="349"/>
      <c r="I23" s="33"/>
      <c r="J23" s="33"/>
      <c r="K23" s="33"/>
    </row>
    <row r="24" spans="1:24" x14ac:dyDescent="0.2">
      <c r="A24" s="35" t="s">
        <v>95</v>
      </c>
      <c r="B24" s="126"/>
      <c r="C24" s="126"/>
      <c r="D24" s="349"/>
      <c r="E24" s="349"/>
      <c r="F24" s="349"/>
      <c r="G24" s="349"/>
      <c r="H24" s="349"/>
      <c r="I24" s="33"/>
      <c r="J24" s="33"/>
      <c r="K24" s="33"/>
    </row>
    <row r="25" spans="1:24" x14ac:dyDescent="0.2">
      <c r="A25" s="33"/>
      <c r="B25" s="126"/>
      <c r="C25" s="126"/>
      <c r="D25" s="349"/>
      <c r="E25" s="349"/>
      <c r="F25" s="349"/>
      <c r="G25" s="349"/>
      <c r="H25" s="349"/>
      <c r="I25" s="33"/>
      <c r="J25" s="33"/>
      <c r="K25" s="33"/>
    </row>
    <row r="26" spans="1:24" ht="24.75" customHeight="1" x14ac:dyDescent="0.2">
      <c r="A26" s="520" t="s">
        <v>966</v>
      </c>
      <c r="B26" s="520"/>
      <c r="C26" s="520"/>
      <c r="D26" s="520" t="s">
        <v>986</v>
      </c>
      <c r="E26" s="520" t="s">
        <v>987</v>
      </c>
      <c r="F26" s="520" t="s">
        <v>988</v>
      </c>
      <c r="G26" s="520" t="s">
        <v>989</v>
      </c>
      <c r="H26" s="520" t="s">
        <v>990</v>
      </c>
      <c r="I26" s="565" t="s">
        <v>563</v>
      </c>
      <c r="J26" s="565"/>
      <c r="K26" s="33"/>
      <c r="L26" s="33"/>
    </row>
    <row r="27" spans="1:24" ht="18.600000000000001" customHeight="1" x14ac:dyDescent="0.2">
      <c r="A27" s="520" t="s">
        <v>981</v>
      </c>
      <c r="B27" s="520" t="s">
        <v>982</v>
      </c>
      <c r="C27" s="520" t="s">
        <v>983</v>
      </c>
      <c r="D27" s="520"/>
      <c r="E27" s="520"/>
      <c r="F27" s="520"/>
      <c r="G27" s="520"/>
      <c r="H27" s="520"/>
      <c r="I27" s="565"/>
      <c r="J27" s="565"/>
      <c r="K27" s="33"/>
      <c r="L27" s="33"/>
    </row>
    <row r="28" spans="1:24" x14ac:dyDescent="0.2">
      <c r="A28" s="520"/>
      <c r="B28" s="520"/>
      <c r="C28" s="520"/>
      <c r="D28" s="216" t="s">
        <v>308</v>
      </c>
      <c r="E28" s="216" t="s">
        <v>310</v>
      </c>
      <c r="F28" s="216" t="s">
        <v>938</v>
      </c>
      <c r="G28" s="216" t="s">
        <v>566</v>
      </c>
      <c r="H28" s="216" t="s">
        <v>991</v>
      </c>
      <c r="I28" s="565"/>
      <c r="J28" s="565"/>
      <c r="K28" s="33"/>
      <c r="L28" s="33"/>
    </row>
    <row r="29" spans="1:24" ht="12.75" customHeight="1" x14ac:dyDescent="0.2">
      <c r="A29" s="350"/>
      <c r="B29" s="105"/>
      <c r="C29" s="105"/>
      <c r="D29" s="351"/>
      <c r="E29" s="351"/>
      <c r="F29" s="351">
        <f t="shared" ref="F29:F33" si="0">+D29-E29</f>
        <v>0</v>
      </c>
      <c r="G29" s="352"/>
      <c r="H29" s="351">
        <f t="shared" ref="H29:H33" si="1">+F29*G29</f>
        <v>0</v>
      </c>
      <c r="I29" s="616"/>
      <c r="J29" s="616"/>
      <c r="K29" s="33"/>
      <c r="L29" s="33"/>
    </row>
    <row r="30" spans="1:24" ht="12.75" customHeight="1" x14ac:dyDescent="0.2">
      <c r="A30" s="139"/>
      <c r="B30" s="105"/>
      <c r="C30" s="105"/>
      <c r="D30" s="351"/>
      <c r="E30" s="351"/>
      <c r="F30" s="351">
        <f t="shared" si="0"/>
        <v>0</v>
      </c>
      <c r="G30" s="352"/>
      <c r="H30" s="351">
        <f t="shared" si="1"/>
        <v>0</v>
      </c>
      <c r="I30" s="616"/>
      <c r="J30" s="616"/>
      <c r="K30" s="33"/>
      <c r="L30" s="33"/>
    </row>
    <row r="31" spans="1:24" ht="12.75" customHeight="1" x14ac:dyDescent="0.2">
      <c r="A31" s="139"/>
      <c r="B31" s="105"/>
      <c r="C31" s="105"/>
      <c r="D31" s="351"/>
      <c r="E31" s="351"/>
      <c r="F31" s="351">
        <f t="shared" si="0"/>
        <v>0</v>
      </c>
      <c r="G31" s="352"/>
      <c r="H31" s="351">
        <f t="shared" si="1"/>
        <v>0</v>
      </c>
      <c r="I31" s="616"/>
      <c r="J31" s="616"/>
      <c r="K31" s="33"/>
      <c r="L31" s="33"/>
    </row>
    <row r="32" spans="1:24" ht="12.75" customHeight="1" x14ac:dyDescent="0.2">
      <c r="A32" s="139"/>
      <c r="B32" s="105"/>
      <c r="C32" s="105"/>
      <c r="D32" s="351"/>
      <c r="E32" s="351"/>
      <c r="F32" s="351">
        <f t="shared" si="0"/>
        <v>0</v>
      </c>
      <c r="G32" s="352"/>
      <c r="H32" s="351">
        <f t="shared" si="1"/>
        <v>0</v>
      </c>
      <c r="I32" s="616"/>
      <c r="J32" s="616"/>
      <c r="K32" s="33"/>
      <c r="L32" s="33"/>
    </row>
    <row r="33" spans="1:32" ht="12.75" customHeight="1" x14ac:dyDescent="0.2">
      <c r="A33" s="139"/>
      <c r="B33" s="105"/>
      <c r="C33" s="105"/>
      <c r="D33" s="351"/>
      <c r="E33" s="351"/>
      <c r="F33" s="351">
        <f t="shared" si="0"/>
        <v>0</v>
      </c>
      <c r="G33" s="352"/>
      <c r="H33" s="351">
        <f t="shared" si="1"/>
        <v>0</v>
      </c>
      <c r="I33" s="616"/>
      <c r="J33" s="616"/>
      <c r="K33" s="33"/>
      <c r="L33" s="33"/>
    </row>
    <row r="34" spans="1:32" ht="12.75" customHeight="1" x14ac:dyDescent="0.2">
      <c r="A34" s="591" t="s">
        <v>791</v>
      </c>
      <c r="B34" s="591"/>
      <c r="C34" s="591"/>
      <c r="D34" s="353">
        <f>SUM(D29:D33)</f>
        <v>0</v>
      </c>
      <c r="E34" s="353">
        <f>SUM(E29:E33)</f>
        <v>0</v>
      </c>
      <c r="F34" s="353">
        <f>SUM(F29:F33)</f>
        <v>0</v>
      </c>
      <c r="G34" s="354"/>
      <c r="H34" s="353">
        <f>SUM(H29:H33)</f>
        <v>0</v>
      </c>
      <c r="I34" s="349"/>
      <c r="J34" s="33"/>
      <c r="K34" s="33"/>
      <c r="L34" s="33"/>
    </row>
    <row r="35" spans="1:32" x14ac:dyDescent="0.2">
      <c r="A35" s="33"/>
      <c r="B35" s="126"/>
      <c r="C35" s="126"/>
      <c r="D35" s="349"/>
      <c r="E35" s="349"/>
      <c r="F35" s="349"/>
      <c r="G35" s="349"/>
      <c r="H35" s="349"/>
      <c r="I35" s="33"/>
      <c r="J35" s="33"/>
      <c r="K35" s="33"/>
    </row>
    <row r="36" spans="1:32" x14ac:dyDescent="0.2">
      <c r="A36" s="149" t="s">
        <v>96</v>
      </c>
      <c r="B36" s="126"/>
      <c r="C36" s="126"/>
      <c r="D36" s="349"/>
      <c r="E36" s="349"/>
      <c r="F36" s="349"/>
      <c r="G36" s="349"/>
      <c r="H36" s="349"/>
      <c r="I36" s="33"/>
      <c r="J36" s="33"/>
      <c r="K36" s="33"/>
    </row>
    <row r="37" spans="1:32" x14ac:dyDescent="0.2">
      <c r="A37" s="33"/>
      <c r="B37" s="126"/>
      <c r="C37" s="126"/>
      <c r="D37" s="349"/>
      <c r="E37" s="349"/>
      <c r="F37" s="349"/>
      <c r="G37" s="349"/>
      <c r="H37" s="349"/>
      <c r="I37" s="33"/>
      <c r="J37" s="33"/>
      <c r="K37" s="33"/>
    </row>
    <row r="38" spans="1:32" x14ac:dyDescent="0.2">
      <c r="A38" s="35" t="s">
        <v>97</v>
      </c>
      <c r="B38" s="33"/>
      <c r="C38" s="33"/>
      <c r="D38" s="33"/>
      <c r="E38" s="33"/>
      <c r="F38" s="33"/>
      <c r="G38" s="33"/>
      <c r="H38" s="349"/>
      <c r="I38" s="33"/>
      <c r="J38" s="33"/>
      <c r="K38" s="33"/>
    </row>
    <row r="39" spans="1:32" x14ac:dyDescent="0.2">
      <c r="A39" s="129"/>
      <c r="B39" s="33"/>
      <c r="C39" s="33"/>
      <c r="D39" s="33"/>
      <c r="E39" s="33"/>
      <c r="F39" s="33"/>
      <c r="G39" s="33"/>
      <c r="H39" s="349"/>
      <c r="I39" s="33"/>
      <c r="J39" s="33"/>
      <c r="K39" s="33"/>
    </row>
    <row r="40" spans="1:32" ht="12" customHeight="1" x14ac:dyDescent="0.2">
      <c r="A40" s="520" t="s">
        <v>965</v>
      </c>
      <c r="B40" s="520" t="s">
        <v>305</v>
      </c>
      <c r="C40" s="520" t="s">
        <v>992</v>
      </c>
      <c r="D40" s="520"/>
      <c r="E40" s="520"/>
      <c r="F40" s="520"/>
      <c r="G40" s="520"/>
      <c r="H40" s="613" t="s">
        <v>993</v>
      </c>
      <c r="I40" s="613"/>
      <c r="J40" s="520" t="s">
        <v>994</v>
      </c>
      <c r="K40" s="520" t="s">
        <v>968</v>
      </c>
      <c r="L40" s="520" t="s">
        <v>995</v>
      </c>
      <c r="M40" s="520" t="s">
        <v>996</v>
      </c>
      <c r="N40" s="520" t="s">
        <v>978</v>
      </c>
      <c r="O40" s="520" t="s">
        <v>997</v>
      </c>
      <c r="P40" s="520" t="s">
        <v>998</v>
      </c>
      <c r="Q40" s="520" t="s">
        <v>980</v>
      </c>
      <c r="R40" s="613" t="s">
        <v>999</v>
      </c>
      <c r="S40" s="613" t="s">
        <v>1000</v>
      </c>
      <c r="T40" s="613" t="s">
        <v>1001</v>
      </c>
      <c r="U40" s="613" t="s">
        <v>1002</v>
      </c>
      <c r="V40" s="520" t="s">
        <v>563</v>
      </c>
      <c r="W40" s="520"/>
      <c r="X40" s="37"/>
      <c r="Y40" s="37"/>
      <c r="Z40" s="37"/>
      <c r="AA40" s="37"/>
      <c r="AB40" s="37"/>
      <c r="AC40" s="37"/>
      <c r="AD40" s="37"/>
      <c r="AE40" s="37"/>
      <c r="AF40" s="37"/>
    </row>
    <row r="41" spans="1:32" ht="33.75" x14ac:dyDescent="0.2">
      <c r="A41" s="520"/>
      <c r="B41" s="520"/>
      <c r="C41" s="36" t="s">
        <v>981</v>
      </c>
      <c r="D41" s="36" t="s">
        <v>982</v>
      </c>
      <c r="E41" s="337" t="s">
        <v>983</v>
      </c>
      <c r="F41" s="337" t="s">
        <v>984</v>
      </c>
      <c r="G41" s="338" t="s">
        <v>985</v>
      </c>
      <c r="H41" s="613"/>
      <c r="I41" s="613"/>
      <c r="J41" s="520"/>
      <c r="K41" s="520"/>
      <c r="L41" s="520"/>
      <c r="M41" s="520"/>
      <c r="N41" s="520"/>
      <c r="O41" s="520"/>
      <c r="P41" s="520"/>
      <c r="Q41" s="520"/>
      <c r="R41" s="613"/>
      <c r="S41" s="613"/>
      <c r="T41" s="613"/>
      <c r="U41" s="613"/>
      <c r="V41" s="520"/>
      <c r="W41" s="520"/>
      <c r="X41" s="37"/>
      <c r="Y41" s="37"/>
      <c r="Z41" s="37"/>
      <c r="AA41" s="37"/>
      <c r="AB41" s="37"/>
      <c r="AC41" s="37"/>
      <c r="AD41" s="37"/>
      <c r="AE41" s="37"/>
      <c r="AF41" s="37"/>
    </row>
    <row r="42" spans="1:32" ht="11.25" customHeight="1" x14ac:dyDescent="0.2">
      <c r="A42" s="56" t="s">
        <v>455</v>
      </c>
      <c r="B42" s="56" t="s">
        <v>309</v>
      </c>
      <c r="C42" s="550" t="s">
        <v>456</v>
      </c>
      <c r="D42" s="550"/>
      <c r="E42" s="550"/>
      <c r="F42" s="550"/>
      <c r="G42" s="550"/>
      <c r="H42" s="613"/>
      <c r="I42" s="613"/>
      <c r="J42" s="520"/>
      <c r="K42" s="520"/>
      <c r="L42" s="520"/>
      <c r="M42" s="520"/>
      <c r="N42" s="520"/>
      <c r="O42" s="520"/>
      <c r="P42" s="520"/>
      <c r="Q42" s="520"/>
      <c r="R42" s="613"/>
      <c r="S42" s="613"/>
      <c r="T42" s="613"/>
      <c r="U42" s="613"/>
      <c r="V42" s="520"/>
      <c r="W42" s="520"/>
    </row>
    <row r="43" spans="1:32" ht="12.75" customHeight="1" x14ac:dyDescent="0.2">
      <c r="A43" s="139"/>
      <c r="B43" s="139"/>
      <c r="C43" s="139"/>
      <c r="D43" s="355"/>
      <c r="E43" s="355"/>
      <c r="F43" s="356"/>
      <c r="G43" s="356"/>
      <c r="H43" s="614"/>
      <c r="I43" s="614"/>
      <c r="J43" s="341"/>
      <c r="K43" s="341"/>
      <c r="L43" s="355"/>
      <c r="M43" s="355"/>
      <c r="N43" s="355"/>
      <c r="O43" s="355"/>
      <c r="P43" s="355"/>
      <c r="Q43" s="355"/>
      <c r="R43" s="66"/>
      <c r="S43" s="66"/>
      <c r="T43" s="66"/>
      <c r="U43" s="66"/>
      <c r="V43" s="618"/>
      <c r="W43" s="618"/>
    </row>
    <row r="44" spans="1:32" ht="12.75" customHeight="1" x14ac:dyDescent="0.2">
      <c r="A44" s="139"/>
      <c r="B44" s="139"/>
      <c r="C44" s="139"/>
      <c r="D44" s="355"/>
      <c r="E44" s="355"/>
      <c r="F44" s="356"/>
      <c r="G44" s="356"/>
      <c r="H44" s="614"/>
      <c r="I44" s="614"/>
      <c r="J44" s="341"/>
      <c r="K44" s="341"/>
      <c r="L44" s="355"/>
      <c r="M44" s="355"/>
      <c r="N44" s="355"/>
      <c r="O44" s="355"/>
      <c r="P44" s="355"/>
      <c r="Q44" s="355"/>
      <c r="R44" s="66"/>
      <c r="S44" s="66"/>
      <c r="T44" s="66"/>
      <c r="U44" s="66"/>
      <c r="V44" s="618"/>
      <c r="W44" s="618"/>
    </row>
    <row r="45" spans="1:32" ht="12.75" customHeight="1" x14ac:dyDescent="0.2">
      <c r="A45" s="139"/>
      <c r="B45" s="139"/>
      <c r="C45" s="139"/>
      <c r="D45" s="355"/>
      <c r="E45" s="355"/>
      <c r="F45" s="356"/>
      <c r="G45" s="356"/>
      <c r="H45" s="614"/>
      <c r="I45" s="614"/>
      <c r="J45" s="341"/>
      <c r="K45" s="341"/>
      <c r="L45" s="355"/>
      <c r="M45" s="355"/>
      <c r="N45" s="355"/>
      <c r="O45" s="355"/>
      <c r="P45" s="355"/>
      <c r="Q45" s="355"/>
      <c r="R45" s="66"/>
      <c r="S45" s="66"/>
      <c r="T45" s="66"/>
      <c r="U45" s="66"/>
      <c r="V45" s="618"/>
      <c r="W45" s="618"/>
    </row>
    <row r="46" spans="1:32" ht="12.75" customHeight="1" x14ac:dyDescent="0.2">
      <c r="A46" s="139"/>
      <c r="B46" s="139"/>
      <c r="C46" s="139"/>
      <c r="D46" s="355"/>
      <c r="E46" s="355"/>
      <c r="F46" s="356"/>
      <c r="G46" s="356"/>
      <c r="H46" s="614"/>
      <c r="I46" s="614"/>
      <c r="J46" s="341"/>
      <c r="K46" s="341"/>
      <c r="L46" s="355"/>
      <c r="M46" s="355"/>
      <c r="N46" s="355"/>
      <c r="O46" s="355"/>
      <c r="P46" s="355"/>
      <c r="Q46" s="355"/>
      <c r="R46" s="66"/>
      <c r="S46" s="66"/>
      <c r="T46" s="66"/>
      <c r="U46" s="66"/>
      <c r="V46" s="618"/>
      <c r="W46" s="618"/>
    </row>
    <row r="47" spans="1:32" ht="12.75" customHeight="1" x14ac:dyDescent="0.2">
      <c r="A47" s="139"/>
      <c r="B47" s="139"/>
      <c r="C47" s="139"/>
      <c r="D47" s="355"/>
      <c r="E47" s="355"/>
      <c r="F47" s="356"/>
      <c r="G47" s="356"/>
      <c r="H47" s="614"/>
      <c r="I47" s="614"/>
      <c r="J47" s="341"/>
      <c r="K47" s="341"/>
      <c r="L47" s="355"/>
      <c r="M47" s="355"/>
      <c r="N47" s="355"/>
      <c r="O47" s="355"/>
      <c r="P47" s="355"/>
      <c r="Q47" s="355"/>
      <c r="R47" s="66"/>
      <c r="S47" s="66"/>
      <c r="T47" s="66"/>
      <c r="U47" s="66"/>
      <c r="V47" s="618"/>
      <c r="W47" s="618"/>
    </row>
    <row r="48" spans="1:32" ht="12.75" customHeight="1" x14ac:dyDescent="0.2">
      <c r="A48" s="617" t="s">
        <v>791</v>
      </c>
      <c r="B48" s="617"/>
      <c r="C48" s="617"/>
      <c r="D48" s="617"/>
      <c r="E48" s="617"/>
      <c r="F48" s="617"/>
      <c r="G48" s="617"/>
      <c r="H48" s="617"/>
      <c r="I48" s="617"/>
      <c r="J48" s="617"/>
      <c r="K48" s="148"/>
      <c r="L48" s="92">
        <f>SUM(L43:L47)</f>
        <v>0</v>
      </c>
      <c r="M48" s="92">
        <f>SUM(M43:M47)</f>
        <v>0</v>
      </c>
      <c r="N48" s="349"/>
      <c r="O48" s="349"/>
      <c r="P48" s="33"/>
      <c r="Q48" s="92">
        <f>SUM(Q43:Q47)</f>
        <v>0</v>
      </c>
      <c r="R48" s="33"/>
    </row>
    <row r="49" spans="1:32" x14ac:dyDescent="0.2">
      <c r="A49" s="127"/>
      <c r="B49" s="33"/>
      <c r="C49" s="33"/>
      <c r="D49" s="33"/>
      <c r="E49" s="33"/>
      <c r="F49" s="33"/>
      <c r="G49" s="33"/>
      <c r="H49" s="349"/>
      <c r="I49" s="33"/>
      <c r="J49" s="33"/>
      <c r="K49" s="33"/>
    </row>
    <row r="50" spans="1:32" x14ac:dyDescent="0.2">
      <c r="A50" s="35" t="s">
        <v>98</v>
      </c>
      <c r="B50" s="33"/>
      <c r="C50" s="33"/>
      <c r="D50" s="33"/>
      <c r="E50" s="33"/>
      <c r="F50" s="33"/>
      <c r="G50" s="33"/>
      <c r="H50" s="33"/>
      <c r="I50" s="33"/>
      <c r="J50" s="33"/>
      <c r="K50" s="33"/>
      <c r="L50" s="33"/>
      <c r="M50" s="33"/>
    </row>
    <row r="51" spans="1:32" x14ac:dyDescent="0.2">
      <c r="A51" s="33"/>
      <c r="B51" s="33"/>
      <c r="C51" s="33"/>
      <c r="D51" s="33"/>
      <c r="E51" s="33"/>
      <c r="F51" s="33"/>
      <c r="G51" s="33"/>
      <c r="H51" s="33"/>
      <c r="I51" s="33"/>
      <c r="J51" s="33"/>
      <c r="K51" s="33"/>
      <c r="L51" s="33"/>
      <c r="M51" s="33"/>
    </row>
    <row r="52" spans="1:32" ht="12" customHeight="1" x14ac:dyDescent="0.2">
      <c r="A52" s="520" t="s">
        <v>965</v>
      </c>
      <c r="B52" s="520" t="s">
        <v>305</v>
      </c>
      <c r="C52" s="520" t="s">
        <v>1003</v>
      </c>
      <c r="D52" s="520"/>
      <c r="E52" s="520"/>
      <c r="F52" s="520"/>
      <c r="G52" s="520"/>
      <c r="H52" s="520" t="s">
        <v>1004</v>
      </c>
      <c r="I52" s="520"/>
      <c r="J52" s="520"/>
      <c r="K52" s="520"/>
      <c r="L52" s="520"/>
      <c r="M52" s="520" t="s">
        <v>1005</v>
      </c>
      <c r="N52" s="520"/>
      <c r="O52" s="520" t="s">
        <v>1006</v>
      </c>
      <c r="P52" s="520" t="s">
        <v>968</v>
      </c>
      <c r="Q52" s="520" t="s">
        <v>1007</v>
      </c>
      <c r="R52" s="520" t="s">
        <v>1008</v>
      </c>
      <c r="S52" s="520" t="s">
        <v>998</v>
      </c>
      <c r="T52" s="520" t="s">
        <v>980</v>
      </c>
      <c r="U52" s="613" t="s">
        <v>999</v>
      </c>
      <c r="V52" s="613" t="s">
        <v>1000</v>
      </c>
      <c r="W52" s="613" t="s">
        <v>1001</v>
      </c>
      <c r="X52" s="613" t="s">
        <v>1002</v>
      </c>
      <c r="Y52" s="520" t="s">
        <v>563</v>
      </c>
      <c r="Z52" s="520"/>
      <c r="AA52" s="37"/>
      <c r="AB52" s="37"/>
      <c r="AC52" s="37"/>
      <c r="AD52" s="37"/>
      <c r="AE52" s="37"/>
      <c r="AF52" s="37"/>
    </row>
    <row r="53" spans="1:32" ht="45" customHeight="1" x14ac:dyDescent="0.2">
      <c r="A53" s="520"/>
      <c r="B53" s="520"/>
      <c r="C53" s="221" t="s">
        <v>981</v>
      </c>
      <c r="D53" s="221" t="s">
        <v>982</v>
      </c>
      <c r="E53" s="221" t="s">
        <v>983</v>
      </c>
      <c r="F53" s="221" t="s">
        <v>984</v>
      </c>
      <c r="G53" s="338" t="s">
        <v>985</v>
      </c>
      <c r="H53" s="36" t="s">
        <v>981</v>
      </c>
      <c r="I53" s="36" t="s">
        <v>982</v>
      </c>
      <c r="J53" s="36" t="s">
        <v>983</v>
      </c>
      <c r="K53" s="36" t="s">
        <v>984</v>
      </c>
      <c r="L53" s="338" t="s">
        <v>985</v>
      </c>
      <c r="M53" s="520"/>
      <c r="N53" s="520"/>
      <c r="O53" s="520"/>
      <c r="P53" s="520"/>
      <c r="Q53" s="520"/>
      <c r="R53" s="520"/>
      <c r="S53" s="520"/>
      <c r="T53" s="520"/>
      <c r="U53" s="613"/>
      <c r="V53" s="613"/>
      <c r="W53" s="613"/>
      <c r="X53" s="613"/>
      <c r="Y53" s="520"/>
      <c r="Z53" s="520"/>
      <c r="AA53" s="37"/>
      <c r="AB53" s="37"/>
      <c r="AC53" s="37"/>
      <c r="AD53" s="37"/>
      <c r="AE53" s="37"/>
      <c r="AF53" s="37"/>
    </row>
    <row r="54" spans="1:32" ht="11.25" customHeight="1" x14ac:dyDescent="0.2">
      <c r="A54" s="56" t="s">
        <v>455</v>
      </c>
      <c r="B54" s="56" t="s">
        <v>309</v>
      </c>
      <c r="C54" s="550" t="s">
        <v>456</v>
      </c>
      <c r="D54" s="550"/>
      <c r="E54" s="550"/>
      <c r="F54" s="550"/>
      <c r="G54" s="550"/>
      <c r="H54" s="550" t="s">
        <v>456</v>
      </c>
      <c r="I54" s="550"/>
      <c r="J54" s="550"/>
      <c r="K54" s="550"/>
      <c r="L54" s="550"/>
      <c r="M54" s="520"/>
      <c r="N54" s="520"/>
      <c r="O54" s="520"/>
      <c r="P54" s="520"/>
      <c r="Q54" s="520"/>
      <c r="R54" s="520"/>
      <c r="S54" s="520"/>
      <c r="T54" s="520"/>
      <c r="U54" s="613"/>
      <c r="V54" s="613"/>
      <c r="W54" s="613"/>
      <c r="X54" s="613"/>
      <c r="Y54" s="520"/>
      <c r="Z54" s="520"/>
      <c r="AA54" s="37"/>
      <c r="AB54" s="37"/>
      <c r="AC54" s="37"/>
      <c r="AD54" s="37"/>
      <c r="AE54" s="37"/>
      <c r="AF54" s="37"/>
    </row>
    <row r="55" spans="1:32" ht="12.75" customHeight="1" x14ac:dyDescent="0.2">
      <c r="A55" s="139"/>
      <c r="B55" s="139"/>
      <c r="C55" s="139"/>
      <c r="D55" s="357"/>
      <c r="E55" s="357"/>
      <c r="F55" s="358"/>
      <c r="G55" s="358"/>
      <c r="H55" s="358"/>
      <c r="I55" s="358"/>
      <c r="J55" s="357"/>
      <c r="K55" s="359"/>
      <c r="L55" s="359"/>
      <c r="M55" s="614"/>
      <c r="N55" s="614"/>
      <c r="O55" s="360"/>
      <c r="P55" s="360"/>
      <c r="Q55" s="351"/>
      <c r="R55" s="351"/>
      <c r="S55" s="361"/>
      <c r="T55" s="351"/>
      <c r="U55" s="66"/>
      <c r="V55" s="66"/>
      <c r="W55" s="66"/>
      <c r="X55" s="66"/>
      <c r="Y55" s="618"/>
      <c r="Z55" s="618"/>
    </row>
    <row r="56" spans="1:32" ht="12.75" customHeight="1" x14ac:dyDescent="0.2">
      <c r="A56" s="139"/>
      <c r="B56" s="139"/>
      <c r="C56" s="139"/>
      <c r="D56" s="357"/>
      <c r="E56" s="357"/>
      <c r="F56" s="358"/>
      <c r="G56" s="358"/>
      <c r="H56" s="358"/>
      <c r="I56" s="358"/>
      <c r="J56" s="357"/>
      <c r="K56" s="359"/>
      <c r="L56" s="359"/>
      <c r="M56" s="614"/>
      <c r="N56" s="614"/>
      <c r="O56" s="360"/>
      <c r="P56" s="360"/>
      <c r="Q56" s="351"/>
      <c r="R56" s="351"/>
      <c r="S56" s="361"/>
      <c r="T56" s="351"/>
      <c r="U56" s="66"/>
      <c r="V56" s="66"/>
      <c r="W56" s="66"/>
      <c r="X56" s="66"/>
      <c r="Y56" s="618"/>
      <c r="Z56" s="618"/>
    </row>
    <row r="57" spans="1:32" ht="12.75" customHeight="1" x14ac:dyDescent="0.2">
      <c r="A57" s="139"/>
      <c r="B57" s="139"/>
      <c r="C57" s="139"/>
      <c r="D57" s="357"/>
      <c r="E57" s="357"/>
      <c r="F57" s="358"/>
      <c r="G57" s="358"/>
      <c r="H57" s="358"/>
      <c r="I57" s="358"/>
      <c r="J57" s="357"/>
      <c r="K57" s="359"/>
      <c r="L57" s="359"/>
      <c r="M57" s="614"/>
      <c r="N57" s="614"/>
      <c r="O57" s="360"/>
      <c r="P57" s="360"/>
      <c r="Q57" s="351"/>
      <c r="R57" s="351"/>
      <c r="S57" s="361"/>
      <c r="T57" s="351"/>
      <c r="U57" s="66"/>
      <c r="V57" s="66"/>
      <c r="W57" s="66"/>
      <c r="X57" s="66"/>
      <c r="Y57" s="618"/>
      <c r="Z57" s="618"/>
    </row>
    <row r="58" spans="1:32" ht="12.75" customHeight="1" x14ac:dyDescent="0.2">
      <c r="A58" s="139"/>
      <c r="B58" s="139"/>
      <c r="C58" s="139"/>
      <c r="D58" s="357"/>
      <c r="E58" s="357"/>
      <c r="F58" s="358"/>
      <c r="G58" s="358"/>
      <c r="H58" s="358"/>
      <c r="I58" s="358"/>
      <c r="J58" s="357"/>
      <c r="K58" s="359"/>
      <c r="L58" s="359"/>
      <c r="M58" s="614"/>
      <c r="N58" s="614"/>
      <c r="O58" s="360"/>
      <c r="P58" s="360"/>
      <c r="Q58" s="351"/>
      <c r="R58" s="351"/>
      <c r="S58" s="361"/>
      <c r="T58" s="351"/>
      <c r="U58" s="66"/>
      <c r="V58" s="66"/>
      <c r="W58" s="66"/>
      <c r="X58" s="66"/>
      <c r="Y58" s="618"/>
      <c r="Z58" s="618"/>
    </row>
    <row r="59" spans="1:32" ht="12.75" customHeight="1" x14ac:dyDescent="0.2">
      <c r="A59" s="139"/>
      <c r="B59" s="139"/>
      <c r="C59" s="139"/>
      <c r="D59" s="357"/>
      <c r="E59" s="357"/>
      <c r="F59" s="358"/>
      <c r="G59" s="358"/>
      <c r="H59" s="358"/>
      <c r="I59" s="358"/>
      <c r="J59" s="357"/>
      <c r="K59" s="359"/>
      <c r="L59" s="359"/>
      <c r="M59" s="614"/>
      <c r="N59" s="614"/>
      <c r="O59" s="360"/>
      <c r="P59" s="360"/>
      <c r="Q59" s="351"/>
      <c r="R59" s="351"/>
      <c r="S59" s="361"/>
      <c r="T59" s="351"/>
      <c r="U59" s="66"/>
      <c r="V59" s="66"/>
      <c r="W59" s="66"/>
      <c r="X59" s="66"/>
      <c r="Y59" s="618"/>
      <c r="Z59" s="618"/>
    </row>
    <row r="60" spans="1:32" ht="12.75" customHeight="1" x14ac:dyDescent="0.2">
      <c r="A60" s="617" t="s">
        <v>791</v>
      </c>
      <c r="B60" s="617"/>
      <c r="C60" s="617"/>
      <c r="D60" s="617"/>
      <c r="E60" s="617"/>
      <c r="F60" s="617"/>
      <c r="G60" s="617"/>
      <c r="H60" s="617"/>
      <c r="I60" s="617"/>
      <c r="J60" s="617"/>
      <c r="K60" s="617"/>
      <c r="L60" s="617"/>
      <c r="M60" s="617"/>
      <c r="N60" s="617"/>
      <c r="O60" s="617"/>
      <c r="P60" s="148"/>
      <c r="Q60" s="353">
        <f>SUM(Q55:Q59)</f>
        <v>0</v>
      </c>
      <c r="R60" s="353">
        <f>SUM(R55:R59)</f>
        <v>0</v>
      </c>
      <c r="S60" s="362"/>
      <c r="T60" s="353">
        <f>SUM(T55:T59)</f>
        <v>0</v>
      </c>
    </row>
    <row r="61" spans="1:32" x14ac:dyDescent="0.2">
      <c r="A61" s="127"/>
      <c r="B61" s="126"/>
      <c r="C61" s="126"/>
      <c r="D61" s="349"/>
      <c r="E61" s="349"/>
      <c r="F61" s="349"/>
      <c r="G61" s="349"/>
      <c r="H61" s="349"/>
      <c r="I61" s="33"/>
      <c r="J61" s="33"/>
      <c r="K61" s="33"/>
    </row>
    <row r="62" spans="1:32" x14ac:dyDescent="0.2">
      <c r="A62" s="35" t="s">
        <v>99</v>
      </c>
      <c r="B62" s="33"/>
      <c r="C62" s="33"/>
      <c r="D62" s="33"/>
      <c r="E62" s="33"/>
      <c r="F62" s="33"/>
      <c r="G62" s="33"/>
      <c r="H62" s="33"/>
      <c r="I62" s="33"/>
      <c r="J62" s="33"/>
      <c r="K62" s="33"/>
      <c r="L62" s="33"/>
      <c r="M62" s="33"/>
      <c r="N62" s="33"/>
      <c r="O62" s="33"/>
      <c r="P62" s="33"/>
      <c r="Q62" s="33"/>
      <c r="R62" s="33"/>
      <c r="S62" s="33"/>
      <c r="T62" s="33"/>
      <c r="U62" s="33"/>
      <c r="V62" s="33"/>
      <c r="W62" s="33"/>
    </row>
    <row r="63" spans="1:32" x14ac:dyDescent="0.2">
      <c r="A63" s="35"/>
      <c r="B63" s="33"/>
      <c r="C63" s="33"/>
      <c r="D63" s="33"/>
      <c r="E63" s="33"/>
      <c r="F63" s="33"/>
      <c r="G63" s="33"/>
      <c r="H63" s="33"/>
      <c r="I63" s="33"/>
      <c r="J63" s="33"/>
      <c r="K63" s="33"/>
      <c r="L63" s="33"/>
      <c r="M63" s="33"/>
      <c r="N63" s="33"/>
      <c r="O63" s="33"/>
      <c r="P63" s="33"/>
      <c r="Q63" s="33"/>
      <c r="R63" s="33"/>
      <c r="S63" s="33"/>
      <c r="T63" s="33"/>
      <c r="U63" s="33"/>
      <c r="V63" s="33"/>
      <c r="W63" s="33"/>
    </row>
    <row r="64" spans="1:32" ht="12" customHeight="1" x14ac:dyDescent="0.2">
      <c r="A64" s="520" t="s">
        <v>965</v>
      </c>
      <c r="B64" s="520" t="s">
        <v>305</v>
      </c>
      <c r="C64" s="620" t="s">
        <v>1009</v>
      </c>
      <c r="D64" s="620"/>
      <c r="E64" s="620"/>
      <c r="F64" s="620"/>
      <c r="G64" s="620"/>
      <c r="H64" s="620"/>
      <c r="I64" s="620"/>
      <c r="J64" s="620"/>
      <c r="K64" s="620"/>
      <c r="L64" s="620"/>
      <c r="M64" s="620"/>
      <c r="N64" s="620"/>
      <c r="O64" s="620"/>
      <c r="P64" s="620"/>
      <c r="Q64" s="620"/>
      <c r="R64" s="620"/>
      <c r="S64" s="620"/>
      <c r="T64" s="620"/>
      <c r="U64" s="620"/>
      <c r="V64" s="520" t="s">
        <v>1010</v>
      </c>
      <c r="W64" s="520" t="s">
        <v>1011</v>
      </c>
      <c r="X64" s="520" t="s">
        <v>1012</v>
      </c>
      <c r="Y64" s="520" t="s">
        <v>1013</v>
      </c>
      <c r="Z64" s="520" t="s">
        <v>1014</v>
      </c>
      <c r="AA64" s="520" t="s">
        <v>1015</v>
      </c>
      <c r="AB64" s="520" t="s">
        <v>1016</v>
      </c>
      <c r="AC64" s="520" t="s">
        <v>1017</v>
      </c>
      <c r="AD64" s="520" t="s">
        <v>1018</v>
      </c>
      <c r="AE64" s="520" t="s">
        <v>563</v>
      </c>
      <c r="AF64" s="520"/>
    </row>
    <row r="65" spans="1:32" ht="12" customHeight="1" x14ac:dyDescent="0.2">
      <c r="A65" s="520"/>
      <c r="B65" s="520"/>
      <c r="C65" s="520" t="s">
        <v>1019</v>
      </c>
      <c r="D65" s="520"/>
      <c r="E65" s="520"/>
      <c r="F65" s="520"/>
      <c r="G65" s="520"/>
      <c r="H65" s="520"/>
      <c r="I65" s="520"/>
      <c r="J65" s="619" t="s">
        <v>1020</v>
      </c>
      <c r="K65" s="619"/>
      <c r="L65" s="619" t="s">
        <v>1021</v>
      </c>
      <c r="M65" s="619"/>
      <c r="N65" s="619"/>
      <c r="O65" s="619" t="s">
        <v>1022</v>
      </c>
      <c r="P65" s="619" t="s">
        <v>1023</v>
      </c>
      <c r="Q65" s="619" t="s">
        <v>1024</v>
      </c>
      <c r="R65" s="619" t="s">
        <v>1025</v>
      </c>
      <c r="S65" s="619" t="s">
        <v>968</v>
      </c>
      <c r="T65" s="619" t="s">
        <v>1026</v>
      </c>
      <c r="U65" s="619" t="s">
        <v>1027</v>
      </c>
      <c r="V65" s="520"/>
      <c r="W65" s="520"/>
      <c r="X65" s="520"/>
      <c r="Y65" s="520"/>
      <c r="Z65" s="520"/>
      <c r="AA65" s="520"/>
      <c r="AB65" s="520"/>
      <c r="AC65" s="520"/>
      <c r="AD65" s="520"/>
      <c r="AE65" s="520"/>
      <c r="AF65" s="520"/>
    </row>
    <row r="66" spans="1:32" ht="54" customHeight="1" x14ac:dyDescent="0.2">
      <c r="A66" s="520"/>
      <c r="B66" s="520"/>
      <c r="C66" s="221" t="s">
        <v>981</v>
      </c>
      <c r="D66" s="221" t="s">
        <v>982</v>
      </c>
      <c r="E66" s="221" t="s">
        <v>983</v>
      </c>
      <c r="F66" s="221" t="s">
        <v>984</v>
      </c>
      <c r="G66" s="338" t="s">
        <v>985</v>
      </c>
      <c r="H66" s="338" t="s">
        <v>1028</v>
      </c>
      <c r="I66" s="338" t="s">
        <v>1029</v>
      </c>
      <c r="J66" s="520" t="s">
        <v>1030</v>
      </c>
      <c r="K66" s="520" t="s">
        <v>1031</v>
      </c>
      <c r="L66" s="520" t="s">
        <v>1032</v>
      </c>
      <c r="M66" s="520" t="s">
        <v>1033</v>
      </c>
      <c r="N66" s="520" t="s">
        <v>1034</v>
      </c>
      <c r="O66" s="619"/>
      <c r="P66" s="619"/>
      <c r="Q66" s="619"/>
      <c r="R66" s="619"/>
      <c r="S66" s="619"/>
      <c r="T66" s="619"/>
      <c r="U66" s="619"/>
      <c r="V66" s="619"/>
      <c r="W66" s="619"/>
      <c r="X66" s="619"/>
      <c r="Y66" s="619"/>
      <c r="Z66" s="619"/>
      <c r="AA66" s="520"/>
      <c r="AB66" s="520"/>
      <c r="AC66" s="520"/>
      <c r="AD66" s="520"/>
      <c r="AE66" s="520"/>
      <c r="AF66" s="520"/>
    </row>
    <row r="67" spans="1:32" ht="11.25" customHeight="1" x14ac:dyDescent="0.2">
      <c r="A67" s="56" t="s">
        <v>455</v>
      </c>
      <c r="B67" s="56" t="s">
        <v>309</v>
      </c>
      <c r="C67" s="550" t="s">
        <v>456</v>
      </c>
      <c r="D67" s="550"/>
      <c r="E67" s="550"/>
      <c r="F67" s="550"/>
      <c r="G67" s="550"/>
      <c r="H67" s="550"/>
      <c r="I67" s="550"/>
      <c r="J67" s="520"/>
      <c r="K67" s="520"/>
      <c r="L67" s="520"/>
      <c r="M67" s="520"/>
      <c r="N67" s="520"/>
      <c r="O67" s="619"/>
      <c r="P67" s="619"/>
      <c r="Q67" s="619"/>
      <c r="R67" s="363" t="s">
        <v>459</v>
      </c>
      <c r="S67" s="619"/>
      <c r="T67" s="619"/>
      <c r="U67" s="619"/>
      <c r="V67" s="619"/>
      <c r="W67" s="619"/>
      <c r="X67" s="619"/>
      <c r="Y67" s="619"/>
      <c r="Z67" s="619"/>
      <c r="AA67" s="364" t="s">
        <v>482</v>
      </c>
      <c r="AB67" s="520"/>
      <c r="AC67" s="364" t="s">
        <v>482</v>
      </c>
      <c r="AD67" s="520"/>
      <c r="AE67" s="520"/>
      <c r="AF67" s="520"/>
    </row>
    <row r="68" spans="1:32" ht="12.75" customHeight="1" x14ac:dyDescent="0.2">
      <c r="A68" s="139"/>
      <c r="B68" s="139"/>
      <c r="C68" s="139"/>
      <c r="D68" s="139"/>
      <c r="E68" s="139"/>
      <c r="F68" s="139"/>
      <c r="G68" s="155"/>
      <c r="H68" s="155"/>
      <c r="I68" s="155"/>
      <c r="J68" s="155"/>
      <c r="K68" s="155"/>
      <c r="L68" s="155"/>
      <c r="M68" s="155"/>
      <c r="N68" s="155"/>
      <c r="O68" s="155"/>
      <c r="P68" s="365"/>
      <c r="Q68" s="155"/>
      <c r="R68" s="155"/>
      <c r="S68" s="155"/>
      <c r="T68" s="66"/>
      <c r="U68" s="66"/>
      <c r="V68" s="343"/>
      <c r="W68" s="343"/>
      <c r="X68" s="343"/>
      <c r="Y68" s="66"/>
      <c r="Z68" s="66"/>
      <c r="AA68" s="66"/>
      <c r="AB68" s="250"/>
      <c r="AC68" s="250"/>
      <c r="AD68" s="250"/>
      <c r="AE68" s="618"/>
      <c r="AF68" s="618"/>
    </row>
    <row r="69" spans="1:32" ht="12.75" customHeight="1" x14ac:dyDescent="0.2">
      <c r="A69" s="139"/>
      <c r="B69" s="139"/>
      <c r="C69" s="139"/>
      <c r="D69" s="139"/>
      <c r="E69" s="139"/>
      <c r="F69" s="139"/>
      <c r="G69" s="155"/>
      <c r="H69" s="155"/>
      <c r="I69" s="155"/>
      <c r="J69" s="155"/>
      <c r="K69" s="155"/>
      <c r="L69" s="155"/>
      <c r="M69" s="155"/>
      <c r="N69" s="155"/>
      <c r="O69" s="155"/>
      <c r="P69" s="365"/>
      <c r="Q69" s="155"/>
      <c r="R69" s="155"/>
      <c r="S69" s="155"/>
      <c r="T69" s="66"/>
      <c r="U69" s="66"/>
      <c r="V69" s="343"/>
      <c r="W69" s="343"/>
      <c r="X69" s="343"/>
      <c r="Y69" s="66"/>
      <c r="Z69" s="66"/>
      <c r="AA69" s="66"/>
      <c r="AB69" s="250"/>
      <c r="AC69" s="250"/>
      <c r="AD69" s="250"/>
      <c r="AE69" s="618"/>
      <c r="AF69" s="618"/>
    </row>
    <row r="70" spans="1:32" ht="12.75" customHeight="1" x14ac:dyDescent="0.2">
      <c r="A70" s="139"/>
      <c r="B70" s="139"/>
      <c r="C70" s="139"/>
      <c r="D70" s="139"/>
      <c r="E70" s="139"/>
      <c r="F70" s="139"/>
      <c r="G70" s="155"/>
      <c r="H70" s="155"/>
      <c r="I70" s="155"/>
      <c r="J70" s="155"/>
      <c r="K70" s="155"/>
      <c r="L70" s="155"/>
      <c r="M70" s="155"/>
      <c r="N70" s="155"/>
      <c r="O70" s="155"/>
      <c r="P70" s="365"/>
      <c r="Q70" s="155"/>
      <c r="R70" s="155"/>
      <c r="S70" s="155"/>
      <c r="T70" s="66"/>
      <c r="U70" s="66"/>
      <c r="V70" s="343"/>
      <c r="W70" s="343"/>
      <c r="X70" s="343"/>
      <c r="Y70" s="66"/>
      <c r="Z70" s="66"/>
      <c r="AA70" s="66"/>
      <c r="AB70" s="250"/>
      <c r="AC70" s="250"/>
      <c r="AD70" s="250"/>
      <c r="AE70" s="618"/>
      <c r="AF70" s="618"/>
    </row>
    <row r="71" spans="1:32" ht="12.75" customHeight="1" x14ac:dyDescent="0.2">
      <c r="A71" s="139"/>
      <c r="B71" s="139"/>
      <c r="C71" s="139"/>
      <c r="D71" s="139"/>
      <c r="E71" s="139"/>
      <c r="F71" s="139"/>
      <c r="G71" s="155"/>
      <c r="H71" s="155"/>
      <c r="I71" s="155"/>
      <c r="J71" s="155"/>
      <c r="K71" s="155"/>
      <c r="L71" s="155"/>
      <c r="M71" s="155"/>
      <c r="N71" s="155"/>
      <c r="O71" s="155"/>
      <c r="P71" s="365"/>
      <c r="Q71" s="155"/>
      <c r="R71" s="155"/>
      <c r="S71" s="155"/>
      <c r="T71" s="66"/>
      <c r="U71" s="66"/>
      <c r="V71" s="343"/>
      <c r="W71" s="343"/>
      <c r="X71" s="343"/>
      <c r="Y71" s="66"/>
      <c r="Z71" s="66"/>
      <c r="AA71" s="66"/>
      <c r="AB71" s="250"/>
      <c r="AC71" s="250"/>
      <c r="AD71" s="250"/>
      <c r="AE71" s="618"/>
      <c r="AF71" s="618"/>
    </row>
    <row r="72" spans="1:32" ht="12.75" customHeight="1" x14ac:dyDescent="0.2">
      <c r="A72" s="139"/>
      <c r="B72" s="139"/>
      <c r="C72" s="139"/>
      <c r="D72" s="139"/>
      <c r="E72" s="139"/>
      <c r="F72" s="139"/>
      <c r="G72" s="155"/>
      <c r="H72" s="155"/>
      <c r="I72" s="155"/>
      <c r="J72" s="155"/>
      <c r="K72" s="155"/>
      <c r="L72" s="155"/>
      <c r="M72" s="155"/>
      <c r="N72" s="155"/>
      <c r="O72" s="155"/>
      <c r="P72" s="365"/>
      <c r="Q72" s="155"/>
      <c r="R72" s="155"/>
      <c r="S72" s="155"/>
      <c r="T72" s="66"/>
      <c r="U72" s="66"/>
      <c r="V72" s="343"/>
      <c r="W72" s="343"/>
      <c r="X72" s="343"/>
      <c r="Y72" s="66"/>
      <c r="Z72" s="66"/>
      <c r="AA72" s="66"/>
      <c r="AB72" s="250"/>
      <c r="AC72" s="250"/>
      <c r="AD72" s="250"/>
      <c r="AE72" s="618"/>
      <c r="AF72" s="618"/>
    </row>
    <row r="73" spans="1:32" ht="12.75" customHeight="1" x14ac:dyDescent="0.2">
      <c r="A73" s="617" t="s">
        <v>791</v>
      </c>
      <c r="B73" s="617"/>
      <c r="C73" s="617"/>
      <c r="D73" s="617"/>
      <c r="E73" s="617"/>
      <c r="F73" s="617"/>
      <c r="G73" s="617"/>
      <c r="H73" s="617"/>
      <c r="I73" s="617"/>
      <c r="J73" s="617"/>
      <c r="K73" s="617"/>
      <c r="L73" s="617"/>
      <c r="M73" s="617"/>
      <c r="N73" s="617"/>
      <c r="O73" s="617"/>
      <c r="P73" s="617"/>
      <c r="Q73" s="617"/>
      <c r="R73" s="617"/>
      <c r="S73" s="617"/>
      <c r="T73" s="66">
        <f>SUM(T68:T72)</f>
        <v>0</v>
      </c>
      <c r="U73" s="66">
        <f>SUM(U68:U72)</f>
        <v>0</v>
      </c>
      <c r="V73" s="366"/>
      <c r="W73" s="367"/>
      <c r="X73" s="367"/>
      <c r="Y73" s="368"/>
      <c r="Z73" s="369"/>
      <c r="AA73" s="66">
        <f>SUM(AA68:AA72)</f>
        <v>0</v>
      </c>
      <c r="AB73" s="66">
        <f>SUM(AB68:AB72)</f>
        <v>0</v>
      </c>
      <c r="AC73" s="66">
        <f>SUM(AC68:AC72)</f>
        <v>0</v>
      </c>
      <c r="AD73" s="66">
        <f>SUM(AD68:AD72)</f>
        <v>0</v>
      </c>
    </row>
    <row r="74" spans="1:32" x14ac:dyDescent="0.2">
      <c r="A74" s="35"/>
      <c r="B74" s="33"/>
      <c r="C74" s="33"/>
      <c r="D74" s="33"/>
      <c r="E74" s="33"/>
      <c r="F74" s="33"/>
      <c r="G74" s="33"/>
      <c r="H74" s="33"/>
      <c r="I74" s="33"/>
      <c r="J74" s="33"/>
      <c r="K74" s="33"/>
      <c r="L74" s="33"/>
      <c r="M74" s="33"/>
      <c r="N74" s="33"/>
      <c r="O74" s="33"/>
      <c r="P74" s="33"/>
      <c r="Q74" s="33"/>
      <c r="R74" s="33"/>
      <c r="S74" s="33"/>
      <c r="T74" s="33"/>
      <c r="U74" s="33"/>
      <c r="V74" s="33"/>
      <c r="W74" s="33"/>
    </row>
    <row r="75" spans="1:32" x14ac:dyDescent="0.2">
      <c r="A75" s="35" t="s">
        <v>100</v>
      </c>
      <c r="B75" s="126"/>
      <c r="C75" s="126"/>
      <c r="D75" s="349"/>
      <c r="E75" s="349"/>
      <c r="F75" s="349"/>
      <c r="G75" s="349"/>
      <c r="H75" s="33"/>
      <c r="I75" s="33"/>
      <c r="J75" s="33"/>
      <c r="K75" s="33"/>
      <c r="L75" s="33"/>
      <c r="M75" s="33"/>
      <c r="N75" s="33"/>
      <c r="O75" s="33"/>
      <c r="P75" s="33"/>
      <c r="Q75" s="33"/>
      <c r="R75" s="33"/>
      <c r="S75" s="33"/>
      <c r="T75" s="33"/>
      <c r="U75" s="33"/>
      <c r="V75" s="33"/>
      <c r="W75" s="33"/>
    </row>
    <row r="76" spans="1:32" x14ac:dyDescent="0.2">
      <c r="A76" s="129"/>
      <c r="B76" s="370"/>
      <c r="C76" s="370"/>
      <c r="D76" s="370"/>
      <c r="E76" s="370"/>
      <c r="F76" s="370"/>
      <c r="G76" s="33"/>
      <c r="H76" s="33"/>
      <c r="I76" s="33"/>
      <c r="J76" s="33"/>
      <c r="K76" s="33"/>
      <c r="L76" s="33"/>
      <c r="M76" s="33"/>
      <c r="N76" s="33"/>
      <c r="O76" s="33"/>
      <c r="P76" s="33"/>
      <c r="Q76" s="33"/>
      <c r="R76" s="33"/>
      <c r="S76" s="33"/>
      <c r="T76" s="33"/>
      <c r="U76" s="33"/>
      <c r="V76" s="33"/>
    </row>
    <row r="77" spans="1:32" ht="12" customHeight="1" x14ac:dyDescent="0.2">
      <c r="A77" s="520" t="s">
        <v>965</v>
      </c>
      <c r="B77" s="520" t="s">
        <v>305</v>
      </c>
      <c r="C77" s="520" t="s">
        <v>1035</v>
      </c>
      <c r="D77" s="520"/>
      <c r="E77" s="520"/>
      <c r="F77" s="520"/>
      <c r="G77" s="520"/>
      <c r="H77" s="520" t="s">
        <v>1036</v>
      </c>
      <c r="I77" s="520"/>
      <c r="J77" s="520" t="s">
        <v>1037</v>
      </c>
      <c r="K77" s="520" t="s">
        <v>1038</v>
      </c>
      <c r="L77" s="520" t="s">
        <v>1039</v>
      </c>
      <c r="M77" s="520" t="s">
        <v>1040</v>
      </c>
      <c r="N77" s="520" t="s">
        <v>1041</v>
      </c>
      <c r="O77" s="520" t="s">
        <v>1042</v>
      </c>
      <c r="P77" s="520" t="s">
        <v>1043</v>
      </c>
      <c r="Q77" s="613" t="s">
        <v>563</v>
      </c>
      <c r="R77" s="613"/>
      <c r="U77" s="33"/>
      <c r="V77" s="33"/>
      <c r="W77" s="33"/>
      <c r="X77" s="33"/>
      <c r="Y77" s="33"/>
      <c r="Z77" s="33"/>
      <c r="AA77" s="33"/>
    </row>
    <row r="78" spans="1:32" ht="33.75" x14ac:dyDescent="0.2">
      <c r="A78" s="520"/>
      <c r="B78" s="520"/>
      <c r="C78" s="221" t="s">
        <v>981</v>
      </c>
      <c r="D78" s="221" t="s">
        <v>982</v>
      </c>
      <c r="E78" s="221" t="s">
        <v>983</v>
      </c>
      <c r="F78" s="221" t="s">
        <v>984</v>
      </c>
      <c r="G78" s="338" t="s">
        <v>985</v>
      </c>
      <c r="H78" s="520"/>
      <c r="I78" s="520"/>
      <c r="J78" s="520"/>
      <c r="K78" s="520"/>
      <c r="L78" s="520"/>
      <c r="M78" s="520"/>
      <c r="N78" s="520"/>
      <c r="O78" s="520"/>
      <c r="P78" s="520"/>
      <c r="Q78" s="613"/>
      <c r="R78" s="613"/>
      <c r="U78" s="33"/>
      <c r="V78" s="33"/>
      <c r="W78" s="33"/>
      <c r="X78" s="33"/>
      <c r="Y78" s="33"/>
      <c r="Z78" s="33"/>
      <c r="AA78" s="33"/>
    </row>
    <row r="79" spans="1:32" ht="11.25" customHeight="1" x14ac:dyDescent="0.2">
      <c r="A79" s="56" t="s">
        <v>455</v>
      </c>
      <c r="B79" s="56" t="s">
        <v>309</v>
      </c>
      <c r="C79" s="550" t="s">
        <v>456</v>
      </c>
      <c r="D79" s="550"/>
      <c r="E79" s="550"/>
      <c r="F79" s="550"/>
      <c r="G79" s="550"/>
      <c r="H79" s="520"/>
      <c r="I79" s="520"/>
      <c r="J79" s="520"/>
      <c r="K79" s="520"/>
      <c r="L79" s="520"/>
      <c r="M79" s="520"/>
      <c r="N79" s="520"/>
      <c r="O79" s="520"/>
      <c r="P79" s="520"/>
      <c r="Q79" s="613"/>
      <c r="R79" s="613"/>
      <c r="U79" s="33"/>
      <c r="V79" s="33"/>
      <c r="W79" s="33"/>
      <c r="X79" s="33"/>
      <c r="Y79" s="33"/>
      <c r="Z79" s="33"/>
      <c r="AA79" s="33"/>
    </row>
    <row r="80" spans="1:32" ht="12.75" customHeight="1" x14ac:dyDescent="0.2">
      <c r="A80" s="139"/>
      <c r="B80" s="139"/>
      <c r="C80" s="360"/>
      <c r="D80" s="360"/>
      <c r="E80" s="360"/>
      <c r="F80" s="139"/>
      <c r="G80" s="139"/>
      <c r="H80" s="614"/>
      <c r="I80" s="614"/>
      <c r="J80" s="151"/>
      <c r="K80" s="151"/>
      <c r="L80" s="151"/>
      <c r="M80" s="151"/>
      <c r="N80" s="59"/>
      <c r="O80" s="351"/>
      <c r="P80" s="351"/>
      <c r="Q80" s="566"/>
      <c r="R80" s="566"/>
      <c r="U80" s="33"/>
      <c r="V80" s="33"/>
      <c r="W80" s="33"/>
      <c r="X80" s="33"/>
      <c r="Y80" s="33"/>
      <c r="Z80" s="33"/>
      <c r="AA80" s="33"/>
    </row>
    <row r="81" spans="1:27" ht="12.75" customHeight="1" x14ac:dyDescent="0.2">
      <c r="A81" s="139"/>
      <c r="B81" s="139"/>
      <c r="C81" s="360"/>
      <c r="D81" s="360"/>
      <c r="E81" s="360"/>
      <c r="F81" s="139"/>
      <c r="G81" s="139"/>
      <c r="H81" s="614"/>
      <c r="I81" s="614"/>
      <c r="J81" s="151"/>
      <c r="K81" s="151"/>
      <c r="L81" s="151"/>
      <c r="M81" s="151"/>
      <c r="N81" s="59"/>
      <c r="O81" s="351"/>
      <c r="P81" s="351"/>
      <c r="Q81" s="566"/>
      <c r="R81" s="566"/>
      <c r="U81" s="33"/>
      <c r="V81" s="33"/>
      <c r="W81" s="33"/>
      <c r="X81" s="33"/>
      <c r="Y81" s="33"/>
      <c r="Z81" s="33"/>
      <c r="AA81" s="33"/>
    </row>
    <row r="82" spans="1:27" ht="12.75" customHeight="1" x14ac:dyDescent="0.2">
      <c r="A82" s="139"/>
      <c r="B82" s="139"/>
      <c r="C82" s="360"/>
      <c r="D82" s="360"/>
      <c r="E82" s="360"/>
      <c r="F82" s="139"/>
      <c r="G82" s="139"/>
      <c r="H82" s="614"/>
      <c r="I82" s="614"/>
      <c r="J82" s="151"/>
      <c r="K82" s="151"/>
      <c r="L82" s="151"/>
      <c r="M82" s="151"/>
      <c r="N82" s="59"/>
      <c r="O82" s="351"/>
      <c r="P82" s="351"/>
      <c r="Q82" s="566"/>
      <c r="R82" s="566"/>
      <c r="U82" s="33"/>
      <c r="V82" s="33"/>
      <c r="W82" s="33"/>
      <c r="X82" s="33"/>
      <c r="Y82" s="33"/>
      <c r="Z82" s="33"/>
      <c r="AA82" s="33"/>
    </row>
    <row r="83" spans="1:27" ht="12.75" customHeight="1" x14ac:dyDescent="0.2">
      <c r="A83" s="139"/>
      <c r="B83" s="139"/>
      <c r="C83" s="360"/>
      <c r="D83" s="360"/>
      <c r="E83" s="360"/>
      <c r="F83" s="139"/>
      <c r="G83" s="139"/>
      <c r="H83" s="614"/>
      <c r="I83" s="614"/>
      <c r="J83" s="151"/>
      <c r="K83" s="151"/>
      <c r="L83" s="151"/>
      <c r="M83" s="151"/>
      <c r="N83" s="59"/>
      <c r="O83" s="351"/>
      <c r="P83" s="351"/>
      <c r="Q83" s="566"/>
      <c r="R83" s="566"/>
      <c r="U83" s="33"/>
      <c r="V83" s="33"/>
      <c r="W83" s="33"/>
      <c r="X83" s="33"/>
      <c r="Y83" s="33"/>
      <c r="Z83" s="33"/>
      <c r="AA83" s="33"/>
    </row>
    <row r="84" spans="1:27" ht="12.75" customHeight="1" x14ac:dyDescent="0.2">
      <c r="A84" s="139"/>
      <c r="B84" s="139"/>
      <c r="C84" s="360"/>
      <c r="D84" s="360"/>
      <c r="E84" s="139"/>
      <c r="F84" s="139"/>
      <c r="G84" s="139"/>
      <c r="H84" s="614"/>
      <c r="I84" s="614"/>
      <c r="J84" s="151"/>
      <c r="K84" s="151"/>
      <c r="L84" s="151"/>
      <c r="M84" s="151"/>
      <c r="N84" s="59"/>
      <c r="O84" s="351"/>
      <c r="P84" s="351"/>
      <c r="Q84" s="566"/>
      <c r="R84" s="566"/>
      <c r="U84" s="33"/>
      <c r="V84" s="33"/>
      <c r="W84" s="33"/>
      <c r="X84" s="33"/>
      <c r="Y84" s="33"/>
      <c r="Z84" s="33"/>
    </row>
    <row r="85" spans="1:27" ht="12.75" customHeight="1" x14ac:dyDescent="0.2">
      <c r="A85" s="621" t="s">
        <v>791</v>
      </c>
      <c r="B85" s="621"/>
      <c r="C85" s="621"/>
      <c r="D85" s="621"/>
      <c r="E85" s="621"/>
      <c r="F85" s="621"/>
      <c r="G85" s="621"/>
      <c r="H85" s="621"/>
      <c r="I85" s="621"/>
      <c r="J85" s="621"/>
      <c r="K85" s="621"/>
      <c r="L85" s="621"/>
      <c r="M85" s="621"/>
      <c r="N85" s="255">
        <f>SUM(N79:N84)</f>
        <v>0</v>
      </c>
      <c r="O85" s="255">
        <f>SUM(O79:O84)</f>
        <v>0</v>
      </c>
      <c r="P85" s="255">
        <f>SUM(P79:P84)</f>
        <v>0</v>
      </c>
      <c r="Q85" s="371"/>
      <c r="R85" s="126"/>
      <c r="S85" s="33"/>
    </row>
    <row r="87" spans="1:27" x14ac:dyDescent="0.2">
      <c r="A87" s="149" t="s">
        <v>101</v>
      </c>
      <c r="B87" s="33"/>
      <c r="C87" s="33"/>
      <c r="D87" s="33"/>
      <c r="E87" s="33"/>
      <c r="F87" s="33"/>
      <c r="G87" s="33"/>
      <c r="H87" s="349"/>
      <c r="I87" s="33"/>
      <c r="J87" s="33"/>
      <c r="K87" s="33"/>
    </row>
    <row r="88" spans="1:27" x14ac:dyDescent="0.2">
      <c r="A88" s="33"/>
      <c r="B88" s="33"/>
      <c r="C88" s="33"/>
      <c r="D88" s="33"/>
      <c r="E88" s="33"/>
      <c r="F88" s="33"/>
      <c r="G88" s="33"/>
      <c r="H88" s="349"/>
      <c r="I88" s="33"/>
      <c r="J88" s="33"/>
      <c r="K88" s="33"/>
    </row>
    <row r="89" spans="1:27" x14ac:dyDescent="0.2">
      <c r="A89" s="121" t="s">
        <v>1044</v>
      </c>
      <c r="B89" s="33"/>
      <c r="C89" s="33"/>
      <c r="D89" s="33"/>
      <c r="E89" s="33"/>
      <c r="F89" s="33"/>
      <c r="G89" s="349"/>
      <c r="H89" s="349"/>
      <c r="I89" s="33"/>
      <c r="J89" s="33"/>
      <c r="K89" s="33"/>
    </row>
    <row r="90" spans="1:27" x14ac:dyDescent="0.2">
      <c r="A90" s="121"/>
      <c r="B90" s="33"/>
      <c r="C90" s="33"/>
      <c r="D90" s="33"/>
      <c r="E90" s="33"/>
      <c r="F90" s="33"/>
      <c r="G90" s="349"/>
      <c r="H90" s="349"/>
      <c r="I90" s="33"/>
      <c r="J90" s="33"/>
      <c r="K90" s="33"/>
    </row>
    <row r="91" spans="1:27" ht="12" customHeight="1" x14ac:dyDescent="0.2">
      <c r="A91" s="520" t="s">
        <v>965</v>
      </c>
      <c r="B91" s="520" t="s">
        <v>305</v>
      </c>
      <c r="C91" s="520" t="s">
        <v>1045</v>
      </c>
      <c r="D91" s="520"/>
      <c r="E91" s="520"/>
      <c r="F91" s="520"/>
      <c r="G91" s="520"/>
      <c r="H91" s="520" t="s">
        <v>1046</v>
      </c>
      <c r="I91" s="563" t="s">
        <v>1047</v>
      </c>
      <c r="J91" s="563"/>
      <c r="K91" s="520" t="s">
        <v>968</v>
      </c>
      <c r="L91" s="520" t="s">
        <v>1048</v>
      </c>
      <c r="M91" s="520" t="s">
        <v>1049</v>
      </c>
      <c r="N91" s="520" t="s">
        <v>998</v>
      </c>
      <c r="O91" s="520" t="s">
        <v>980</v>
      </c>
      <c r="P91" s="520" t="s">
        <v>563</v>
      </c>
      <c r="Q91" s="520"/>
    </row>
    <row r="92" spans="1:27" ht="33.75" x14ac:dyDescent="0.2">
      <c r="A92" s="520"/>
      <c r="B92" s="520"/>
      <c r="C92" s="221" t="s">
        <v>981</v>
      </c>
      <c r="D92" s="221" t="s">
        <v>982</v>
      </c>
      <c r="E92" s="221" t="s">
        <v>983</v>
      </c>
      <c r="F92" s="221" t="s">
        <v>984</v>
      </c>
      <c r="G92" s="338" t="s">
        <v>985</v>
      </c>
      <c r="H92" s="520"/>
      <c r="I92" s="563"/>
      <c r="J92" s="563"/>
      <c r="K92" s="520"/>
      <c r="L92" s="520"/>
      <c r="M92" s="520"/>
      <c r="N92" s="520"/>
      <c r="O92" s="520"/>
      <c r="P92" s="520"/>
      <c r="Q92" s="520"/>
    </row>
    <row r="93" spans="1:27" ht="11.25" customHeight="1" x14ac:dyDescent="0.2">
      <c r="A93" s="56" t="s">
        <v>455</v>
      </c>
      <c r="B93" s="56" t="s">
        <v>309</v>
      </c>
      <c r="C93" s="550" t="s">
        <v>456</v>
      </c>
      <c r="D93" s="550"/>
      <c r="E93" s="550"/>
      <c r="F93" s="550"/>
      <c r="G93" s="550"/>
      <c r="H93" s="520"/>
      <c r="I93" s="563"/>
      <c r="J93" s="563"/>
      <c r="K93" s="520"/>
      <c r="L93" s="520"/>
      <c r="M93" s="520"/>
      <c r="N93" s="520"/>
      <c r="O93" s="520"/>
      <c r="P93" s="520"/>
      <c r="Q93" s="520"/>
    </row>
    <row r="94" spans="1:27" ht="12.75" customHeight="1" x14ac:dyDescent="0.2">
      <c r="A94" s="139"/>
      <c r="B94" s="139"/>
      <c r="C94" s="139"/>
      <c r="D94" s="139"/>
      <c r="E94" s="139"/>
      <c r="F94" s="139"/>
      <c r="G94" s="139"/>
      <c r="H94" s="355"/>
      <c r="I94" s="614"/>
      <c r="J94" s="614"/>
      <c r="K94" s="360"/>
      <c r="L94" s="351"/>
      <c r="M94" s="351"/>
      <c r="N94" s="361"/>
      <c r="O94" s="351"/>
      <c r="P94" s="618"/>
      <c r="Q94" s="618"/>
    </row>
    <row r="95" spans="1:27" ht="12.75" customHeight="1" x14ac:dyDescent="0.2">
      <c r="A95" s="139"/>
      <c r="B95" s="139"/>
      <c r="C95" s="139"/>
      <c r="D95" s="139"/>
      <c r="E95" s="139"/>
      <c r="F95" s="139"/>
      <c r="G95" s="139"/>
      <c r="H95" s="355"/>
      <c r="I95" s="614"/>
      <c r="J95" s="614"/>
      <c r="K95" s="360"/>
      <c r="L95" s="351"/>
      <c r="M95" s="351"/>
      <c r="N95" s="361"/>
      <c r="O95" s="351"/>
      <c r="P95" s="618"/>
      <c r="Q95" s="618"/>
    </row>
    <row r="96" spans="1:27" ht="12.75" customHeight="1" x14ac:dyDescent="0.2">
      <c r="A96" s="139"/>
      <c r="B96" s="139"/>
      <c r="C96" s="139"/>
      <c r="D96" s="139"/>
      <c r="E96" s="139"/>
      <c r="F96" s="139"/>
      <c r="G96" s="139"/>
      <c r="H96" s="355"/>
      <c r="I96" s="614"/>
      <c r="J96" s="614"/>
      <c r="K96" s="360"/>
      <c r="L96" s="351"/>
      <c r="M96" s="351"/>
      <c r="N96" s="361"/>
      <c r="O96" s="351"/>
      <c r="P96" s="618"/>
      <c r="Q96" s="618"/>
    </row>
    <row r="97" spans="1:17" ht="12.75" customHeight="1" x14ac:dyDescent="0.2">
      <c r="A97" s="139"/>
      <c r="B97" s="139"/>
      <c r="C97" s="139"/>
      <c r="D97" s="139"/>
      <c r="E97" s="139"/>
      <c r="F97" s="139"/>
      <c r="G97" s="139"/>
      <c r="H97" s="355"/>
      <c r="I97" s="614"/>
      <c r="J97" s="614"/>
      <c r="K97" s="360"/>
      <c r="L97" s="351"/>
      <c r="M97" s="351"/>
      <c r="N97" s="361"/>
      <c r="O97" s="351"/>
      <c r="P97" s="618"/>
      <c r="Q97" s="618"/>
    </row>
    <row r="98" spans="1:17" ht="12.75" customHeight="1" x14ac:dyDescent="0.2">
      <c r="A98" s="139"/>
      <c r="B98" s="139"/>
      <c r="C98" s="139"/>
      <c r="D98" s="139"/>
      <c r="E98" s="139"/>
      <c r="F98" s="139"/>
      <c r="G98" s="139"/>
      <c r="H98" s="355"/>
      <c r="I98" s="614"/>
      <c r="J98" s="614"/>
      <c r="K98" s="360"/>
      <c r="L98" s="351"/>
      <c r="M98" s="351"/>
      <c r="N98" s="361"/>
      <c r="O98" s="351"/>
      <c r="P98" s="618"/>
      <c r="Q98" s="618"/>
    </row>
    <row r="99" spans="1:17" ht="12.75" customHeight="1" x14ac:dyDescent="0.2">
      <c r="A99" s="617" t="s">
        <v>791</v>
      </c>
      <c r="B99" s="617"/>
      <c r="C99" s="617"/>
      <c r="D99" s="617"/>
      <c r="E99" s="617"/>
      <c r="F99" s="617"/>
      <c r="G99" s="617"/>
      <c r="H99" s="617"/>
      <c r="I99" s="617"/>
      <c r="J99" s="617"/>
      <c r="K99" s="617"/>
      <c r="L99" s="353">
        <f>SUM(L94:L98)</f>
        <v>0</v>
      </c>
      <c r="M99" s="353">
        <f>SUM(M94:M98)</f>
        <v>0</v>
      </c>
      <c r="O99" s="353">
        <f>SUM(O94:O98)</f>
        <v>0</v>
      </c>
    </row>
    <row r="100" spans="1:17" x14ac:dyDescent="0.2">
      <c r="A100" s="372"/>
      <c r="B100" s="33"/>
      <c r="C100" s="33"/>
      <c r="D100" s="33"/>
      <c r="E100" s="33"/>
      <c r="F100" s="33"/>
      <c r="G100" s="349"/>
      <c r="H100" s="349"/>
      <c r="I100" s="33"/>
      <c r="J100" s="33"/>
      <c r="K100" s="33"/>
    </row>
    <row r="101" spans="1:17" x14ac:dyDescent="0.2">
      <c r="A101" s="372"/>
      <c r="B101" s="33"/>
      <c r="C101" s="33"/>
      <c r="D101" s="33"/>
      <c r="E101" s="33"/>
      <c r="F101" s="33"/>
      <c r="G101" s="349"/>
      <c r="H101" s="349"/>
      <c r="I101" s="33"/>
      <c r="J101" s="33"/>
      <c r="K101" s="33"/>
    </row>
    <row r="102" spans="1:17" ht="12" customHeight="1" x14ac:dyDescent="0.2">
      <c r="A102" s="560" t="s">
        <v>166</v>
      </c>
      <c r="B102" s="560"/>
      <c r="C102" s="560"/>
      <c r="D102" s="560"/>
      <c r="E102" s="560"/>
      <c r="F102" s="560"/>
      <c r="G102" s="560"/>
      <c r="H102" s="560"/>
      <c r="I102" s="560"/>
      <c r="J102" s="560"/>
      <c r="K102" s="560"/>
      <c r="L102" s="560"/>
      <c r="M102" s="560"/>
      <c r="N102" s="560"/>
    </row>
    <row r="103" spans="1:17" ht="12.75" customHeight="1" x14ac:dyDescent="0.2">
      <c r="A103" s="561" t="s">
        <v>1050</v>
      </c>
      <c r="B103" s="561"/>
      <c r="C103" s="561"/>
      <c r="D103" s="561"/>
      <c r="E103" s="561"/>
      <c r="F103" s="561"/>
      <c r="G103" s="561"/>
      <c r="H103" s="561"/>
      <c r="I103" s="561"/>
      <c r="J103" s="561"/>
      <c r="K103" s="561"/>
      <c r="L103" s="561"/>
      <c r="M103" s="561"/>
      <c r="N103" s="561"/>
    </row>
    <row r="104" spans="1:17" ht="11.25" customHeight="1" x14ac:dyDescent="0.2">
      <c r="A104" s="557" t="s">
        <v>444</v>
      </c>
      <c r="B104" s="557"/>
      <c r="C104" s="557"/>
      <c r="D104" s="557"/>
      <c r="E104" s="557"/>
      <c r="F104" s="557"/>
      <c r="G104" s="557"/>
      <c r="H104" s="557"/>
      <c r="I104" s="557"/>
      <c r="J104" s="557"/>
      <c r="K104" s="557"/>
      <c r="L104" s="557"/>
      <c r="M104" s="557"/>
      <c r="N104" s="557"/>
    </row>
    <row r="105" spans="1:17" ht="11.25" customHeight="1" x14ac:dyDescent="0.2">
      <c r="A105" s="557" t="s">
        <v>1051</v>
      </c>
      <c r="B105" s="557"/>
      <c r="C105" s="557"/>
      <c r="D105" s="557"/>
      <c r="E105" s="557"/>
      <c r="F105" s="557"/>
      <c r="G105" s="557"/>
      <c r="H105" s="557"/>
      <c r="I105" s="557"/>
      <c r="J105" s="557"/>
      <c r="K105" s="557"/>
      <c r="L105" s="557"/>
      <c r="M105" s="557"/>
      <c r="N105" s="557"/>
    </row>
    <row r="106" spans="1:17" ht="11.25" customHeight="1" x14ac:dyDescent="0.2">
      <c r="A106" s="557" t="s">
        <v>1052</v>
      </c>
      <c r="B106" s="557"/>
      <c r="C106" s="557"/>
      <c r="D106" s="557"/>
      <c r="E106" s="557"/>
      <c r="F106" s="557"/>
      <c r="G106" s="557"/>
      <c r="H106" s="557"/>
      <c r="I106" s="557"/>
      <c r="J106" s="557"/>
      <c r="K106" s="557"/>
      <c r="L106" s="557"/>
      <c r="M106" s="557"/>
      <c r="N106" s="557"/>
    </row>
    <row r="107" spans="1:17" ht="11.25" customHeight="1" x14ac:dyDescent="0.2">
      <c r="A107" s="557" t="s">
        <v>1053</v>
      </c>
      <c r="B107" s="557"/>
      <c r="C107" s="557"/>
      <c r="D107" s="557"/>
      <c r="E107" s="557"/>
      <c r="F107" s="557"/>
      <c r="G107" s="557"/>
      <c r="H107" s="557"/>
      <c r="I107" s="557"/>
      <c r="J107" s="557"/>
      <c r="K107" s="557"/>
      <c r="L107" s="557"/>
      <c r="M107" s="557"/>
      <c r="N107" s="557"/>
    </row>
    <row r="108" spans="1:17" ht="11.25" customHeight="1" x14ac:dyDescent="0.2">
      <c r="A108" s="557" t="s">
        <v>1054</v>
      </c>
      <c r="B108" s="557"/>
      <c r="C108" s="557"/>
      <c r="D108" s="557"/>
      <c r="E108" s="557"/>
      <c r="F108" s="557"/>
      <c r="G108" s="557"/>
      <c r="H108" s="557"/>
      <c r="I108" s="557"/>
      <c r="J108" s="557"/>
      <c r="K108" s="557"/>
      <c r="L108" s="557"/>
      <c r="M108" s="557"/>
      <c r="N108" s="557"/>
    </row>
    <row r="109" spans="1:17" ht="11.25" customHeight="1" x14ac:dyDescent="0.2">
      <c r="A109" s="557" t="s">
        <v>1055</v>
      </c>
      <c r="B109" s="557"/>
      <c r="C109" s="557"/>
      <c r="D109" s="557"/>
      <c r="E109" s="557"/>
      <c r="F109" s="557"/>
      <c r="G109" s="557"/>
      <c r="H109" s="557"/>
      <c r="I109" s="557"/>
      <c r="J109" s="557"/>
      <c r="K109" s="557"/>
      <c r="L109" s="557"/>
      <c r="M109" s="557"/>
      <c r="N109" s="557"/>
    </row>
    <row r="110" spans="1:17" ht="11.25" customHeight="1" x14ac:dyDescent="0.2">
      <c r="A110" s="557" t="s">
        <v>1056</v>
      </c>
      <c r="B110" s="557"/>
      <c r="C110" s="557"/>
      <c r="D110" s="557"/>
      <c r="E110" s="557"/>
      <c r="F110" s="557"/>
      <c r="G110" s="557"/>
      <c r="H110" s="557"/>
      <c r="I110" s="557"/>
      <c r="J110" s="557"/>
      <c r="K110" s="557"/>
      <c r="L110" s="557"/>
      <c r="M110" s="557"/>
      <c r="N110" s="557"/>
    </row>
    <row r="111" spans="1:17" ht="11.25" customHeight="1" x14ac:dyDescent="0.2">
      <c r="A111" s="557" t="s">
        <v>1057</v>
      </c>
      <c r="B111" s="557"/>
      <c r="C111" s="557"/>
      <c r="D111" s="557"/>
      <c r="E111" s="557"/>
      <c r="F111" s="557"/>
      <c r="G111" s="557"/>
      <c r="H111" s="557"/>
      <c r="I111" s="557"/>
      <c r="J111" s="557"/>
      <c r="K111" s="557"/>
      <c r="L111" s="557"/>
      <c r="M111" s="557"/>
      <c r="N111" s="557"/>
    </row>
    <row r="112" spans="1:17" ht="24.75" customHeight="1" x14ac:dyDescent="0.2">
      <c r="A112" s="558" t="s">
        <v>1058</v>
      </c>
      <c r="B112" s="558"/>
      <c r="C112" s="558"/>
      <c r="D112" s="558"/>
      <c r="E112" s="558"/>
      <c r="F112" s="558"/>
      <c r="G112" s="558"/>
      <c r="H112" s="558"/>
      <c r="I112" s="558"/>
      <c r="J112" s="558"/>
      <c r="K112" s="558"/>
      <c r="L112" s="558"/>
      <c r="M112" s="558"/>
      <c r="N112" s="558"/>
    </row>
    <row r="113" spans="1:10" x14ac:dyDescent="0.2">
      <c r="A113" s="33"/>
      <c r="B113" s="33"/>
      <c r="C113" s="33"/>
      <c r="D113" s="33"/>
      <c r="E113" s="33"/>
      <c r="F113" s="33"/>
      <c r="G113" s="33"/>
      <c r="H113" s="33"/>
      <c r="I113" s="33"/>
    </row>
    <row r="114" spans="1:10" x14ac:dyDescent="0.2">
      <c r="A114" s="33"/>
      <c r="B114" s="33"/>
      <c r="C114" s="33"/>
      <c r="D114" s="33"/>
      <c r="E114" s="33"/>
      <c r="F114" s="33"/>
      <c r="G114" s="33"/>
      <c r="H114" s="33"/>
      <c r="I114" s="33"/>
    </row>
    <row r="115" spans="1:10" x14ac:dyDescent="0.2">
      <c r="A115" s="33"/>
      <c r="B115" s="33"/>
      <c r="C115" s="33"/>
      <c r="D115" s="33"/>
      <c r="E115" s="33"/>
      <c r="F115" s="33"/>
      <c r="G115" s="33"/>
      <c r="H115" s="33"/>
      <c r="I115" s="33"/>
    </row>
    <row r="116" spans="1:10" x14ac:dyDescent="0.2">
      <c r="A116" s="33"/>
      <c r="B116" s="33"/>
      <c r="C116" s="33"/>
      <c r="D116" s="33"/>
      <c r="E116" s="33"/>
      <c r="F116" s="33"/>
      <c r="G116" s="33"/>
      <c r="H116" s="33"/>
      <c r="I116" s="33"/>
    </row>
    <row r="117" spans="1:10" x14ac:dyDescent="0.2">
      <c r="A117" s="33"/>
      <c r="B117" s="33"/>
      <c r="C117" s="33"/>
      <c r="D117" s="33"/>
      <c r="E117" s="33"/>
      <c r="F117" s="33"/>
      <c r="G117" s="33"/>
      <c r="H117" s="33"/>
      <c r="I117" s="33"/>
    </row>
    <row r="118" spans="1:10" x14ac:dyDescent="0.2">
      <c r="A118" s="35" t="str">
        <f>+Índice_Anexos_ICT!A125</f>
        <v>Sr. JAVIER ALFREDO GALARZA BENITES</v>
      </c>
      <c r="B118" s="35"/>
      <c r="C118" s="107"/>
      <c r="J118" s="35" t="str">
        <f>+Índice_Anexos_ICT!G125</f>
        <v>Sr. FELIX BYRON VALAREZO ALVARADO</v>
      </c>
    </row>
    <row r="119" spans="1:10" x14ac:dyDescent="0.2">
      <c r="A119" s="35" t="str">
        <f>+Índice_Anexos_ICT!A126</f>
        <v>C.C: 0901243352</v>
      </c>
      <c r="B119" s="35"/>
      <c r="C119" s="107"/>
      <c r="J119" s="35" t="str">
        <f>+Índice_Anexos_ICT!G126</f>
        <v>RUC No. 0912592029001</v>
      </c>
    </row>
    <row r="120" spans="1:10" x14ac:dyDescent="0.2">
      <c r="A120" s="35" t="str">
        <f>+Índice_Anexos_ICT!A127</f>
        <v>Representante Legal  SERVICIOS TELCODATA S.A.</v>
      </c>
      <c r="B120" s="107"/>
      <c r="C120" s="107"/>
      <c r="J120" s="35" t="str">
        <f>+Índice_Anexos_ICT!G127</f>
        <v>Contador SERVICIOS TELCODATA S.A.</v>
      </c>
    </row>
  </sheetData>
  <sheetProtection selectLockedCells="1" selectUnlockedCells="1"/>
  <mergeCells count="197">
    <mergeCell ref="A111:N111"/>
    <mergeCell ref="A112:N112"/>
    <mergeCell ref="A105:N105"/>
    <mergeCell ref="A106:N106"/>
    <mergeCell ref="A107:N107"/>
    <mergeCell ref="A108:N108"/>
    <mergeCell ref="A109:N109"/>
    <mergeCell ref="A110:N110"/>
    <mergeCell ref="I98:J98"/>
    <mergeCell ref="P98:Q98"/>
    <mergeCell ref="A99:K99"/>
    <mergeCell ref="A102:N102"/>
    <mergeCell ref="A103:N103"/>
    <mergeCell ref="A104:N104"/>
    <mergeCell ref="I95:J95"/>
    <mergeCell ref="P95:Q95"/>
    <mergeCell ref="I96:J96"/>
    <mergeCell ref="P96:Q96"/>
    <mergeCell ref="I97:J97"/>
    <mergeCell ref="P97:Q97"/>
    <mergeCell ref="M91:M93"/>
    <mergeCell ref="N91:N93"/>
    <mergeCell ref="O91:O93"/>
    <mergeCell ref="P91:Q93"/>
    <mergeCell ref="C93:G93"/>
    <mergeCell ref="I94:J94"/>
    <mergeCell ref="P94:Q94"/>
    <mergeCell ref="H84:I84"/>
    <mergeCell ref="Q84:R84"/>
    <mergeCell ref="A85:M85"/>
    <mergeCell ref="A91:A92"/>
    <mergeCell ref="B91:B92"/>
    <mergeCell ref="C91:G91"/>
    <mergeCell ref="H91:H93"/>
    <mergeCell ref="I91:J93"/>
    <mergeCell ref="K91:K93"/>
    <mergeCell ref="L91:L93"/>
    <mergeCell ref="H81:I81"/>
    <mergeCell ref="Q81:R81"/>
    <mergeCell ref="H82:I82"/>
    <mergeCell ref="Q82:R82"/>
    <mergeCell ref="H83:I83"/>
    <mergeCell ref="Q83:R83"/>
    <mergeCell ref="O77:O79"/>
    <mergeCell ref="P77:P79"/>
    <mergeCell ref="Q77:R79"/>
    <mergeCell ref="C79:G79"/>
    <mergeCell ref="H80:I80"/>
    <mergeCell ref="Q80:R80"/>
    <mergeCell ref="A73:S73"/>
    <mergeCell ref="A77:A78"/>
    <mergeCell ref="B77:B78"/>
    <mergeCell ref="C77:G77"/>
    <mergeCell ref="H77:I79"/>
    <mergeCell ref="J77:J79"/>
    <mergeCell ref="K77:K79"/>
    <mergeCell ref="L77:L79"/>
    <mergeCell ref="M77:M79"/>
    <mergeCell ref="N77:N79"/>
    <mergeCell ref="AE68:AF68"/>
    <mergeCell ref="AE69:AF69"/>
    <mergeCell ref="AE70:AF70"/>
    <mergeCell ref="AE71:AF71"/>
    <mergeCell ref="AE72:AF72"/>
    <mergeCell ref="T65:T67"/>
    <mergeCell ref="U65:U67"/>
    <mergeCell ref="J66:J67"/>
    <mergeCell ref="K66:K67"/>
    <mergeCell ref="L66:L67"/>
    <mergeCell ref="M66:M67"/>
    <mergeCell ref="N66:N67"/>
    <mergeCell ref="AD64:AD67"/>
    <mergeCell ref="AE64:AF67"/>
    <mergeCell ref="J65:K65"/>
    <mergeCell ref="L65:N65"/>
    <mergeCell ref="O65:O67"/>
    <mergeCell ref="P65:P67"/>
    <mergeCell ref="Q65:Q67"/>
    <mergeCell ref="R65:R66"/>
    <mergeCell ref="S65:S67"/>
    <mergeCell ref="X64:X67"/>
    <mergeCell ref="Y64:Y67"/>
    <mergeCell ref="Z64:Z67"/>
    <mergeCell ref="AA64:AA66"/>
    <mergeCell ref="AB64:AB67"/>
    <mergeCell ref="AC64:AC66"/>
    <mergeCell ref="M58:N58"/>
    <mergeCell ref="Y58:Z58"/>
    <mergeCell ref="M59:N59"/>
    <mergeCell ref="Y59:Z59"/>
    <mergeCell ref="A60:O60"/>
    <mergeCell ref="A64:A66"/>
    <mergeCell ref="B64:B66"/>
    <mergeCell ref="C64:U64"/>
    <mergeCell ref="V64:V67"/>
    <mergeCell ref="W64:W67"/>
    <mergeCell ref="C67:I67"/>
    <mergeCell ref="C65:I65"/>
    <mergeCell ref="M55:N55"/>
    <mergeCell ref="Y55:Z55"/>
    <mergeCell ref="M56:N56"/>
    <mergeCell ref="Y56:Z56"/>
    <mergeCell ref="M57:N57"/>
    <mergeCell ref="Y57:Z57"/>
    <mergeCell ref="U52:U54"/>
    <mergeCell ref="V52:V54"/>
    <mergeCell ref="W52:W54"/>
    <mergeCell ref="X52:X54"/>
    <mergeCell ref="Y52:Z54"/>
    <mergeCell ref="V46:W46"/>
    <mergeCell ref="H47:I47"/>
    <mergeCell ref="V47:W47"/>
    <mergeCell ref="A48:J48"/>
    <mergeCell ref="A52:A53"/>
    <mergeCell ref="B52:B53"/>
    <mergeCell ref="C52:G52"/>
    <mergeCell ref="H52:L52"/>
    <mergeCell ref="M52:N54"/>
    <mergeCell ref="C54:G54"/>
    <mergeCell ref="H54:L54"/>
    <mergeCell ref="O52:O54"/>
    <mergeCell ref="P52:P54"/>
    <mergeCell ref="Q52:Q54"/>
    <mergeCell ref="R52:R54"/>
    <mergeCell ref="S52:S54"/>
    <mergeCell ref="T52:T54"/>
    <mergeCell ref="H46:I46"/>
    <mergeCell ref="H43:I43"/>
    <mergeCell ref="V43:W43"/>
    <mergeCell ref="H44:I44"/>
    <mergeCell ref="V44:W44"/>
    <mergeCell ref="H45:I45"/>
    <mergeCell ref="V45:W45"/>
    <mergeCell ref="Q40:Q42"/>
    <mergeCell ref="R40:R42"/>
    <mergeCell ref="S40:S42"/>
    <mergeCell ref="T40:T42"/>
    <mergeCell ref="U40:U42"/>
    <mergeCell ref="V40:W42"/>
    <mergeCell ref="K40:K42"/>
    <mergeCell ref="L40:L42"/>
    <mergeCell ref="M40:M42"/>
    <mergeCell ref="N40:N42"/>
    <mergeCell ref="O40:O42"/>
    <mergeCell ref="P40:P42"/>
    <mergeCell ref="I30:J30"/>
    <mergeCell ref="I31:J31"/>
    <mergeCell ref="I32:J32"/>
    <mergeCell ref="I33:J33"/>
    <mergeCell ref="A34:C34"/>
    <mergeCell ref="A40:A41"/>
    <mergeCell ref="B40:B41"/>
    <mergeCell ref="C40:G40"/>
    <mergeCell ref="H40:I42"/>
    <mergeCell ref="J40:J42"/>
    <mergeCell ref="C42:G42"/>
    <mergeCell ref="H26:H27"/>
    <mergeCell ref="I26:J28"/>
    <mergeCell ref="A27:A28"/>
    <mergeCell ref="B27:B28"/>
    <mergeCell ref="C27:C28"/>
    <mergeCell ref="I29:J29"/>
    <mergeCell ref="H20:I20"/>
    <mergeCell ref="W20:X20"/>
    <mergeCell ref="H21:I21"/>
    <mergeCell ref="W21:X21"/>
    <mergeCell ref="A22:J22"/>
    <mergeCell ref="A26:C26"/>
    <mergeCell ref="D26:D27"/>
    <mergeCell ref="E26:E27"/>
    <mergeCell ref="F26:F27"/>
    <mergeCell ref="G26:G27"/>
    <mergeCell ref="H18:I18"/>
    <mergeCell ref="W18:X18"/>
    <mergeCell ref="H19:I19"/>
    <mergeCell ref="W19:X19"/>
    <mergeCell ref="R14:R15"/>
    <mergeCell ref="S14:S16"/>
    <mergeCell ref="T14:T16"/>
    <mergeCell ref="U14:U16"/>
    <mergeCell ref="V14:V16"/>
    <mergeCell ref="W14:X16"/>
    <mergeCell ref="L14:L16"/>
    <mergeCell ref="M14:M16"/>
    <mergeCell ref="N14:N16"/>
    <mergeCell ref="O14:O16"/>
    <mergeCell ref="P14:P16"/>
    <mergeCell ref="Q14:Q16"/>
    <mergeCell ref="A14:A15"/>
    <mergeCell ref="B14:B15"/>
    <mergeCell ref="C14:G14"/>
    <mergeCell ref="H14:I16"/>
    <mergeCell ref="J14:J16"/>
    <mergeCell ref="K14:K16"/>
    <mergeCell ref="C16:G16"/>
    <mergeCell ref="H17:I17"/>
    <mergeCell ref="W17:X17"/>
  </mergeCells>
  <hyperlinks>
    <hyperlink ref="I1" location="Índice_Anexos_ICT!A1" display="Índice"/>
  </hyperlinks>
  <pageMargins left="0.31527777777777777" right="0.31527777777777777" top="0.27569444444444446" bottom="0.2361111111111111" header="0.51180555555555551" footer="0.51180555555555551"/>
  <pageSetup paperSize="9" firstPageNumber="0" orientation="landscape" horizontalDpi="300" verticalDpi="300"/>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topLeftCell="A25" workbookViewId="0">
      <selection activeCell="A25" sqref="A25"/>
    </sheetView>
  </sheetViews>
  <sheetFormatPr baseColWidth="10" defaultColWidth="8.85546875" defaultRowHeight="12.75" x14ac:dyDescent="0.2"/>
  <cols>
    <col min="1" max="1" width="10.85546875" style="1" customWidth="1"/>
    <col min="2" max="2" width="10.28515625" style="1" customWidth="1"/>
    <col min="3" max="3" width="10.5703125" style="1" customWidth="1"/>
    <col min="4" max="4" width="12.5703125" style="1" customWidth="1"/>
    <col min="5" max="5" width="10.85546875" style="1" customWidth="1"/>
    <col min="6" max="6" width="11.5703125" style="1" customWidth="1"/>
    <col min="7" max="7" width="11.7109375" style="1" customWidth="1"/>
    <col min="8" max="8" width="10.5703125" style="1" customWidth="1"/>
    <col min="9" max="9" width="9.7109375" style="1" customWidth="1"/>
    <col min="10" max="10" width="10" style="1" customWidth="1"/>
    <col min="11" max="11" width="11.28515625" style="1" customWidth="1"/>
    <col min="12" max="12" width="12.140625" style="1" customWidth="1"/>
    <col min="13" max="13" width="10.5703125" style="1" customWidth="1"/>
    <col min="14" max="14" width="11.5703125" style="1" customWidth="1"/>
    <col min="15" max="15" width="12.85546875" style="1" customWidth="1"/>
    <col min="16" max="16" width="11.5703125" style="1" customWidth="1"/>
    <col min="17" max="16384" width="8.85546875" style="2"/>
  </cols>
  <sheetData>
    <row r="1" spans="1:16" x14ac:dyDescent="0.2">
      <c r="A1" s="3" t="s">
        <v>123</v>
      </c>
      <c r="B1" s="3"/>
      <c r="C1" s="3"/>
      <c r="K1" s="29" t="s">
        <v>124</v>
      </c>
    </row>
    <row r="2" spans="1:16" x14ac:dyDescent="0.2">
      <c r="A2" s="4"/>
      <c r="B2" s="5"/>
      <c r="C2" s="5"/>
    </row>
    <row r="3" spans="1:16" x14ac:dyDescent="0.2">
      <c r="A3" s="3" t="s">
        <v>1</v>
      </c>
      <c r="C3" s="6" t="str">
        <f>+Índice_Anexos_ICT!C3</f>
        <v>SERVICIOS TELCODATA</v>
      </c>
    </row>
    <row r="4" spans="1:16" x14ac:dyDescent="0.2">
      <c r="A4" s="3" t="s">
        <v>3</v>
      </c>
      <c r="C4" s="6" t="str">
        <f>+Índice_Anexos_ICT!C4</f>
        <v>0990800537001</v>
      </c>
    </row>
    <row r="5" spans="1:16" x14ac:dyDescent="0.2">
      <c r="A5" s="3" t="s">
        <v>5</v>
      </c>
      <c r="C5" s="6">
        <f>+Índice_Anexos_ICT!C5</f>
        <v>2019</v>
      </c>
    </row>
    <row r="6" spans="1:16" x14ac:dyDescent="0.2">
      <c r="A6" s="4"/>
      <c r="B6" s="5"/>
      <c r="C6" s="5"/>
    </row>
    <row r="7" spans="1:16" x14ac:dyDescent="0.2">
      <c r="A7" s="3" t="s">
        <v>1059</v>
      </c>
      <c r="B7" s="5"/>
      <c r="C7" s="5"/>
    </row>
    <row r="8" spans="1:16" x14ac:dyDescent="0.2">
      <c r="A8" s="5" t="s">
        <v>103</v>
      </c>
      <c r="B8" s="3"/>
      <c r="C8" s="3"/>
    </row>
    <row r="9" spans="1:16" x14ac:dyDescent="0.2">
      <c r="A9" s="3"/>
      <c r="B9" s="3"/>
      <c r="C9" s="3"/>
    </row>
    <row r="10" spans="1:16" x14ac:dyDescent="0.2">
      <c r="A10" s="192" t="s">
        <v>104</v>
      </c>
    </row>
    <row r="12" spans="1:16" x14ac:dyDescent="0.2">
      <c r="A12" s="3" t="s">
        <v>106</v>
      </c>
      <c r="B12" s="3"/>
      <c r="C12" s="3"/>
      <c r="D12" s="4"/>
      <c r="E12" s="4"/>
      <c r="F12" s="4"/>
      <c r="G12" s="4"/>
      <c r="H12" s="4"/>
      <c r="I12" s="4"/>
      <c r="J12" s="4"/>
      <c r="K12" s="4"/>
      <c r="L12" s="4"/>
      <c r="M12" s="4"/>
      <c r="N12" s="4"/>
      <c r="O12" s="4"/>
      <c r="P12" s="4"/>
    </row>
    <row r="13" spans="1:16" x14ac:dyDescent="0.2">
      <c r="A13" s="373"/>
      <c r="B13" s="373"/>
      <c r="C13" s="373"/>
      <c r="D13" s="373"/>
      <c r="E13" s="373"/>
      <c r="F13" s="373"/>
      <c r="G13" s="373"/>
      <c r="H13" s="373"/>
      <c r="I13" s="373"/>
      <c r="J13" s="373"/>
      <c r="K13" s="373"/>
      <c r="L13" s="373"/>
      <c r="M13" s="374"/>
      <c r="N13" s="374"/>
      <c r="O13" s="374"/>
      <c r="P13" s="374"/>
    </row>
    <row r="14" spans="1:16" ht="12" customHeight="1" x14ac:dyDescent="0.2">
      <c r="A14" s="501" t="s">
        <v>1060</v>
      </c>
      <c r="B14" s="501"/>
      <c r="C14" s="501"/>
      <c r="D14" s="501"/>
      <c r="E14" s="501"/>
      <c r="F14" s="501"/>
      <c r="G14" s="501"/>
      <c r="H14" s="501"/>
      <c r="I14" s="501"/>
      <c r="J14" s="501"/>
      <c r="K14" s="501"/>
      <c r="L14" s="501"/>
      <c r="M14" s="501" t="s">
        <v>1061</v>
      </c>
      <c r="N14" s="501"/>
      <c r="O14" s="501"/>
      <c r="P14" s="501" t="s">
        <v>1062</v>
      </c>
    </row>
    <row r="15" spans="1:16" ht="60" customHeight="1" x14ac:dyDescent="0.2">
      <c r="A15" s="501" t="s">
        <v>689</v>
      </c>
      <c r="B15" s="501" t="s">
        <v>1063</v>
      </c>
      <c r="C15" s="501" t="s">
        <v>1064</v>
      </c>
      <c r="D15" s="9" t="s">
        <v>1065</v>
      </c>
      <c r="E15" s="9" t="s">
        <v>1066</v>
      </c>
      <c r="F15" s="9" t="s">
        <v>1067</v>
      </c>
      <c r="G15" s="9" t="s">
        <v>1068</v>
      </c>
      <c r="H15" s="9" t="s">
        <v>1069</v>
      </c>
      <c r="I15" s="9" t="s">
        <v>1070</v>
      </c>
      <c r="J15" s="9" t="s">
        <v>1071</v>
      </c>
      <c r="K15" s="9" t="s">
        <v>1072</v>
      </c>
      <c r="L15" s="501" t="s">
        <v>1073</v>
      </c>
      <c r="M15" s="9" t="s">
        <v>1074</v>
      </c>
      <c r="N15" s="9" t="s">
        <v>1075</v>
      </c>
      <c r="O15" s="9" t="s">
        <v>1076</v>
      </c>
      <c r="P15" s="501"/>
    </row>
    <row r="16" spans="1:16" s="375" customFormat="1" ht="22.5" x14ac:dyDescent="0.2">
      <c r="A16" s="501"/>
      <c r="B16" s="501"/>
      <c r="C16" s="501"/>
      <c r="D16" s="123" t="s">
        <v>308</v>
      </c>
      <c r="E16" s="123" t="s">
        <v>310</v>
      </c>
      <c r="F16" s="123" t="s">
        <v>1077</v>
      </c>
      <c r="G16" s="123" t="s">
        <v>1078</v>
      </c>
      <c r="H16" s="123" t="s">
        <v>1079</v>
      </c>
      <c r="I16" s="123" t="s">
        <v>593</v>
      </c>
      <c r="J16" s="123" t="s">
        <v>509</v>
      </c>
      <c r="K16" s="123" t="s">
        <v>1080</v>
      </c>
      <c r="L16" s="501"/>
      <c r="M16" s="123" t="s">
        <v>512</v>
      </c>
      <c r="N16" s="123" t="s">
        <v>684</v>
      </c>
      <c r="O16" s="123" t="s">
        <v>1081</v>
      </c>
      <c r="P16" s="123" t="s">
        <v>1082</v>
      </c>
    </row>
    <row r="17" spans="1:16" x14ac:dyDescent="0.2">
      <c r="A17" s="25"/>
      <c r="B17" s="25"/>
      <c r="C17" s="376"/>
      <c r="D17" s="278"/>
      <c r="E17" s="278"/>
      <c r="F17" s="278">
        <f t="shared" ref="F17:F28" si="0">+D17*E17</f>
        <v>0</v>
      </c>
      <c r="G17" s="278"/>
      <c r="H17" s="278">
        <f t="shared" ref="H17:H28" si="1">+F17+G17</f>
        <v>0</v>
      </c>
      <c r="I17" s="278"/>
      <c r="J17" s="278"/>
      <c r="K17" s="278">
        <f t="shared" ref="K17:K28" si="2">+H17-I17-J17</f>
        <v>0</v>
      </c>
      <c r="L17" s="218"/>
      <c r="M17" s="278"/>
      <c r="N17" s="278"/>
      <c r="O17" s="278">
        <f t="shared" ref="O17:O28" si="3">+M17*N17</f>
        <v>0</v>
      </c>
      <c r="P17" s="278">
        <f t="shared" ref="P17:P28" si="4">+K17-O17</f>
        <v>0</v>
      </c>
    </row>
    <row r="18" spans="1:16" x14ac:dyDescent="0.2">
      <c r="A18" s="25"/>
      <c r="B18" s="25"/>
      <c r="C18" s="376"/>
      <c r="D18" s="278"/>
      <c r="E18" s="278"/>
      <c r="F18" s="278">
        <f t="shared" si="0"/>
        <v>0</v>
      </c>
      <c r="G18" s="278"/>
      <c r="H18" s="278">
        <f t="shared" si="1"/>
        <v>0</v>
      </c>
      <c r="I18" s="278"/>
      <c r="J18" s="278"/>
      <c r="K18" s="278">
        <f t="shared" si="2"/>
        <v>0</v>
      </c>
      <c r="L18" s="198"/>
      <c r="M18" s="278"/>
      <c r="N18" s="278"/>
      <c r="O18" s="278">
        <f t="shared" si="3"/>
        <v>0</v>
      </c>
      <c r="P18" s="278">
        <f t="shared" si="4"/>
        <v>0</v>
      </c>
    </row>
    <row r="19" spans="1:16" x14ac:dyDescent="0.2">
      <c r="A19" s="25"/>
      <c r="B19" s="25"/>
      <c r="C19" s="376"/>
      <c r="D19" s="278"/>
      <c r="E19" s="278"/>
      <c r="F19" s="278">
        <f t="shared" si="0"/>
        <v>0</v>
      </c>
      <c r="G19" s="278"/>
      <c r="H19" s="278">
        <f t="shared" si="1"/>
        <v>0</v>
      </c>
      <c r="I19" s="377"/>
      <c r="J19" s="377"/>
      <c r="K19" s="278">
        <f t="shared" si="2"/>
        <v>0</v>
      </c>
      <c r="L19" s="218"/>
      <c r="M19" s="278"/>
      <c r="N19" s="278"/>
      <c r="O19" s="278">
        <f t="shared" si="3"/>
        <v>0</v>
      </c>
      <c r="P19" s="278">
        <f t="shared" si="4"/>
        <v>0</v>
      </c>
    </row>
    <row r="20" spans="1:16" x14ac:dyDescent="0.2">
      <c r="A20" s="25"/>
      <c r="B20" s="25"/>
      <c r="C20" s="376"/>
      <c r="D20" s="278"/>
      <c r="E20" s="278"/>
      <c r="F20" s="278">
        <f t="shared" si="0"/>
        <v>0</v>
      </c>
      <c r="G20" s="278"/>
      <c r="H20" s="278">
        <f t="shared" si="1"/>
        <v>0</v>
      </c>
      <c r="I20" s="278"/>
      <c r="J20" s="278"/>
      <c r="K20" s="278">
        <f t="shared" si="2"/>
        <v>0</v>
      </c>
      <c r="L20" s="218"/>
      <c r="M20" s="278"/>
      <c r="N20" s="278"/>
      <c r="O20" s="278">
        <f t="shared" si="3"/>
        <v>0</v>
      </c>
      <c r="P20" s="278">
        <f t="shared" si="4"/>
        <v>0</v>
      </c>
    </row>
    <row r="21" spans="1:16" x14ac:dyDescent="0.2">
      <c r="A21" s="25"/>
      <c r="B21" s="25"/>
      <c r="C21" s="376"/>
      <c r="D21" s="278"/>
      <c r="E21" s="278"/>
      <c r="F21" s="278">
        <f t="shared" si="0"/>
        <v>0</v>
      </c>
      <c r="G21" s="278"/>
      <c r="H21" s="278">
        <f t="shared" si="1"/>
        <v>0</v>
      </c>
      <c r="I21" s="278"/>
      <c r="J21" s="278"/>
      <c r="K21" s="278">
        <f t="shared" si="2"/>
        <v>0</v>
      </c>
      <c r="L21" s="218"/>
      <c r="M21" s="278"/>
      <c r="N21" s="278"/>
      <c r="O21" s="278">
        <f t="shared" si="3"/>
        <v>0</v>
      </c>
      <c r="P21" s="278">
        <f t="shared" si="4"/>
        <v>0</v>
      </c>
    </row>
    <row r="22" spans="1:16" x14ac:dyDescent="0.2">
      <c r="A22" s="25"/>
      <c r="B22" s="25"/>
      <c r="C22" s="376"/>
      <c r="D22" s="278"/>
      <c r="E22" s="278"/>
      <c r="F22" s="278">
        <f t="shared" si="0"/>
        <v>0</v>
      </c>
      <c r="G22" s="278"/>
      <c r="H22" s="278">
        <f t="shared" si="1"/>
        <v>0</v>
      </c>
      <c r="I22" s="278"/>
      <c r="J22" s="278"/>
      <c r="K22" s="278">
        <f t="shared" si="2"/>
        <v>0</v>
      </c>
      <c r="L22" s="218"/>
      <c r="M22" s="278"/>
      <c r="N22" s="278"/>
      <c r="O22" s="278">
        <f t="shared" si="3"/>
        <v>0</v>
      </c>
      <c r="P22" s="278">
        <f t="shared" si="4"/>
        <v>0</v>
      </c>
    </row>
    <row r="23" spans="1:16" x14ac:dyDescent="0.2">
      <c r="A23" s="376"/>
      <c r="B23" s="376"/>
      <c r="C23" s="376"/>
      <c r="D23" s="278"/>
      <c r="E23" s="278"/>
      <c r="F23" s="278">
        <f t="shared" si="0"/>
        <v>0</v>
      </c>
      <c r="G23" s="278"/>
      <c r="H23" s="278">
        <f t="shared" si="1"/>
        <v>0</v>
      </c>
      <c r="I23" s="278"/>
      <c r="J23" s="278"/>
      <c r="K23" s="278">
        <f t="shared" si="2"/>
        <v>0</v>
      </c>
      <c r="L23" s="218"/>
      <c r="M23" s="278"/>
      <c r="N23" s="278"/>
      <c r="O23" s="278">
        <f t="shared" si="3"/>
        <v>0</v>
      </c>
      <c r="P23" s="278">
        <f t="shared" si="4"/>
        <v>0</v>
      </c>
    </row>
    <row r="24" spans="1:16" x14ac:dyDescent="0.2">
      <c r="A24" s="376"/>
      <c r="B24" s="376"/>
      <c r="C24" s="376"/>
      <c r="D24" s="278"/>
      <c r="E24" s="278"/>
      <c r="F24" s="278">
        <f t="shared" si="0"/>
        <v>0</v>
      </c>
      <c r="G24" s="278"/>
      <c r="H24" s="278">
        <f t="shared" si="1"/>
        <v>0</v>
      </c>
      <c r="I24" s="278"/>
      <c r="J24" s="278"/>
      <c r="K24" s="278">
        <f t="shared" si="2"/>
        <v>0</v>
      </c>
      <c r="L24" s="218"/>
      <c r="M24" s="278"/>
      <c r="N24" s="278"/>
      <c r="O24" s="278">
        <f t="shared" si="3"/>
        <v>0</v>
      </c>
      <c r="P24" s="278">
        <f t="shared" si="4"/>
        <v>0</v>
      </c>
    </row>
    <row r="25" spans="1:16" x14ac:dyDescent="0.2">
      <c r="A25" s="376"/>
      <c r="B25" s="376"/>
      <c r="C25" s="376"/>
      <c r="D25" s="278"/>
      <c r="E25" s="278"/>
      <c r="F25" s="278">
        <f t="shared" si="0"/>
        <v>0</v>
      </c>
      <c r="G25" s="278"/>
      <c r="H25" s="278">
        <f t="shared" si="1"/>
        <v>0</v>
      </c>
      <c r="I25" s="278"/>
      <c r="J25" s="278"/>
      <c r="K25" s="278">
        <f t="shared" si="2"/>
        <v>0</v>
      </c>
      <c r="L25" s="218"/>
      <c r="M25" s="278"/>
      <c r="N25" s="278"/>
      <c r="O25" s="278">
        <f t="shared" si="3"/>
        <v>0</v>
      </c>
      <c r="P25" s="278">
        <f t="shared" si="4"/>
        <v>0</v>
      </c>
    </row>
    <row r="26" spans="1:16" x14ac:dyDescent="0.2">
      <c r="A26" s="376"/>
      <c r="B26" s="376"/>
      <c r="C26" s="376"/>
      <c r="D26" s="278"/>
      <c r="E26" s="278"/>
      <c r="F26" s="278">
        <f t="shared" si="0"/>
        <v>0</v>
      </c>
      <c r="G26" s="278"/>
      <c r="H26" s="278">
        <f t="shared" si="1"/>
        <v>0</v>
      </c>
      <c r="I26" s="278"/>
      <c r="J26" s="278"/>
      <c r="K26" s="278">
        <f t="shared" si="2"/>
        <v>0</v>
      </c>
      <c r="L26" s="218"/>
      <c r="M26" s="278"/>
      <c r="N26" s="278"/>
      <c r="O26" s="278">
        <f t="shared" si="3"/>
        <v>0</v>
      </c>
      <c r="P26" s="278">
        <f t="shared" si="4"/>
        <v>0</v>
      </c>
    </row>
    <row r="27" spans="1:16" x14ac:dyDescent="0.2">
      <c r="A27" s="376"/>
      <c r="B27" s="376"/>
      <c r="C27" s="376"/>
      <c r="D27" s="278"/>
      <c r="E27" s="278"/>
      <c r="F27" s="278">
        <f t="shared" si="0"/>
        <v>0</v>
      </c>
      <c r="G27" s="278"/>
      <c r="H27" s="278">
        <f t="shared" si="1"/>
        <v>0</v>
      </c>
      <c r="I27" s="278"/>
      <c r="J27" s="278"/>
      <c r="K27" s="278">
        <f t="shared" si="2"/>
        <v>0</v>
      </c>
      <c r="L27" s="218"/>
      <c r="M27" s="278"/>
      <c r="N27" s="278"/>
      <c r="O27" s="278">
        <f t="shared" si="3"/>
        <v>0</v>
      </c>
      <c r="P27" s="278">
        <f t="shared" si="4"/>
        <v>0</v>
      </c>
    </row>
    <row r="28" spans="1:16" x14ac:dyDescent="0.2">
      <c r="A28" s="376"/>
      <c r="B28" s="376"/>
      <c r="C28" s="376"/>
      <c r="D28" s="278"/>
      <c r="E28" s="278"/>
      <c r="F28" s="278">
        <f t="shared" si="0"/>
        <v>0</v>
      </c>
      <c r="G28" s="278"/>
      <c r="H28" s="278">
        <f t="shared" si="1"/>
        <v>0</v>
      </c>
      <c r="I28" s="278"/>
      <c r="J28" s="278"/>
      <c r="K28" s="278">
        <f t="shared" si="2"/>
        <v>0</v>
      </c>
      <c r="L28" s="218"/>
      <c r="M28" s="278"/>
      <c r="N28" s="278"/>
      <c r="O28" s="278">
        <f t="shared" si="3"/>
        <v>0</v>
      </c>
      <c r="P28" s="278">
        <f t="shared" si="4"/>
        <v>0</v>
      </c>
    </row>
    <row r="29" spans="1:16" ht="12.75" customHeight="1" x14ac:dyDescent="0.2">
      <c r="A29" s="623" t="s">
        <v>1083</v>
      </c>
      <c r="B29" s="623"/>
      <c r="C29" s="623"/>
      <c r="D29" s="623"/>
      <c r="E29" s="623"/>
      <c r="F29" s="77">
        <f t="shared" ref="F29:K29" si="5">SUM(F17:F28)</f>
        <v>0</v>
      </c>
      <c r="G29" s="77">
        <f t="shared" si="5"/>
        <v>0</v>
      </c>
      <c r="H29" s="77">
        <f t="shared" si="5"/>
        <v>0</v>
      </c>
      <c r="I29" s="77">
        <f t="shared" si="5"/>
        <v>0</v>
      </c>
      <c r="J29" s="77">
        <f t="shared" si="5"/>
        <v>0</v>
      </c>
      <c r="K29" s="77">
        <f t="shared" si="5"/>
        <v>0</v>
      </c>
      <c r="L29" s="378"/>
      <c r="M29" s="379"/>
      <c r="N29" s="77">
        <f>SUM(N17:N28)</f>
        <v>0</v>
      </c>
      <c r="O29" s="77">
        <f>SUM(O17:O28)</f>
        <v>0</v>
      </c>
      <c r="P29" s="77">
        <f>SUM(P17:P28)</f>
        <v>0</v>
      </c>
    </row>
    <row r="30" spans="1:16" ht="12" customHeight="1" x14ac:dyDescent="0.2">
      <c r="A30" s="624" t="s">
        <v>1084</v>
      </c>
      <c r="B30" s="624"/>
      <c r="C30" s="624"/>
      <c r="D30" s="624"/>
      <c r="E30" s="624"/>
      <c r="F30" s="278">
        <v>0</v>
      </c>
      <c r="G30" s="380"/>
      <c r="H30" s="381"/>
      <c r="I30" s="381"/>
      <c r="J30" s="381"/>
      <c r="K30" s="381"/>
      <c r="L30" s="382"/>
      <c r="M30" s="382"/>
      <c r="N30" s="381"/>
      <c r="O30" s="381"/>
      <c r="P30" s="381"/>
    </row>
    <row r="31" spans="1:16" ht="12.75" customHeight="1" x14ac:dyDescent="0.2">
      <c r="A31" s="562" t="s">
        <v>1085</v>
      </c>
      <c r="B31" s="562"/>
      <c r="C31" s="562"/>
      <c r="D31" s="562"/>
      <c r="E31" s="562"/>
      <c r="F31" s="77">
        <f>+F30-F29</f>
        <v>0</v>
      </c>
      <c r="G31" s="383"/>
      <c r="H31" s="4"/>
      <c r="I31" s="4"/>
      <c r="J31" s="4"/>
      <c r="K31" s="4"/>
      <c r="L31" s="4"/>
      <c r="M31" s="4"/>
      <c r="N31" s="4"/>
      <c r="O31" s="4"/>
      <c r="P31" s="4"/>
    </row>
    <row r="34" spans="1:16" x14ac:dyDescent="0.2">
      <c r="A34" s="192" t="s">
        <v>107</v>
      </c>
    </row>
    <row r="36" spans="1:16" x14ac:dyDescent="0.2">
      <c r="A36" s="3" t="s">
        <v>108</v>
      </c>
      <c r="B36" s="3"/>
      <c r="C36" s="4"/>
      <c r="D36" s="4"/>
      <c r="E36" s="4"/>
      <c r="F36" s="4"/>
      <c r="G36" s="4"/>
      <c r="H36" s="4"/>
      <c r="I36" s="4"/>
      <c r="J36" s="4"/>
      <c r="K36" s="4"/>
      <c r="L36" s="4"/>
      <c r="M36" s="4"/>
      <c r="N36" s="4"/>
      <c r="O36" s="4"/>
      <c r="P36" s="4"/>
    </row>
    <row r="37" spans="1:16" ht="12.75" customHeight="1" x14ac:dyDescent="0.2">
      <c r="A37" s="373"/>
      <c r="B37" s="373"/>
      <c r="C37" s="373"/>
      <c r="D37" s="373"/>
      <c r="E37" s="373"/>
      <c r="F37" s="373"/>
      <c r="G37" s="373"/>
      <c r="H37" s="373"/>
      <c r="I37" s="373"/>
      <c r="J37" s="373"/>
      <c r="K37" s="625"/>
      <c r="L37" s="625"/>
      <c r="M37" s="625"/>
      <c r="N37" s="384"/>
      <c r="O37" s="384"/>
      <c r="P37" s="385"/>
    </row>
    <row r="38" spans="1:16" ht="12.75" customHeight="1" x14ac:dyDescent="0.2">
      <c r="A38" s="386"/>
      <c r="B38" s="588" t="s">
        <v>1086</v>
      </c>
      <c r="C38" s="588"/>
      <c r="D38" s="588"/>
      <c r="E38" s="588"/>
      <c r="F38" s="588"/>
      <c r="G38" s="588"/>
      <c r="H38" s="588"/>
      <c r="I38" s="588"/>
      <c r="J38" s="588"/>
      <c r="K38" s="588" t="s">
        <v>1087</v>
      </c>
      <c r="L38" s="588"/>
      <c r="M38" s="588"/>
      <c r="N38" s="588"/>
      <c r="O38" s="588"/>
      <c r="P38" s="588"/>
    </row>
    <row r="39" spans="1:16" ht="84" customHeight="1" x14ac:dyDescent="0.2">
      <c r="A39" s="501" t="s">
        <v>689</v>
      </c>
      <c r="B39" s="9" t="s">
        <v>1088</v>
      </c>
      <c r="C39" s="9" t="s">
        <v>1089</v>
      </c>
      <c r="D39" s="9" t="s">
        <v>1090</v>
      </c>
      <c r="E39" s="501" t="s">
        <v>1091</v>
      </c>
      <c r="F39" s="501" t="s">
        <v>1092</v>
      </c>
      <c r="G39" s="501" t="s">
        <v>1093</v>
      </c>
      <c r="H39" s="9" t="s">
        <v>1094</v>
      </c>
      <c r="I39" s="9" t="s">
        <v>1095</v>
      </c>
      <c r="J39" s="9" t="s">
        <v>1096</v>
      </c>
      <c r="K39" s="9" t="s">
        <v>1097</v>
      </c>
      <c r="L39" s="9" t="s">
        <v>1098</v>
      </c>
      <c r="M39" s="9" t="s">
        <v>1099</v>
      </c>
      <c r="N39" s="9" t="s">
        <v>1100</v>
      </c>
      <c r="O39" s="9" t="s">
        <v>1101</v>
      </c>
      <c r="P39" s="9" t="s">
        <v>1102</v>
      </c>
    </row>
    <row r="40" spans="1:16" s="34" customFormat="1" ht="11.25" customHeight="1" x14ac:dyDescent="0.2">
      <c r="A40" s="501"/>
      <c r="B40" s="550" t="s">
        <v>459</v>
      </c>
      <c r="C40" s="550"/>
      <c r="D40" s="550"/>
      <c r="E40" s="501"/>
      <c r="F40" s="501"/>
      <c r="G40" s="501"/>
      <c r="H40" s="123" t="s">
        <v>308</v>
      </c>
      <c r="I40" s="123" t="s">
        <v>310</v>
      </c>
      <c r="J40" s="123" t="s">
        <v>1077</v>
      </c>
      <c r="K40" s="123" t="s">
        <v>566</v>
      </c>
      <c r="L40" s="123" t="s">
        <v>1103</v>
      </c>
      <c r="M40" s="123" t="s">
        <v>1104</v>
      </c>
      <c r="N40" s="123" t="s">
        <v>509</v>
      </c>
      <c r="O40" s="123" t="s">
        <v>1105</v>
      </c>
      <c r="P40" s="36"/>
    </row>
    <row r="41" spans="1:16" x14ac:dyDescent="0.2">
      <c r="A41" s="25" t="s">
        <v>700</v>
      </c>
      <c r="B41" s="387"/>
      <c r="C41" s="388"/>
      <c r="D41" s="388"/>
      <c r="E41" s="31"/>
      <c r="F41" s="31"/>
      <c r="G41" s="388"/>
      <c r="H41" s="278"/>
      <c r="I41" s="278"/>
      <c r="J41" s="278">
        <f t="shared" ref="J41:J52" si="6">I41*H41</f>
        <v>0</v>
      </c>
      <c r="K41" s="278"/>
      <c r="L41" s="278">
        <f t="shared" ref="L41:L52" si="7">+J41-K41</f>
        <v>0</v>
      </c>
      <c r="M41" s="278">
        <f t="shared" ref="M41:M52" si="8">+L41*0.05</f>
        <v>0</v>
      </c>
      <c r="N41" s="278"/>
      <c r="O41" s="278">
        <f t="shared" ref="O41:O52" si="9">+N41-M41</f>
        <v>0</v>
      </c>
      <c r="P41" s="389"/>
    </row>
    <row r="42" spans="1:16" x14ac:dyDescent="0.2">
      <c r="A42" s="25" t="s">
        <v>701</v>
      </c>
      <c r="B42" s="376"/>
      <c r="C42" s="388"/>
      <c r="D42" s="388"/>
      <c r="E42" s="388"/>
      <c r="F42" s="388"/>
      <c r="G42" s="388"/>
      <c r="H42" s="278"/>
      <c r="I42" s="278"/>
      <c r="J42" s="278">
        <f t="shared" si="6"/>
        <v>0</v>
      </c>
      <c r="K42" s="278"/>
      <c r="L42" s="278">
        <f t="shared" si="7"/>
        <v>0</v>
      </c>
      <c r="M42" s="278">
        <f t="shared" si="8"/>
        <v>0</v>
      </c>
      <c r="N42" s="278"/>
      <c r="O42" s="278">
        <f t="shared" si="9"/>
        <v>0</v>
      </c>
      <c r="P42" s="389"/>
    </row>
    <row r="43" spans="1:16" x14ac:dyDescent="0.2">
      <c r="A43" s="25" t="s">
        <v>702</v>
      </c>
      <c r="B43" s="376"/>
      <c r="C43" s="388"/>
      <c r="D43" s="388"/>
      <c r="E43" s="388"/>
      <c r="F43" s="388"/>
      <c r="G43" s="388"/>
      <c r="H43" s="278"/>
      <c r="I43" s="278"/>
      <c r="J43" s="278">
        <f t="shared" si="6"/>
        <v>0</v>
      </c>
      <c r="K43" s="278"/>
      <c r="L43" s="278">
        <f t="shared" si="7"/>
        <v>0</v>
      </c>
      <c r="M43" s="278">
        <f t="shared" si="8"/>
        <v>0</v>
      </c>
      <c r="N43" s="278"/>
      <c r="O43" s="278">
        <f t="shared" si="9"/>
        <v>0</v>
      </c>
      <c r="P43" s="389"/>
    </row>
    <row r="44" spans="1:16" x14ac:dyDescent="0.2">
      <c r="A44" s="25" t="s">
        <v>703</v>
      </c>
      <c r="B44" s="376"/>
      <c r="C44" s="388"/>
      <c r="D44" s="388"/>
      <c r="E44" s="388"/>
      <c r="F44" s="388"/>
      <c r="G44" s="388"/>
      <c r="H44" s="388"/>
      <c r="I44" s="388"/>
      <c r="J44" s="278">
        <f t="shared" si="6"/>
        <v>0</v>
      </c>
      <c r="K44" s="388"/>
      <c r="L44" s="278">
        <f t="shared" si="7"/>
        <v>0</v>
      </c>
      <c r="M44" s="278">
        <f t="shared" si="8"/>
        <v>0</v>
      </c>
      <c r="N44" s="278"/>
      <c r="O44" s="278">
        <f t="shared" si="9"/>
        <v>0</v>
      </c>
      <c r="P44" s="388"/>
    </row>
    <row r="45" spans="1:16" x14ac:dyDescent="0.2">
      <c r="A45" s="25" t="s">
        <v>704</v>
      </c>
      <c r="B45" s="376"/>
      <c r="C45" s="388"/>
      <c r="D45" s="388"/>
      <c r="E45" s="388"/>
      <c r="F45" s="388"/>
      <c r="G45" s="388"/>
      <c r="H45" s="388"/>
      <c r="I45" s="388"/>
      <c r="J45" s="278">
        <f t="shared" si="6"/>
        <v>0</v>
      </c>
      <c r="K45" s="388"/>
      <c r="L45" s="278">
        <f t="shared" si="7"/>
        <v>0</v>
      </c>
      <c r="M45" s="278">
        <f t="shared" si="8"/>
        <v>0</v>
      </c>
      <c r="N45" s="278"/>
      <c r="O45" s="278">
        <f t="shared" si="9"/>
        <v>0</v>
      </c>
      <c r="P45" s="388"/>
    </row>
    <row r="46" spans="1:16" x14ac:dyDescent="0.2">
      <c r="A46" s="25" t="s">
        <v>705</v>
      </c>
      <c r="B46" s="376"/>
      <c r="C46" s="388"/>
      <c r="D46" s="388"/>
      <c r="E46" s="388"/>
      <c r="F46" s="388"/>
      <c r="G46" s="388"/>
      <c r="H46" s="388"/>
      <c r="I46" s="388"/>
      <c r="J46" s="278">
        <f t="shared" si="6"/>
        <v>0</v>
      </c>
      <c r="K46" s="388"/>
      <c r="L46" s="278">
        <f t="shared" si="7"/>
        <v>0</v>
      </c>
      <c r="M46" s="278">
        <f t="shared" si="8"/>
        <v>0</v>
      </c>
      <c r="N46" s="278"/>
      <c r="O46" s="278">
        <f t="shared" si="9"/>
        <v>0</v>
      </c>
      <c r="P46" s="388"/>
    </row>
    <row r="47" spans="1:16" x14ac:dyDescent="0.2">
      <c r="A47" s="376" t="s">
        <v>706</v>
      </c>
      <c r="B47" s="376"/>
      <c r="C47" s="388"/>
      <c r="D47" s="388"/>
      <c r="E47" s="388"/>
      <c r="F47" s="388"/>
      <c r="G47" s="388"/>
      <c r="H47" s="388"/>
      <c r="I47" s="388"/>
      <c r="J47" s="278">
        <f t="shared" si="6"/>
        <v>0</v>
      </c>
      <c r="K47" s="388"/>
      <c r="L47" s="278">
        <f t="shared" si="7"/>
        <v>0</v>
      </c>
      <c r="M47" s="278">
        <f t="shared" si="8"/>
        <v>0</v>
      </c>
      <c r="N47" s="278"/>
      <c r="O47" s="278">
        <f t="shared" si="9"/>
        <v>0</v>
      </c>
      <c r="P47" s="388"/>
    </row>
    <row r="48" spans="1:16" x14ac:dyDescent="0.2">
      <c r="A48" s="376" t="s">
        <v>707</v>
      </c>
      <c r="B48" s="376"/>
      <c r="C48" s="388"/>
      <c r="D48" s="388"/>
      <c r="E48" s="388"/>
      <c r="F48" s="388"/>
      <c r="G48" s="388"/>
      <c r="H48" s="388"/>
      <c r="I48" s="388"/>
      <c r="J48" s="278">
        <f t="shared" si="6"/>
        <v>0</v>
      </c>
      <c r="K48" s="388"/>
      <c r="L48" s="278">
        <f t="shared" si="7"/>
        <v>0</v>
      </c>
      <c r="M48" s="278">
        <f t="shared" si="8"/>
        <v>0</v>
      </c>
      <c r="N48" s="278"/>
      <c r="O48" s="278">
        <f t="shared" si="9"/>
        <v>0</v>
      </c>
      <c r="P48" s="388"/>
    </row>
    <row r="49" spans="1:16" x14ac:dyDescent="0.2">
      <c r="A49" s="376" t="s">
        <v>708</v>
      </c>
      <c r="B49" s="376"/>
      <c r="C49" s="388"/>
      <c r="D49" s="388"/>
      <c r="E49" s="388"/>
      <c r="F49" s="388"/>
      <c r="G49" s="388"/>
      <c r="H49" s="388"/>
      <c r="I49" s="388"/>
      <c r="J49" s="278">
        <f t="shared" si="6"/>
        <v>0</v>
      </c>
      <c r="K49" s="388"/>
      <c r="L49" s="278">
        <f t="shared" si="7"/>
        <v>0</v>
      </c>
      <c r="M49" s="278">
        <f t="shared" si="8"/>
        <v>0</v>
      </c>
      <c r="N49" s="278"/>
      <c r="O49" s="278">
        <f t="shared" si="9"/>
        <v>0</v>
      </c>
      <c r="P49" s="388"/>
    </row>
    <row r="50" spans="1:16" x14ac:dyDescent="0.2">
      <c r="A50" s="376" t="s">
        <v>709</v>
      </c>
      <c r="B50" s="376"/>
      <c r="C50" s="388"/>
      <c r="D50" s="388"/>
      <c r="E50" s="388"/>
      <c r="F50" s="388"/>
      <c r="G50" s="388"/>
      <c r="H50" s="388"/>
      <c r="I50" s="388"/>
      <c r="J50" s="278">
        <f t="shared" si="6"/>
        <v>0</v>
      </c>
      <c r="K50" s="388"/>
      <c r="L50" s="278">
        <f t="shared" si="7"/>
        <v>0</v>
      </c>
      <c r="M50" s="278">
        <f t="shared" si="8"/>
        <v>0</v>
      </c>
      <c r="N50" s="278"/>
      <c r="O50" s="278">
        <f t="shared" si="9"/>
        <v>0</v>
      </c>
      <c r="P50" s="388"/>
    </row>
    <row r="51" spans="1:16" x14ac:dyDescent="0.2">
      <c r="A51" s="376" t="s">
        <v>710</v>
      </c>
      <c r="B51" s="376"/>
      <c r="C51" s="388"/>
      <c r="D51" s="388"/>
      <c r="E51" s="388"/>
      <c r="F51" s="388"/>
      <c r="G51" s="388"/>
      <c r="H51" s="388"/>
      <c r="I51" s="388"/>
      <c r="J51" s="278">
        <f t="shared" si="6"/>
        <v>0</v>
      </c>
      <c r="K51" s="388"/>
      <c r="L51" s="278">
        <f t="shared" si="7"/>
        <v>0</v>
      </c>
      <c r="M51" s="278">
        <f t="shared" si="8"/>
        <v>0</v>
      </c>
      <c r="N51" s="278"/>
      <c r="O51" s="278">
        <f t="shared" si="9"/>
        <v>0</v>
      </c>
      <c r="P51" s="388"/>
    </row>
    <row r="52" spans="1:16" x14ac:dyDescent="0.2">
      <c r="A52" s="376" t="s">
        <v>711</v>
      </c>
      <c r="B52" s="376"/>
      <c r="C52" s="388"/>
      <c r="D52" s="388"/>
      <c r="E52" s="388"/>
      <c r="F52" s="388"/>
      <c r="G52" s="388"/>
      <c r="H52" s="388"/>
      <c r="I52" s="388"/>
      <c r="J52" s="278">
        <f t="shared" si="6"/>
        <v>0</v>
      </c>
      <c r="K52" s="388"/>
      <c r="L52" s="278">
        <f t="shared" si="7"/>
        <v>0</v>
      </c>
      <c r="M52" s="278">
        <f t="shared" si="8"/>
        <v>0</v>
      </c>
      <c r="N52" s="278"/>
      <c r="O52" s="278">
        <f t="shared" si="9"/>
        <v>0</v>
      </c>
      <c r="P52" s="388"/>
    </row>
    <row r="53" spans="1:16" ht="12.75" customHeight="1" x14ac:dyDescent="0.2">
      <c r="A53" s="622" t="s">
        <v>462</v>
      </c>
      <c r="B53" s="622"/>
      <c r="C53" s="622"/>
      <c r="D53" s="622"/>
      <c r="E53" s="622"/>
      <c r="F53" s="622"/>
      <c r="G53" s="622"/>
      <c r="H53" s="77">
        <f>SUM(H41:H52)</f>
        <v>0</v>
      </c>
      <c r="I53" s="115"/>
      <c r="J53" s="77">
        <f t="shared" ref="J53:O53" si="10">SUM(J41:J52)</f>
        <v>0</v>
      </c>
      <c r="K53" s="77">
        <f t="shared" si="10"/>
        <v>0</v>
      </c>
      <c r="L53" s="77">
        <f t="shared" si="10"/>
        <v>0</v>
      </c>
      <c r="M53" s="77">
        <f t="shared" si="10"/>
        <v>0</v>
      </c>
      <c r="N53" s="77">
        <f t="shared" si="10"/>
        <v>0</v>
      </c>
      <c r="O53" s="77">
        <f t="shared" si="10"/>
        <v>0</v>
      </c>
      <c r="P53" s="378"/>
    </row>
    <row r="54" spans="1:16" x14ac:dyDescent="0.2">
      <c r="A54" s="214"/>
      <c r="B54" s="214"/>
      <c r="C54" s="390"/>
      <c r="D54" s="390"/>
      <c r="E54" s="390"/>
      <c r="F54" s="390"/>
      <c r="G54" s="391"/>
      <c r="H54" s="391"/>
      <c r="I54" s="392"/>
      <c r="J54" s="391"/>
      <c r="K54" s="214"/>
      <c r="L54" s="214"/>
      <c r="M54" s="214"/>
      <c r="N54" s="214"/>
      <c r="O54" s="214"/>
      <c r="P54" s="4"/>
    </row>
    <row r="56" spans="1:16" ht="12" customHeight="1" x14ac:dyDescent="0.2">
      <c r="A56" s="516" t="s">
        <v>166</v>
      </c>
      <c r="B56" s="516"/>
      <c r="C56" s="516"/>
      <c r="D56" s="516"/>
      <c r="E56" s="516"/>
      <c r="F56" s="516"/>
      <c r="G56" s="516"/>
      <c r="H56" s="516"/>
      <c r="I56" s="516"/>
      <c r="J56" s="516"/>
      <c r="K56" s="516"/>
      <c r="L56" s="516"/>
      <c r="M56" s="516"/>
      <c r="N56" s="516"/>
    </row>
    <row r="57" spans="1:16" ht="12" customHeight="1" x14ac:dyDescent="0.2">
      <c r="A57" s="517" t="s">
        <v>1106</v>
      </c>
      <c r="B57" s="517"/>
      <c r="C57" s="517"/>
      <c r="D57" s="517"/>
      <c r="E57" s="517"/>
      <c r="F57" s="517"/>
      <c r="G57" s="517"/>
      <c r="H57" s="517"/>
      <c r="I57" s="517"/>
      <c r="J57" s="517"/>
      <c r="K57" s="517"/>
      <c r="L57" s="517"/>
      <c r="M57" s="517"/>
      <c r="N57" s="517"/>
    </row>
    <row r="58" spans="1:16" ht="12" customHeight="1" x14ac:dyDescent="0.2">
      <c r="A58" s="543" t="s">
        <v>1107</v>
      </c>
      <c r="B58" s="543"/>
      <c r="C58" s="543"/>
      <c r="D58" s="543"/>
      <c r="E58" s="543"/>
      <c r="F58" s="543"/>
      <c r="G58" s="543"/>
      <c r="H58" s="543"/>
      <c r="I58" s="543"/>
      <c r="J58" s="543"/>
      <c r="K58" s="543"/>
      <c r="L58" s="543"/>
      <c r="M58" s="543"/>
      <c r="N58" s="543"/>
    </row>
    <row r="59" spans="1:16" ht="12" customHeight="1" x14ac:dyDescent="0.2">
      <c r="A59" s="543" t="s">
        <v>1108</v>
      </c>
      <c r="B59" s="543"/>
      <c r="C59" s="543"/>
      <c r="D59" s="543"/>
      <c r="E59" s="543"/>
      <c r="F59" s="543"/>
      <c r="G59" s="543"/>
      <c r="H59" s="543"/>
      <c r="I59" s="543"/>
      <c r="J59" s="543"/>
      <c r="K59" s="543"/>
      <c r="L59" s="543"/>
      <c r="M59" s="543"/>
      <c r="N59" s="543"/>
    </row>
    <row r="60" spans="1:16" ht="12" customHeight="1" x14ac:dyDescent="0.2">
      <c r="A60" s="543" t="s">
        <v>1109</v>
      </c>
      <c r="B60" s="543"/>
      <c r="C60" s="543"/>
      <c r="D60" s="543"/>
      <c r="E60" s="543"/>
      <c r="F60" s="543"/>
      <c r="G60" s="543"/>
      <c r="H60" s="543"/>
      <c r="I60" s="543"/>
      <c r="J60" s="543"/>
      <c r="K60" s="543"/>
      <c r="L60" s="543"/>
      <c r="M60" s="543"/>
      <c r="N60" s="543"/>
    </row>
    <row r="61" spans="1:16" ht="12" customHeight="1" x14ac:dyDescent="0.2">
      <c r="A61" s="543" t="s">
        <v>1110</v>
      </c>
      <c r="B61" s="543"/>
      <c r="C61" s="543"/>
      <c r="D61" s="543"/>
      <c r="E61" s="543"/>
      <c r="F61" s="543"/>
      <c r="G61" s="543"/>
      <c r="H61" s="543"/>
      <c r="I61" s="543"/>
      <c r="J61" s="543"/>
      <c r="K61" s="543"/>
      <c r="L61" s="543"/>
      <c r="M61" s="543"/>
      <c r="N61" s="543"/>
    </row>
    <row r="62" spans="1:16" ht="14.25" customHeight="1" x14ac:dyDescent="0.2">
      <c r="A62" s="518" t="s">
        <v>918</v>
      </c>
      <c r="B62" s="518"/>
      <c r="C62" s="518"/>
      <c r="D62" s="518"/>
      <c r="E62" s="518"/>
      <c r="F62" s="518"/>
      <c r="G62" s="518"/>
      <c r="H62" s="518"/>
      <c r="I62" s="518"/>
      <c r="J62" s="518"/>
      <c r="K62" s="518"/>
      <c r="L62" s="518"/>
      <c r="M62" s="518"/>
      <c r="N62" s="518"/>
    </row>
    <row r="63" spans="1:16" x14ac:dyDescent="0.2">
      <c r="B63" s="287"/>
      <c r="C63" s="287"/>
      <c r="D63" s="287"/>
      <c r="E63" s="287"/>
      <c r="F63" s="287"/>
      <c r="G63" s="287"/>
    </row>
    <row r="64" spans="1:16" x14ac:dyDescent="0.2">
      <c r="B64" s="287"/>
      <c r="C64" s="287"/>
      <c r="D64" s="287"/>
      <c r="E64" s="287"/>
      <c r="F64" s="287"/>
      <c r="G64" s="287"/>
    </row>
    <row r="65" spans="1:10" x14ac:dyDescent="0.2">
      <c r="B65" s="287"/>
      <c r="C65" s="287"/>
      <c r="D65" s="287"/>
      <c r="E65" s="287"/>
      <c r="F65" s="287"/>
      <c r="G65" s="287"/>
    </row>
    <row r="66" spans="1:10" x14ac:dyDescent="0.2">
      <c r="B66" s="287"/>
      <c r="C66" s="287"/>
      <c r="D66" s="287"/>
      <c r="E66" s="287"/>
      <c r="F66" s="287"/>
      <c r="G66" s="287"/>
    </row>
    <row r="67" spans="1:10" x14ac:dyDescent="0.2">
      <c r="B67" s="287"/>
      <c r="C67" s="287"/>
      <c r="D67" s="287"/>
      <c r="E67" s="287"/>
      <c r="F67" s="287"/>
      <c r="G67" s="287"/>
    </row>
    <row r="68" spans="1:10" x14ac:dyDescent="0.2">
      <c r="B68" s="287"/>
      <c r="C68" s="287"/>
      <c r="D68" s="287"/>
      <c r="E68" s="287"/>
      <c r="F68" s="287"/>
      <c r="G68" s="287"/>
    </row>
    <row r="69" spans="1:10" x14ac:dyDescent="0.2">
      <c r="A69" s="3" t="str">
        <f>+Índice_Anexos_ICT!A125</f>
        <v>Sr. JAVIER ALFREDO GALARZA BENITES</v>
      </c>
      <c r="B69" s="3"/>
      <c r="C69" s="8"/>
      <c r="J69" s="3" t="str">
        <f>+Índice_Anexos_ICT!G125</f>
        <v>Sr. FELIX BYRON VALAREZO ALVARADO</v>
      </c>
    </row>
    <row r="70" spans="1:10" x14ac:dyDescent="0.2">
      <c r="A70" s="3" t="str">
        <f>+Índice_Anexos_ICT!A126</f>
        <v>C.C: 0901243352</v>
      </c>
      <c r="B70" s="3"/>
      <c r="C70" s="8"/>
      <c r="J70" s="3" t="str">
        <f>+Índice_Anexos_ICT!G126</f>
        <v>RUC No. 0912592029001</v>
      </c>
    </row>
    <row r="71" spans="1:10" x14ac:dyDescent="0.2">
      <c r="A71" s="3" t="str">
        <f>+Índice_Anexos_ICT!A127</f>
        <v>Representante Legal  SERVICIOS TELCODATA S.A.</v>
      </c>
      <c r="B71" s="8"/>
      <c r="C71" s="8"/>
      <c r="J71" s="3" t="str">
        <f>+Índice_Anexos_ICT!G127</f>
        <v>Contador SERVICIOS TELCODATA S.A.</v>
      </c>
    </row>
  </sheetData>
  <sheetProtection selectLockedCells="1" selectUnlockedCells="1"/>
  <mergeCells count="26">
    <mergeCell ref="A62:N62"/>
    <mergeCell ref="A56:N56"/>
    <mergeCell ref="A57:N57"/>
    <mergeCell ref="A58:N58"/>
    <mergeCell ref="A59:N59"/>
    <mergeCell ref="A60:N60"/>
    <mergeCell ref="A61:N61"/>
    <mergeCell ref="A53:G53"/>
    <mergeCell ref="A29:E29"/>
    <mergeCell ref="A30:E30"/>
    <mergeCell ref="A31:E31"/>
    <mergeCell ref="K37:M37"/>
    <mergeCell ref="B38:J38"/>
    <mergeCell ref="K38:P38"/>
    <mergeCell ref="A39:A40"/>
    <mergeCell ref="E39:E40"/>
    <mergeCell ref="F39:F40"/>
    <mergeCell ref="G39:G40"/>
    <mergeCell ref="B40:D40"/>
    <mergeCell ref="A14:L14"/>
    <mergeCell ref="M14:O14"/>
    <mergeCell ref="P14:P15"/>
    <mergeCell ref="A15:A16"/>
    <mergeCell ref="B15:B16"/>
    <mergeCell ref="C15:C16"/>
    <mergeCell ref="L15:L16"/>
  </mergeCells>
  <hyperlinks>
    <hyperlink ref="K1" location="Índice_Anexos_ICT!A1" display="Índice"/>
  </hyperlinks>
  <pageMargins left="0.31527777777777777" right="0.31527777777777777" top="0.39374999999999999" bottom="0.39374999999999999" header="0.51180555555555551" footer="0.51180555555555551"/>
  <pageSetup paperSize="9" firstPageNumber="0" orientation="landscape" horizontalDpi="300" verticalDpi="300"/>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3"/>
  <sheetViews>
    <sheetView workbookViewId="0"/>
  </sheetViews>
  <sheetFormatPr baseColWidth="10" defaultColWidth="8.85546875" defaultRowHeight="12.75" x14ac:dyDescent="0.2"/>
  <cols>
    <col min="1" max="1" width="12.28515625" style="290" customWidth="1"/>
    <col min="2" max="2" width="13" style="290" customWidth="1"/>
    <col min="3" max="3" width="11.85546875" style="290" customWidth="1"/>
    <col min="4" max="4" width="12" style="290" customWidth="1"/>
    <col min="5" max="5" width="12.28515625" style="290" customWidth="1"/>
    <col min="6" max="6" width="11.5703125" style="290" customWidth="1"/>
    <col min="7" max="7" width="14.140625" style="290" customWidth="1"/>
    <col min="8" max="8" width="13.28515625" style="290" customWidth="1"/>
    <col min="9" max="9" width="13.42578125" style="290" customWidth="1"/>
    <col min="10" max="10" width="11.7109375" style="290" customWidth="1"/>
    <col min="11" max="11" width="14" style="290" customWidth="1"/>
    <col min="12" max="12" width="13.42578125" style="290" customWidth="1"/>
    <col min="13" max="13" width="12.5703125" style="290" customWidth="1"/>
    <col min="14" max="14" width="10" style="290" customWidth="1"/>
    <col min="15" max="15" width="11.140625" style="290" customWidth="1"/>
    <col min="16" max="16" width="10.42578125" style="290" customWidth="1"/>
    <col min="17" max="17" width="10.7109375" style="290" customWidth="1"/>
    <col min="18" max="18" width="12" style="290" customWidth="1"/>
    <col min="19" max="20" width="11.7109375" style="290" customWidth="1"/>
    <col min="21" max="21" width="14.42578125" style="290" customWidth="1"/>
    <col min="22" max="22" width="11.85546875" style="290" customWidth="1"/>
    <col min="23" max="23" width="10.85546875" style="290" customWidth="1"/>
    <col min="24" max="24" width="12.5703125" style="290" customWidth="1"/>
    <col min="25" max="16384" width="8.85546875" style="288"/>
  </cols>
  <sheetData>
    <row r="1" spans="1:24" x14ac:dyDescent="0.2">
      <c r="A1" s="291" t="s">
        <v>123</v>
      </c>
      <c r="B1" s="291"/>
      <c r="C1" s="291"/>
      <c r="H1" s="293" t="s">
        <v>124</v>
      </c>
      <c r="V1" s="393"/>
    </row>
    <row r="2" spans="1:24" x14ac:dyDescent="0.2">
      <c r="A2" s="294"/>
      <c r="B2" s="296"/>
      <c r="C2" s="296"/>
    </row>
    <row r="3" spans="1:24" x14ac:dyDescent="0.2">
      <c r="A3" s="291" t="s">
        <v>1</v>
      </c>
      <c r="C3" s="295" t="str">
        <f>+Índice_Anexos_ICT!C3</f>
        <v>SERVICIOS TELCODATA</v>
      </c>
    </row>
    <row r="4" spans="1:24" x14ac:dyDescent="0.2">
      <c r="A4" s="291" t="s">
        <v>3</v>
      </c>
      <c r="C4" s="295" t="str">
        <f>+Índice_Anexos_ICT!C4</f>
        <v>0990800537001</v>
      </c>
    </row>
    <row r="5" spans="1:24" x14ac:dyDescent="0.2">
      <c r="A5" s="291" t="s">
        <v>5</v>
      </c>
      <c r="C5" s="295">
        <f>+Índice_Anexos_ICT!C5</f>
        <v>2019</v>
      </c>
    </row>
    <row r="6" spans="1:24" x14ac:dyDescent="0.2">
      <c r="A6" s="294"/>
      <c r="B6" s="296"/>
      <c r="C6" s="296"/>
    </row>
    <row r="7" spans="1:24" x14ac:dyDescent="0.2">
      <c r="A7" s="291" t="s">
        <v>1111</v>
      </c>
      <c r="B7" s="291"/>
      <c r="C7" s="291"/>
    </row>
    <row r="8" spans="1:24" x14ac:dyDescent="0.2">
      <c r="A8" s="296" t="s">
        <v>109</v>
      </c>
      <c r="B8" s="291"/>
      <c r="C8" s="291"/>
      <c r="S8" s="394"/>
    </row>
    <row r="9" spans="1:24" x14ac:dyDescent="0.2">
      <c r="A9" s="291"/>
      <c r="B9" s="291"/>
      <c r="C9" s="291"/>
    </row>
    <row r="10" spans="1:24" x14ac:dyDescent="0.2">
      <c r="A10" s="291" t="s">
        <v>1112</v>
      </c>
      <c r="B10" s="291"/>
      <c r="C10" s="291"/>
    </row>
    <row r="11" spans="1:24" x14ac:dyDescent="0.2">
      <c r="A11" s="291" t="s">
        <v>1113</v>
      </c>
    </row>
    <row r="13" spans="1:24" ht="12.75" customHeight="1" x14ac:dyDescent="0.2">
      <c r="A13" s="627" t="s">
        <v>1114</v>
      </c>
      <c r="B13" s="627"/>
      <c r="C13" s="627"/>
      <c r="D13" s="627"/>
      <c r="E13" s="627"/>
      <c r="F13" s="627"/>
      <c r="G13" s="627"/>
      <c r="H13" s="627"/>
      <c r="I13" s="627"/>
      <c r="J13" s="627"/>
      <c r="K13" s="627"/>
      <c r="L13" s="627"/>
      <c r="M13" s="627"/>
      <c r="N13" s="627"/>
      <c r="O13" s="627"/>
      <c r="P13" s="627"/>
      <c r="Q13" s="627"/>
      <c r="R13" s="627"/>
      <c r="S13" s="627"/>
      <c r="T13" s="627"/>
      <c r="U13" s="627"/>
      <c r="V13" s="599" t="s">
        <v>1115</v>
      </c>
      <c r="W13" s="599" t="s">
        <v>1116</v>
      </c>
      <c r="X13" s="599" t="s">
        <v>1117</v>
      </c>
    </row>
    <row r="14" spans="1:24" ht="72" customHeight="1" x14ac:dyDescent="0.2">
      <c r="A14" s="599" t="s">
        <v>1118</v>
      </c>
      <c r="B14" s="599" t="s">
        <v>1119</v>
      </c>
      <c r="C14" s="599" t="s">
        <v>1120</v>
      </c>
      <c r="D14" s="396" t="s">
        <v>689</v>
      </c>
      <c r="E14" s="396" t="s">
        <v>1121</v>
      </c>
      <c r="F14" s="396" t="s">
        <v>1122</v>
      </c>
      <c r="G14" s="599" t="s">
        <v>1123</v>
      </c>
      <c r="H14" s="599" t="s">
        <v>1124</v>
      </c>
      <c r="I14" s="599" t="s">
        <v>1125</v>
      </c>
      <c r="J14" s="599" t="s">
        <v>1126</v>
      </c>
      <c r="K14" s="396" t="s">
        <v>1127</v>
      </c>
      <c r="L14" s="396" t="s">
        <v>1128</v>
      </c>
      <c r="M14" s="320" t="s">
        <v>1129</v>
      </c>
      <c r="N14" s="320" t="s">
        <v>1130</v>
      </c>
      <c r="O14" s="320" t="s">
        <v>1131</v>
      </c>
      <c r="P14" s="320" t="s">
        <v>1132</v>
      </c>
      <c r="Q14" s="320" t="s">
        <v>1133</v>
      </c>
      <c r="R14" s="320" t="s">
        <v>1134</v>
      </c>
      <c r="S14" s="599" t="s">
        <v>1135</v>
      </c>
      <c r="T14" s="320" t="s">
        <v>1136</v>
      </c>
      <c r="U14" s="320" t="s">
        <v>1137</v>
      </c>
      <c r="V14" s="599"/>
      <c r="W14" s="599"/>
      <c r="X14" s="599"/>
    </row>
    <row r="15" spans="1:24" ht="22.5" x14ac:dyDescent="0.2">
      <c r="A15" s="599"/>
      <c r="B15" s="599"/>
      <c r="C15" s="599"/>
      <c r="D15" s="298"/>
      <c r="E15" s="298"/>
      <c r="F15" s="298"/>
      <c r="G15" s="599"/>
      <c r="H15" s="599"/>
      <c r="I15" s="599"/>
      <c r="J15" s="599"/>
      <c r="K15" s="298"/>
      <c r="L15" s="397" t="s">
        <v>1138</v>
      </c>
      <c r="M15" s="398" t="s">
        <v>308</v>
      </c>
      <c r="N15" s="398" t="s">
        <v>310</v>
      </c>
      <c r="O15" s="398" t="s">
        <v>1139</v>
      </c>
      <c r="P15" s="398" t="s">
        <v>566</v>
      </c>
      <c r="Q15" s="398" t="s">
        <v>506</v>
      </c>
      <c r="R15" s="398" t="s">
        <v>593</v>
      </c>
      <c r="S15" s="599"/>
      <c r="T15" s="398" t="s">
        <v>509</v>
      </c>
      <c r="U15" s="398" t="s">
        <v>1140</v>
      </c>
      <c r="V15" s="398" t="s">
        <v>516</v>
      </c>
      <c r="W15" s="398" t="s">
        <v>1141</v>
      </c>
      <c r="X15" s="599"/>
    </row>
    <row r="16" spans="1:24" x14ac:dyDescent="0.2">
      <c r="A16" s="399"/>
      <c r="B16" s="312"/>
      <c r="C16" s="399"/>
      <c r="D16" s="399" t="s">
        <v>700</v>
      </c>
      <c r="E16" s="399" t="s">
        <v>1142</v>
      </c>
      <c r="F16" s="400">
        <v>0</v>
      </c>
      <c r="G16" s="399"/>
      <c r="H16" s="401" t="s">
        <v>1143</v>
      </c>
      <c r="I16" s="399"/>
      <c r="J16" s="399"/>
      <c r="K16" s="399"/>
      <c r="L16" s="399" t="s">
        <v>1144</v>
      </c>
      <c r="M16" s="402">
        <v>0</v>
      </c>
      <c r="N16" s="403">
        <v>0</v>
      </c>
      <c r="O16" s="403">
        <f>M16*N16</f>
        <v>0</v>
      </c>
      <c r="P16" s="404">
        <v>0</v>
      </c>
      <c r="Q16" s="405">
        <v>0</v>
      </c>
      <c r="R16" s="406">
        <v>0</v>
      </c>
      <c r="S16" s="407" t="s">
        <v>1145</v>
      </c>
      <c r="T16" s="408">
        <v>0</v>
      </c>
      <c r="U16" s="334">
        <f>(O16*P16*Q16*R16)/31.1034768</f>
        <v>0</v>
      </c>
      <c r="V16" s="400">
        <v>0</v>
      </c>
      <c r="W16" s="334">
        <f>U16-V16</f>
        <v>0</v>
      </c>
      <c r="X16" s="399"/>
    </row>
    <row r="17" spans="1:24" x14ac:dyDescent="0.2">
      <c r="A17" s="399"/>
      <c r="B17" s="312"/>
      <c r="C17" s="399"/>
      <c r="D17" s="399"/>
      <c r="E17" s="399"/>
      <c r="F17" s="399"/>
      <c r="G17" s="399"/>
      <c r="H17" s="312"/>
      <c r="I17" s="399"/>
      <c r="J17" s="399"/>
      <c r="K17" s="399"/>
      <c r="L17" s="399"/>
      <c r="M17" s="409"/>
      <c r="N17" s="409"/>
      <c r="O17" s="409"/>
      <c r="P17" s="409"/>
      <c r="Q17" s="409"/>
      <c r="R17" s="406"/>
      <c r="S17" s="407"/>
      <c r="T17" s="407"/>
      <c r="U17" s="334"/>
      <c r="V17" s="399"/>
      <c r="W17" s="334">
        <v>0</v>
      </c>
      <c r="X17" s="399"/>
    </row>
    <row r="18" spans="1:24" x14ac:dyDescent="0.2">
      <c r="A18" s="399"/>
      <c r="B18" s="312"/>
      <c r="C18" s="399"/>
      <c r="D18" s="399"/>
      <c r="E18" s="399"/>
      <c r="F18" s="399"/>
      <c r="G18" s="399"/>
      <c r="H18" s="312"/>
      <c r="I18" s="399"/>
      <c r="J18" s="399"/>
      <c r="K18" s="399"/>
      <c r="L18" s="399"/>
      <c r="M18" s="409"/>
      <c r="N18" s="409"/>
      <c r="O18" s="409"/>
      <c r="P18" s="409"/>
      <c r="Q18" s="409"/>
      <c r="R18" s="406"/>
      <c r="S18" s="407"/>
      <c r="T18" s="407"/>
      <c r="U18" s="334"/>
      <c r="V18" s="399"/>
      <c r="W18" s="334">
        <v>0</v>
      </c>
      <c r="X18" s="399"/>
    </row>
    <row r="19" spans="1:24" x14ac:dyDescent="0.2">
      <c r="A19" s="399"/>
      <c r="B19" s="312"/>
      <c r="C19" s="399"/>
      <c r="D19" s="399"/>
      <c r="E19" s="399"/>
      <c r="F19" s="399"/>
      <c r="G19" s="399"/>
      <c r="H19" s="312"/>
      <c r="I19" s="399"/>
      <c r="J19" s="399"/>
      <c r="K19" s="399"/>
      <c r="L19" s="399"/>
      <c r="M19" s="409"/>
      <c r="N19" s="409"/>
      <c r="O19" s="409"/>
      <c r="P19" s="409"/>
      <c r="Q19" s="409"/>
      <c r="R19" s="406"/>
      <c r="S19" s="407"/>
      <c r="T19" s="407"/>
      <c r="U19" s="334"/>
      <c r="V19" s="399"/>
      <c r="W19" s="334">
        <v>0</v>
      </c>
      <c r="X19" s="399"/>
    </row>
    <row r="20" spans="1:24" x14ac:dyDescent="0.2">
      <c r="E20" s="410">
        <f>SUM(E16:E19)</f>
        <v>0</v>
      </c>
      <c r="F20" s="410">
        <f>SUM(F16:F19)</f>
        <v>0</v>
      </c>
      <c r="H20" s="410">
        <f>SUM(H16:H19)</f>
        <v>0</v>
      </c>
      <c r="J20" s="410">
        <f>SUM(J16:J19)</f>
        <v>0</v>
      </c>
      <c r="M20" s="410">
        <f>SUM(M16:M19)</f>
        <v>0</v>
      </c>
      <c r="N20" s="411"/>
      <c r="O20" s="411"/>
      <c r="P20" s="411"/>
      <c r="Q20" s="411"/>
      <c r="U20" s="410">
        <f>SUM(U16:U19)</f>
        <v>0</v>
      </c>
      <c r="V20" s="399"/>
      <c r="W20" s="410">
        <f>SUM(W16:W19)</f>
        <v>0</v>
      </c>
      <c r="X20" s="399"/>
    </row>
    <row r="21" spans="1:24" x14ac:dyDescent="0.2">
      <c r="R21" s="412">
        <f>1345/31.1034768</f>
        <v>43.242754134804635</v>
      </c>
    </row>
    <row r="23" spans="1:24" x14ac:dyDescent="0.2">
      <c r="A23" s="291" t="s">
        <v>1146</v>
      </c>
      <c r="B23" s="289"/>
      <c r="C23" s="289"/>
      <c r="D23" s="289"/>
    </row>
    <row r="24" spans="1:24" x14ac:dyDescent="0.2">
      <c r="A24" s="289"/>
      <c r="B24" s="289"/>
      <c r="C24" s="289"/>
      <c r="D24" s="289"/>
      <c r="P24" s="413"/>
    </row>
    <row r="25" spans="1:24" ht="45" x14ac:dyDescent="0.2">
      <c r="A25" s="414" t="s">
        <v>1147</v>
      </c>
      <c r="B25" s="414" t="s">
        <v>1148</v>
      </c>
      <c r="C25" s="414" t="s">
        <v>1149</v>
      </c>
      <c r="D25" s="414" t="s">
        <v>1150</v>
      </c>
      <c r="M25" s="415"/>
    </row>
    <row r="26" spans="1:24" x14ac:dyDescent="0.2">
      <c r="A26" s="322"/>
      <c r="B26" s="322"/>
      <c r="C26" s="322"/>
      <c r="D26" s="322"/>
      <c r="O26" s="416"/>
    </row>
    <row r="27" spans="1:24" x14ac:dyDescent="0.2">
      <c r="A27" s="322"/>
      <c r="B27" s="322"/>
      <c r="C27" s="322"/>
      <c r="D27" s="322"/>
    </row>
    <row r="28" spans="1:24" x14ac:dyDescent="0.2">
      <c r="A28" s="322"/>
      <c r="B28" s="322"/>
      <c r="C28" s="322"/>
      <c r="D28" s="322"/>
    </row>
    <row r="29" spans="1:24" x14ac:dyDescent="0.2">
      <c r="A29" s="322"/>
      <c r="B29" s="322"/>
      <c r="C29" s="322"/>
      <c r="D29" s="322"/>
    </row>
    <row r="30" spans="1:24" x14ac:dyDescent="0.2">
      <c r="A30" s="322"/>
      <c r="B30" s="322"/>
      <c r="C30" s="322"/>
      <c r="D30" s="322"/>
    </row>
    <row r="31" spans="1:24" ht="12.75" customHeight="1" x14ac:dyDescent="0.2">
      <c r="A31" s="628" t="s">
        <v>791</v>
      </c>
      <c r="B31" s="628"/>
      <c r="C31" s="417">
        <f>SUM(C26:C30)</f>
        <v>0</v>
      </c>
    </row>
    <row r="34" spans="1:24" s="420" customFormat="1" x14ac:dyDescent="0.2">
      <c r="A34" s="418" t="s">
        <v>1151</v>
      </c>
      <c r="B34" s="419"/>
      <c r="C34" s="419"/>
      <c r="D34" s="419"/>
      <c r="E34" s="419"/>
      <c r="F34" s="419"/>
      <c r="G34" s="419"/>
      <c r="H34" s="419"/>
      <c r="I34" s="419"/>
      <c r="J34" s="419"/>
      <c r="K34" s="419"/>
      <c r="L34" s="419"/>
      <c r="M34" s="419"/>
      <c r="N34" s="419"/>
      <c r="O34" s="419"/>
      <c r="P34" s="419"/>
      <c r="Q34" s="419"/>
      <c r="R34" s="419"/>
      <c r="S34" s="419"/>
      <c r="T34" s="419"/>
      <c r="U34" s="419"/>
      <c r="V34" s="419"/>
      <c r="W34" s="419"/>
      <c r="X34" s="419"/>
    </row>
    <row r="35" spans="1:24" s="420" customFormat="1" x14ac:dyDescent="0.2">
      <c r="A35" s="421" t="s">
        <v>1152</v>
      </c>
      <c r="B35" s="422"/>
      <c r="C35" s="422"/>
      <c r="D35" s="422"/>
      <c r="E35" s="422"/>
      <c r="F35" s="422"/>
      <c r="G35" s="422"/>
      <c r="H35" s="422"/>
      <c r="I35" s="422"/>
      <c r="J35" s="422"/>
      <c r="K35" s="419"/>
      <c r="L35" s="419"/>
      <c r="M35" s="419"/>
      <c r="N35" s="419"/>
      <c r="O35" s="419"/>
      <c r="P35" s="419"/>
      <c r="Q35" s="419"/>
      <c r="R35" s="419"/>
      <c r="S35" s="419"/>
      <c r="T35" s="419"/>
      <c r="U35" s="419"/>
      <c r="V35" s="419"/>
      <c r="W35" s="419"/>
      <c r="X35" s="419"/>
    </row>
    <row r="36" spans="1:24" x14ac:dyDescent="0.2">
      <c r="A36" s="423"/>
      <c r="B36" s="424"/>
      <c r="C36" s="424"/>
      <c r="D36" s="424"/>
      <c r="E36" s="424"/>
      <c r="F36" s="424"/>
      <c r="G36" s="424"/>
      <c r="H36" s="424"/>
      <c r="I36" s="424"/>
      <c r="J36" s="424"/>
    </row>
    <row r="37" spans="1:24" ht="57" customHeight="1" x14ac:dyDescent="0.2">
      <c r="A37" s="320" t="s">
        <v>1153</v>
      </c>
      <c r="B37" s="320" t="s">
        <v>1154</v>
      </c>
      <c r="C37" s="320" t="s">
        <v>1155</v>
      </c>
      <c r="D37" s="320" t="s">
        <v>1156</v>
      </c>
      <c r="E37" s="320" t="s">
        <v>1157</v>
      </c>
      <c r="F37" s="320" t="s">
        <v>1158</v>
      </c>
      <c r="G37" s="320" t="s">
        <v>1159</v>
      </c>
      <c r="H37" s="320" t="s">
        <v>1160</v>
      </c>
      <c r="I37" s="320" t="s">
        <v>1161</v>
      </c>
      <c r="J37" s="320" t="s">
        <v>1162</v>
      </c>
      <c r="K37" s="320" t="s">
        <v>1116</v>
      </c>
      <c r="L37" s="599" t="s">
        <v>1117</v>
      </c>
      <c r="M37" s="599"/>
      <c r="N37" s="425"/>
      <c r="O37" s="425"/>
      <c r="P37" s="425"/>
      <c r="Q37" s="425"/>
    </row>
    <row r="38" spans="1:24" ht="12.75" customHeight="1" x14ac:dyDescent="0.2">
      <c r="A38" s="312"/>
      <c r="B38" s="312"/>
      <c r="C38" s="312"/>
      <c r="D38" s="312"/>
      <c r="E38" s="426"/>
      <c r="F38" s="312"/>
      <c r="G38" s="334"/>
      <c r="H38" s="426"/>
      <c r="I38" s="426"/>
      <c r="J38" s="427"/>
      <c r="K38" s="428"/>
      <c r="L38" s="626"/>
      <c r="M38" s="626"/>
      <c r="N38" s="295"/>
      <c r="O38" s="295"/>
      <c r="P38" s="295"/>
      <c r="Q38" s="295"/>
    </row>
    <row r="39" spans="1:24" ht="12.75" customHeight="1" x14ac:dyDescent="0.2">
      <c r="A39" s="312"/>
      <c r="B39" s="312"/>
      <c r="C39" s="312"/>
      <c r="D39" s="312"/>
      <c r="E39" s="426"/>
      <c r="F39" s="312"/>
      <c r="G39" s="334"/>
      <c r="H39" s="426"/>
      <c r="I39" s="426"/>
      <c r="J39" s="427"/>
      <c r="K39" s="428"/>
      <c r="L39" s="626"/>
      <c r="M39" s="626"/>
      <c r="N39" s="295"/>
      <c r="O39" s="295"/>
      <c r="P39" s="295"/>
      <c r="Q39" s="295"/>
    </row>
    <row r="40" spans="1:24" ht="12.75" customHeight="1" x14ac:dyDescent="0.2">
      <c r="A40" s="312"/>
      <c r="B40" s="312"/>
      <c r="C40" s="312"/>
      <c r="D40" s="312"/>
      <c r="E40" s="426"/>
      <c r="F40" s="312"/>
      <c r="G40" s="334"/>
      <c r="H40" s="426"/>
      <c r="I40" s="426"/>
      <c r="J40" s="427"/>
      <c r="K40" s="428"/>
      <c r="L40" s="626"/>
      <c r="M40" s="626"/>
      <c r="N40" s="295"/>
      <c r="O40" s="295"/>
      <c r="P40" s="295"/>
      <c r="Q40" s="295"/>
    </row>
    <row r="41" spans="1:24" ht="12.75" customHeight="1" x14ac:dyDescent="0.2">
      <c r="A41" s="312"/>
      <c r="B41" s="312"/>
      <c r="C41" s="312"/>
      <c r="D41" s="312"/>
      <c r="E41" s="426"/>
      <c r="F41" s="312"/>
      <c r="G41" s="334"/>
      <c r="H41" s="426"/>
      <c r="I41" s="426"/>
      <c r="J41" s="427"/>
      <c r="K41" s="428"/>
      <c r="L41" s="626"/>
      <c r="M41" s="626"/>
      <c r="N41" s="295"/>
      <c r="O41" s="295"/>
      <c r="P41" s="295"/>
      <c r="Q41" s="295"/>
    </row>
    <row r="42" spans="1:24" ht="12.75" customHeight="1" x14ac:dyDescent="0.2">
      <c r="A42" s="312"/>
      <c r="B42" s="312"/>
      <c r="C42" s="312"/>
      <c r="D42" s="312"/>
      <c r="E42" s="426"/>
      <c r="F42" s="312"/>
      <c r="G42" s="334"/>
      <c r="H42" s="426"/>
      <c r="I42" s="426"/>
      <c r="J42" s="427"/>
      <c r="K42" s="428"/>
      <c r="L42" s="626"/>
      <c r="M42" s="626"/>
      <c r="N42" s="295"/>
      <c r="O42" s="295"/>
      <c r="P42" s="295"/>
      <c r="Q42" s="295"/>
    </row>
    <row r="43" spans="1:24" ht="12.75" customHeight="1" x14ac:dyDescent="0.2">
      <c r="A43" s="629" t="s">
        <v>791</v>
      </c>
      <c r="B43" s="629"/>
      <c r="C43" s="629"/>
      <c r="D43" s="629"/>
      <c r="E43" s="629"/>
      <c r="F43" s="629"/>
      <c r="G43" s="410">
        <f>SUM(G38:G42)</f>
        <v>0</v>
      </c>
      <c r="H43" s="429"/>
      <c r="I43" s="429"/>
      <c r="J43" s="410">
        <f>SUM(J38:J42)</f>
        <v>0</v>
      </c>
      <c r="K43" s="410">
        <f>SUM(K38:K42)</f>
        <v>0</v>
      </c>
    </row>
    <row r="44" spans="1:24" x14ac:dyDescent="0.2">
      <c r="A44" s="423"/>
      <c r="B44" s="424"/>
      <c r="C44" s="424"/>
      <c r="D44" s="424"/>
      <c r="E44" s="424"/>
      <c r="F44" s="424"/>
      <c r="G44" s="424"/>
      <c r="H44" s="424"/>
      <c r="I44" s="424"/>
      <c r="J44" s="424"/>
    </row>
    <row r="47" spans="1:24" x14ac:dyDescent="0.2">
      <c r="A47" s="291" t="s">
        <v>1163</v>
      </c>
      <c r="B47" s="424"/>
      <c r="C47" s="424"/>
      <c r="D47" s="424"/>
      <c r="E47" s="424"/>
      <c r="F47" s="424"/>
      <c r="G47" s="424"/>
      <c r="H47" s="424"/>
      <c r="I47" s="424"/>
      <c r="J47" s="424"/>
    </row>
    <row r="48" spans="1:24" x14ac:dyDescent="0.2">
      <c r="A48" s="424"/>
      <c r="B48" s="424"/>
      <c r="C48" s="424"/>
      <c r="D48" s="424"/>
      <c r="E48" s="424"/>
      <c r="F48" s="424"/>
      <c r="G48" s="424"/>
      <c r="H48" s="424"/>
      <c r="I48" s="424"/>
      <c r="J48" s="424"/>
    </row>
    <row r="49" spans="1:24" ht="19.350000000000001" customHeight="1" x14ac:dyDescent="0.2">
      <c r="A49" s="599" t="s">
        <v>1164</v>
      </c>
      <c r="B49" s="599"/>
      <c r="C49" s="599"/>
      <c r="D49" s="599"/>
      <c r="E49" s="599" t="s">
        <v>1165</v>
      </c>
      <c r="F49" s="599"/>
      <c r="G49" s="599"/>
      <c r="H49" s="599"/>
      <c r="I49" s="630" t="s">
        <v>1166</v>
      </c>
      <c r="J49" s="630"/>
      <c r="K49" s="630"/>
      <c r="L49" s="630"/>
      <c r="M49" s="599" t="s">
        <v>1167</v>
      </c>
      <c r="N49" s="599"/>
      <c r="O49" s="599"/>
      <c r="P49" s="599"/>
      <c r="Q49" s="599"/>
      <c r="R49" s="599"/>
      <c r="S49" s="431"/>
      <c r="T49" s="431"/>
      <c r="U49" s="431"/>
      <c r="V49" s="432"/>
      <c r="W49" s="432"/>
      <c r="X49" s="432"/>
    </row>
    <row r="50" spans="1:24" ht="11.25" customHeight="1" x14ac:dyDescent="0.2">
      <c r="A50" s="599" t="s">
        <v>1168</v>
      </c>
      <c r="B50" s="599"/>
      <c r="C50" s="599"/>
      <c r="D50" s="320" t="s">
        <v>669</v>
      </c>
      <c r="E50" s="599" t="s">
        <v>1168</v>
      </c>
      <c r="F50" s="599"/>
      <c r="G50" s="599"/>
      <c r="H50" s="320" t="s">
        <v>669</v>
      </c>
      <c r="I50" s="599" t="s">
        <v>1168</v>
      </c>
      <c r="J50" s="599"/>
      <c r="K50" s="599"/>
      <c r="L50" s="320" t="s">
        <v>669</v>
      </c>
      <c r="M50" s="433" t="s">
        <v>1168</v>
      </c>
      <c r="N50" s="434"/>
      <c r="O50" s="434"/>
      <c r="P50" s="434"/>
      <c r="Q50" s="434"/>
      <c r="R50" s="320" t="s">
        <v>669</v>
      </c>
      <c r="S50" s="431"/>
      <c r="T50" s="425"/>
      <c r="U50" s="425"/>
      <c r="V50" s="432"/>
      <c r="W50" s="432"/>
      <c r="X50" s="432"/>
    </row>
    <row r="51" spans="1:24" ht="12.75" customHeight="1" x14ac:dyDescent="0.2">
      <c r="A51" s="631"/>
      <c r="B51" s="631"/>
      <c r="C51" s="631"/>
      <c r="D51" s="334"/>
      <c r="E51" s="631"/>
      <c r="F51" s="631"/>
      <c r="G51" s="631"/>
      <c r="H51" s="334"/>
      <c r="I51" s="631"/>
      <c r="J51" s="631"/>
      <c r="K51" s="631"/>
      <c r="L51" s="334"/>
      <c r="M51" s="435"/>
      <c r="N51" s="436"/>
      <c r="O51" s="436"/>
      <c r="P51" s="436"/>
      <c r="Q51" s="436"/>
      <c r="R51" s="334"/>
      <c r="S51" s="437"/>
      <c r="T51" s="438"/>
      <c r="U51" s="439"/>
    </row>
    <row r="52" spans="1:24" ht="12.75" customHeight="1" x14ac:dyDescent="0.2">
      <c r="A52" s="631"/>
      <c r="B52" s="631"/>
      <c r="C52" s="631"/>
      <c r="D52" s="334"/>
      <c r="E52" s="631"/>
      <c r="F52" s="631"/>
      <c r="G52" s="631"/>
      <c r="H52" s="334"/>
      <c r="I52" s="631"/>
      <c r="J52" s="631"/>
      <c r="K52" s="631"/>
      <c r="L52" s="334"/>
      <c r="M52" s="435"/>
      <c r="N52" s="436"/>
      <c r="O52" s="436"/>
      <c r="P52" s="436"/>
      <c r="Q52" s="436"/>
      <c r="R52" s="334"/>
      <c r="S52" s="437"/>
      <c r="T52" s="438"/>
      <c r="U52" s="439"/>
    </row>
    <row r="53" spans="1:24" ht="12.75" customHeight="1" x14ac:dyDescent="0.2">
      <c r="A53" s="631"/>
      <c r="B53" s="631"/>
      <c r="C53" s="631"/>
      <c r="D53" s="334"/>
      <c r="E53" s="631"/>
      <c r="F53" s="631"/>
      <c r="G53" s="631"/>
      <c r="H53" s="334"/>
      <c r="I53" s="631"/>
      <c r="J53" s="631"/>
      <c r="K53" s="631"/>
      <c r="L53" s="334"/>
      <c r="M53" s="435"/>
      <c r="N53" s="436"/>
      <c r="O53" s="436"/>
      <c r="P53" s="436"/>
      <c r="Q53" s="436"/>
      <c r="R53" s="334"/>
      <c r="S53" s="437"/>
      <c r="T53" s="438"/>
      <c r="U53" s="439"/>
    </row>
    <row r="54" spans="1:24" ht="12.75" customHeight="1" x14ac:dyDescent="0.2">
      <c r="A54" s="631"/>
      <c r="B54" s="631"/>
      <c r="C54" s="631"/>
      <c r="D54" s="334"/>
      <c r="E54" s="631"/>
      <c r="F54" s="631"/>
      <c r="G54" s="631"/>
      <c r="H54" s="334"/>
      <c r="I54" s="631"/>
      <c r="J54" s="631"/>
      <c r="K54" s="631"/>
      <c r="L54" s="334"/>
      <c r="M54" s="435"/>
      <c r="N54" s="436"/>
      <c r="O54" s="436"/>
      <c r="P54" s="436"/>
      <c r="Q54" s="436"/>
      <c r="R54" s="334"/>
      <c r="S54" s="437"/>
      <c r="T54" s="438"/>
      <c r="U54" s="439"/>
    </row>
    <row r="55" spans="1:24" ht="12.75" customHeight="1" x14ac:dyDescent="0.2">
      <c r="A55" s="631"/>
      <c r="B55" s="631"/>
      <c r="C55" s="631"/>
      <c r="D55" s="334"/>
      <c r="E55" s="631"/>
      <c r="F55" s="631"/>
      <c r="G55" s="631"/>
      <c r="H55" s="334"/>
      <c r="I55" s="631"/>
      <c r="J55" s="631"/>
      <c r="K55" s="631"/>
      <c r="L55" s="334"/>
      <c r="M55" s="435"/>
      <c r="N55" s="436"/>
      <c r="O55" s="436"/>
      <c r="P55" s="436"/>
      <c r="Q55" s="436"/>
      <c r="R55" s="334"/>
      <c r="S55" s="437"/>
      <c r="T55" s="438"/>
      <c r="U55" s="439"/>
    </row>
    <row r="56" spans="1:24" ht="12.75" customHeight="1" x14ac:dyDescent="0.2">
      <c r="A56" s="632" t="s">
        <v>1169</v>
      </c>
      <c r="B56" s="632"/>
      <c r="C56" s="632"/>
      <c r="D56" s="410">
        <f>SUM(D51:D55)</f>
        <v>0</v>
      </c>
      <c r="E56" s="632" t="s">
        <v>1170</v>
      </c>
      <c r="F56" s="632"/>
      <c r="G56" s="632"/>
      <c r="H56" s="410">
        <f>SUM(H51:H55)</f>
        <v>0</v>
      </c>
      <c r="I56" s="632" t="s">
        <v>1171</v>
      </c>
      <c r="J56" s="632"/>
      <c r="K56" s="632"/>
      <c r="L56" s="410">
        <f>SUM(L51:L55)</f>
        <v>0</v>
      </c>
      <c r="M56" s="440" t="s">
        <v>1172</v>
      </c>
      <c r="N56" s="441"/>
      <c r="O56" s="441"/>
      <c r="P56" s="441"/>
      <c r="Q56" s="441"/>
      <c r="R56" s="410">
        <f>SUM(R51:R55)</f>
        <v>0</v>
      </c>
      <c r="S56" s="442"/>
      <c r="T56" s="443"/>
      <c r="U56" s="411"/>
    </row>
    <row r="57" spans="1:24" ht="12.75" customHeight="1" x14ac:dyDescent="0.2">
      <c r="A57" s="633" t="s">
        <v>1173</v>
      </c>
      <c r="B57" s="633"/>
      <c r="C57" s="633"/>
      <c r="D57" s="633"/>
      <c r="E57" s="633"/>
      <c r="F57" s="633"/>
      <c r="G57" s="633"/>
      <c r="H57" s="633"/>
      <c r="I57" s="633"/>
      <c r="J57" s="633"/>
      <c r="K57" s="633"/>
      <c r="L57" s="633"/>
      <c r="M57" s="633"/>
      <c r="N57" s="633"/>
      <c r="O57" s="633"/>
      <c r="P57" s="633"/>
      <c r="Q57" s="633"/>
      <c r="R57" s="444">
        <f>+D56+H56+L56+R56</f>
        <v>0</v>
      </c>
      <c r="S57" s="442"/>
      <c r="T57" s="445"/>
      <c r="U57" s="446"/>
    </row>
    <row r="59" spans="1:24" s="420" customFormat="1" x14ac:dyDescent="0.2">
      <c r="A59" s="418" t="s">
        <v>1174</v>
      </c>
      <c r="B59" s="419"/>
      <c r="C59" s="419"/>
      <c r="D59" s="419"/>
      <c r="E59" s="419"/>
      <c r="F59" s="419"/>
      <c r="G59" s="419"/>
      <c r="H59" s="419"/>
      <c r="I59" s="419"/>
      <c r="J59" s="419"/>
      <c r="K59" s="419"/>
      <c r="L59" s="419"/>
      <c r="M59" s="419"/>
      <c r="N59" s="419"/>
      <c r="O59" s="419"/>
      <c r="P59" s="419"/>
      <c r="Q59" s="419"/>
      <c r="R59" s="419"/>
      <c r="S59" s="419"/>
      <c r="T59" s="419"/>
      <c r="U59" s="419"/>
      <c r="V59" s="419"/>
      <c r="W59" s="419"/>
      <c r="X59" s="419"/>
    </row>
    <row r="60" spans="1:24" s="420" customFormat="1" x14ac:dyDescent="0.2">
      <c r="A60" s="421" t="s">
        <v>1175</v>
      </c>
      <c r="B60" s="419"/>
      <c r="C60" s="419"/>
      <c r="D60" s="419"/>
      <c r="E60" s="419"/>
      <c r="F60" s="419"/>
      <c r="G60" s="419"/>
      <c r="H60" s="419"/>
      <c r="I60" s="419"/>
      <c r="J60" s="419"/>
      <c r="K60" s="419"/>
      <c r="L60" s="419"/>
      <c r="M60" s="419"/>
      <c r="N60" s="419"/>
      <c r="O60" s="419"/>
      <c r="P60" s="419"/>
      <c r="Q60" s="419"/>
      <c r="R60" s="419"/>
      <c r="S60" s="419"/>
      <c r="T60" s="419"/>
      <c r="U60" s="419"/>
      <c r="V60" s="419"/>
      <c r="W60" s="419"/>
      <c r="X60" s="419"/>
    </row>
    <row r="62" spans="1:24" ht="56.25" x14ac:dyDescent="0.2">
      <c r="A62" s="414" t="s">
        <v>1176</v>
      </c>
      <c r="B62" s="414" t="s">
        <v>1177</v>
      </c>
      <c r="C62" s="414" t="s">
        <v>1178</v>
      </c>
      <c r="D62" s="414" t="s">
        <v>1179</v>
      </c>
      <c r="E62" s="414" t="s">
        <v>1180</v>
      </c>
      <c r="F62" s="447" t="s">
        <v>1181</v>
      </c>
      <c r="G62" s="447" t="s">
        <v>1182</v>
      </c>
      <c r="H62" s="448" t="s">
        <v>1183</v>
      </c>
      <c r="I62" s="414" t="s">
        <v>1184</v>
      </c>
      <c r="J62" s="449"/>
    </row>
    <row r="63" spans="1:24" x14ac:dyDescent="0.2">
      <c r="A63" s="450"/>
      <c r="B63" s="451"/>
      <c r="C63" s="450"/>
      <c r="D63" s="450"/>
      <c r="E63" s="452" t="s">
        <v>1185</v>
      </c>
      <c r="F63" s="452" t="s">
        <v>1186</v>
      </c>
      <c r="G63" s="453"/>
      <c r="H63" s="453"/>
      <c r="I63" s="454"/>
      <c r="J63" s="455"/>
    </row>
    <row r="64" spans="1:24" x14ac:dyDescent="0.2">
      <c r="A64" s="456"/>
      <c r="B64" s="457" t="s">
        <v>1187</v>
      </c>
      <c r="C64" s="457"/>
      <c r="D64" s="457"/>
      <c r="E64" s="457"/>
      <c r="F64" s="453"/>
      <c r="G64" s="453"/>
      <c r="H64" s="453"/>
      <c r="I64" s="456"/>
      <c r="J64" s="458"/>
    </row>
    <row r="67" spans="1:24" s="289" customFormat="1" ht="11.25" x14ac:dyDescent="0.2">
      <c r="A67" s="291" t="s">
        <v>1188</v>
      </c>
      <c r="B67" s="291"/>
      <c r="C67" s="291"/>
      <c r="D67" s="290"/>
    </row>
    <row r="68" spans="1:24" s="289" customFormat="1" ht="11.25" x14ac:dyDescent="0.2"/>
    <row r="69" spans="1:24" s="289" customFormat="1" ht="57" customHeight="1" x14ac:dyDescent="0.2">
      <c r="A69" s="627" t="s">
        <v>689</v>
      </c>
      <c r="B69" s="627" t="s">
        <v>1189</v>
      </c>
      <c r="C69" s="627" t="s">
        <v>1153</v>
      </c>
      <c r="D69" s="627" t="s">
        <v>1190</v>
      </c>
      <c r="E69" s="395" t="s">
        <v>1191</v>
      </c>
      <c r="F69" s="395" t="s">
        <v>1192</v>
      </c>
      <c r="G69" s="395" t="s">
        <v>1193</v>
      </c>
      <c r="H69" s="395" t="s">
        <v>1194</v>
      </c>
      <c r="I69" s="395" t="s">
        <v>1195</v>
      </c>
      <c r="J69" s="395" t="s">
        <v>462</v>
      </c>
      <c r="K69" s="627" t="s">
        <v>1196</v>
      </c>
      <c r="L69" s="627" t="s">
        <v>1197</v>
      </c>
    </row>
    <row r="70" spans="1:24" s="289" customFormat="1" ht="11.25" x14ac:dyDescent="0.2">
      <c r="A70" s="627"/>
      <c r="B70" s="627"/>
      <c r="C70" s="627"/>
      <c r="D70" s="627"/>
      <c r="E70" s="398" t="s">
        <v>308</v>
      </c>
      <c r="F70" s="398" t="s">
        <v>310</v>
      </c>
      <c r="G70" s="398" t="s">
        <v>1077</v>
      </c>
      <c r="H70" s="398" t="s">
        <v>1198</v>
      </c>
      <c r="I70" s="398" t="s">
        <v>506</v>
      </c>
      <c r="J70" s="398" t="s">
        <v>1199</v>
      </c>
      <c r="K70" s="627"/>
      <c r="L70" s="627"/>
    </row>
    <row r="71" spans="1:24" s="289" customFormat="1" ht="11.25" x14ac:dyDescent="0.2">
      <c r="A71" s="322"/>
      <c r="B71" s="322"/>
      <c r="C71" s="322"/>
      <c r="D71" s="322"/>
      <c r="E71" s="322"/>
      <c r="F71" s="322"/>
      <c r="G71" s="326"/>
      <c r="H71" s="326"/>
      <c r="I71" s="326"/>
      <c r="J71" s="326">
        <f t="shared" ref="J71:J75" si="0">G71+H71+I71</f>
        <v>0</v>
      </c>
      <c r="K71" s="326"/>
      <c r="L71" s="322"/>
    </row>
    <row r="72" spans="1:24" s="289" customFormat="1" ht="11.25" x14ac:dyDescent="0.2">
      <c r="A72" s="322"/>
      <c r="B72" s="322"/>
      <c r="C72" s="322"/>
      <c r="D72" s="322"/>
      <c r="E72" s="322"/>
      <c r="F72" s="322"/>
      <c r="G72" s="326"/>
      <c r="H72" s="326"/>
      <c r="I72" s="326"/>
      <c r="J72" s="326">
        <f t="shared" si="0"/>
        <v>0</v>
      </c>
      <c r="K72" s="326"/>
      <c r="L72" s="322"/>
    </row>
    <row r="73" spans="1:24" s="289" customFormat="1" ht="11.25" x14ac:dyDescent="0.2">
      <c r="A73" s="322"/>
      <c r="B73" s="322"/>
      <c r="C73" s="322"/>
      <c r="D73" s="322"/>
      <c r="E73" s="322"/>
      <c r="F73" s="322"/>
      <c r="G73" s="326"/>
      <c r="H73" s="326"/>
      <c r="I73" s="326"/>
      <c r="J73" s="326">
        <f t="shared" si="0"/>
        <v>0</v>
      </c>
      <c r="K73" s="326"/>
      <c r="L73" s="322"/>
    </row>
    <row r="74" spans="1:24" s="289" customFormat="1" ht="11.25" x14ac:dyDescent="0.2">
      <c r="A74" s="322"/>
      <c r="B74" s="322"/>
      <c r="C74" s="322"/>
      <c r="D74" s="322"/>
      <c r="E74" s="322"/>
      <c r="F74" s="322"/>
      <c r="G74" s="326"/>
      <c r="H74" s="326"/>
      <c r="I74" s="326"/>
      <c r="J74" s="326">
        <f t="shared" si="0"/>
        <v>0</v>
      </c>
      <c r="K74" s="326"/>
      <c r="L74" s="322"/>
    </row>
    <row r="75" spans="1:24" s="289" customFormat="1" ht="11.25" x14ac:dyDescent="0.2">
      <c r="A75" s="322"/>
      <c r="B75" s="322"/>
      <c r="C75" s="322"/>
      <c r="D75" s="322"/>
      <c r="E75" s="322"/>
      <c r="F75" s="322"/>
      <c r="G75" s="326"/>
      <c r="H75" s="326"/>
      <c r="I75" s="326"/>
      <c r="J75" s="326">
        <f t="shared" si="0"/>
        <v>0</v>
      </c>
      <c r="K75" s="326"/>
      <c r="L75" s="459"/>
    </row>
    <row r="76" spans="1:24" s="289" customFormat="1" ht="11.25" customHeight="1" x14ac:dyDescent="0.2">
      <c r="A76" s="635" t="s">
        <v>791</v>
      </c>
      <c r="B76" s="635"/>
      <c r="C76" s="635"/>
      <c r="D76" s="635"/>
      <c r="E76" s="459">
        <f t="shared" ref="E76:J76" si="1">SUM(E71:E75)</f>
        <v>0</v>
      </c>
      <c r="F76" s="459">
        <f t="shared" si="1"/>
        <v>0</v>
      </c>
      <c r="G76" s="459">
        <f t="shared" si="1"/>
        <v>0</v>
      </c>
      <c r="H76" s="459">
        <f t="shared" si="1"/>
        <v>0</v>
      </c>
      <c r="I76" s="459">
        <f t="shared" si="1"/>
        <v>0</v>
      </c>
      <c r="J76" s="459">
        <f t="shared" si="1"/>
        <v>0</v>
      </c>
      <c r="K76" s="446"/>
      <c r="L76" s="459">
        <f>SUM(L71:L75)</f>
        <v>0</v>
      </c>
    </row>
    <row r="77" spans="1:24" s="289" customFormat="1" ht="11.25" x14ac:dyDescent="0.2"/>
    <row r="78" spans="1:24" s="420" customFormat="1" x14ac:dyDescent="0.2">
      <c r="A78" s="421" t="s">
        <v>1200</v>
      </c>
      <c r="B78" s="422"/>
      <c r="C78" s="422"/>
      <c r="D78" s="422"/>
      <c r="E78" s="460" t="s">
        <v>1201</v>
      </c>
      <c r="F78" s="422"/>
      <c r="G78" s="422"/>
      <c r="H78" s="422"/>
      <c r="I78" s="422"/>
      <c r="J78" s="422"/>
      <c r="K78" s="419"/>
      <c r="L78" s="419"/>
      <c r="M78" s="419"/>
      <c r="N78" s="419"/>
      <c r="O78" s="419"/>
      <c r="P78" s="419"/>
      <c r="Q78" s="419"/>
      <c r="R78" s="419"/>
      <c r="S78" s="419"/>
      <c r="T78" s="419"/>
      <c r="U78" s="419"/>
      <c r="V78" s="419"/>
      <c r="W78" s="419"/>
      <c r="X78" s="419"/>
    </row>
    <row r="80" spans="1:24" x14ac:dyDescent="0.2">
      <c r="A80" s="292" t="s">
        <v>1202</v>
      </c>
    </row>
    <row r="82" spans="1:24" ht="67.5" customHeight="1" x14ac:dyDescent="0.2">
      <c r="A82" s="599" t="s">
        <v>1203</v>
      </c>
      <c r="B82" s="599" t="s">
        <v>1204</v>
      </c>
      <c r="C82" s="599" t="s">
        <v>1205</v>
      </c>
      <c r="D82" s="599" t="s">
        <v>1206</v>
      </c>
      <c r="E82" s="320" t="s">
        <v>1207</v>
      </c>
      <c r="F82" s="320" t="s">
        <v>1208</v>
      </c>
      <c r="G82" s="320" t="s">
        <v>1209</v>
      </c>
      <c r="H82" s="320" t="s">
        <v>1210</v>
      </c>
      <c r="I82" s="320" t="s">
        <v>1211</v>
      </c>
      <c r="J82" s="599" t="s">
        <v>1212</v>
      </c>
      <c r="K82" s="599" t="s">
        <v>1213</v>
      </c>
      <c r="L82" s="599" t="s">
        <v>1214</v>
      </c>
      <c r="M82" s="320" t="s">
        <v>1215</v>
      </c>
      <c r="N82" s="599" t="s">
        <v>1216</v>
      </c>
      <c r="O82" s="430" t="s">
        <v>1217</v>
      </c>
      <c r="P82" s="599" t="s">
        <v>1218</v>
      </c>
      <c r="Q82" s="599"/>
      <c r="R82" s="599"/>
      <c r="S82" s="425"/>
      <c r="T82" s="425"/>
      <c r="U82" s="636"/>
      <c r="V82" s="636"/>
      <c r="W82" s="636"/>
    </row>
    <row r="83" spans="1:24" x14ac:dyDescent="0.2">
      <c r="A83" s="599"/>
      <c r="B83" s="599"/>
      <c r="C83" s="599"/>
      <c r="D83" s="599"/>
      <c r="E83" s="398" t="s">
        <v>308</v>
      </c>
      <c r="F83" s="398" t="s">
        <v>310</v>
      </c>
      <c r="G83" s="398" t="s">
        <v>1077</v>
      </c>
      <c r="H83" s="398" t="s">
        <v>566</v>
      </c>
      <c r="I83" s="398" t="s">
        <v>1219</v>
      </c>
      <c r="J83" s="599"/>
      <c r="K83" s="599"/>
      <c r="L83" s="599"/>
      <c r="M83" s="398" t="s">
        <v>593</v>
      </c>
      <c r="N83" s="599"/>
      <c r="O83" s="461" t="s">
        <v>612</v>
      </c>
      <c r="P83" s="599"/>
      <c r="Q83" s="599"/>
      <c r="R83" s="599"/>
      <c r="S83" s="331"/>
      <c r="T83" s="331"/>
      <c r="U83" s="636"/>
      <c r="V83" s="636"/>
      <c r="W83" s="636"/>
    </row>
    <row r="84" spans="1:24" ht="12.75" customHeight="1" x14ac:dyDescent="0.2">
      <c r="A84" s="312"/>
      <c r="B84" s="312"/>
      <c r="C84" s="312"/>
      <c r="D84" s="312"/>
      <c r="E84" s="427"/>
      <c r="F84" s="462"/>
      <c r="G84" s="427">
        <f t="shared" ref="G84:G88" si="2">+E84*F84</f>
        <v>0</v>
      </c>
      <c r="H84" s="462"/>
      <c r="I84" s="427">
        <f t="shared" ref="I84:I88" si="3">E84*H84</f>
        <v>0</v>
      </c>
      <c r="J84" s="312"/>
      <c r="K84" s="312"/>
      <c r="L84" s="312"/>
      <c r="M84" s="427"/>
      <c r="N84" s="312"/>
      <c r="O84" s="463">
        <f t="shared" ref="O84:O88" si="4">+E84-I84</f>
        <v>0</v>
      </c>
      <c r="P84" s="626"/>
      <c r="Q84" s="626"/>
      <c r="R84" s="626"/>
      <c r="S84" s="464"/>
      <c r="T84" s="464"/>
      <c r="U84" s="634"/>
      <c r="V84" s="634"/>
      <c r="W84" s="634"/>
    </row>
    <row r="85" spans="1:24" ht="12.75" customHeight="1" x14ac:dyDescent="0.2">
      <c r="A85" s="312"/>
      <c r="B85" s="312"/>
      <c r="C85" s="312"/>
      <c r="D85" s="312"/>
      <c r="E85" s="427"/>
      <c r="F85" s="462"/>
      <c r="G85" s="427">
        <f t="shared" si="2"/>
        <v>0</v>
      </c>
      <c r="H85" s="462"/>
      <c r="I85" s="427">
        <f t="shared" si="3"/>
        <v>0</v>
      </c>
      <c r="J85" s="312"/>
      <c r="K85" s="312"/>
      <c r="L85" s="312"/>
      <c r="M85" s="427"/>
      <c r="N85" s="312"/>
      <c r="O85" s="463">
        <f t="shared" si="4"/>
        <v>0</v>
      </c>
      <c r="P85" s="626"/>
      <c r="Q85" s="626"/>
      <c r="R85" s="626"/>
      <c r="S85" s="464"/>
      <c r="T85" s="464"/>
      <c r="U85" s="634"/>
      <c r="V85" s="634"/>
      <c r="W85" s="634"/>
    </row>
    <row r="86" spans="1:24" ht="12.75" customHeight="1" x14ac:dyDescent="0.2">
      <c r="A86" s="312"/>
      <c r="B86" s="312"/>
      <c r="C86" s="312"/>
      <c r="D86" s="312"/>
      <c r="E86" s="427"/>
      <c r="F86" s="462"/>
      <c r="G86" s="427">
        <f t="shared" si="2"/>
        <v>0</v>
      </c>
      <c r="H86" s="462"/>
      <c r="I86" s="427">
        <f t="shared" si="3"/>
        <v>0</v>
      </c>
      <c r="J86" s="312"/>
      <c r="K86" s="312"/>
      <c r="L86" s="312"/>
      <c r="M86" s="427"/>
      <c r="N86" s="312"/>
      <c r="O86" s="463">
        <f t="shared" si="4"/>
        <v>0</v>
      </c>
      <c r="P86" s="626"/>
      <c r="Q86" s="626"/>
      <c r="R86" s="626"/>
      <c r="S86" s="464"/>
      <c r="T86" s="464"/>
      <c r="U86" s="634"/>
      <c r="V86" s="634"/>
      <c r="W86" s="634"/>
    </row>
    <row r="87" spans="1:24" ht="12.75" customHeight="1" x14ac:dyDescent="0.2">
      <c r="A87" s="312"/>
      <c r="B87" s="312"/>
      <c r="C87" s="312"/>
      <c r="D87" s="312"/>
      <c r="E87" s="427"/>
      <c r="F87" s="462"/>
      <c r="G87" s="427">
        <f t="shared" si="2"/>
        <v>0</v>
      </c>
      <c r="H87" s="462"/>
      <c r="I87" s="427">
        <f t="shared" si="3"/>
        <v>0</v>
      </c>
      <c r="J87" s="312"/>
      <c r="K87" s="312"/>
      <c r="L87" s="312"/>
      <c r="M87" s="427"/>
      <c r="N87" s="312"/>
      <c r="O87" s="463">
        <f t="shared" si="4"/>
        <v>0</v>
      </c>
      <c r="P87" s="637"/>
      <c r="Q87" s="637"/>
      <c r="R87" s="637"/>
      <c r="S87" s="464"/>
      <c r="T87" s="464"/>
      <c r="U87" s="634"/>
      <c r="V87" s="634"/>
      <c r="W87" s="634"/>
    </row>
    <row r="88" spans="1:24" ht="12.75" customHeight="1" x14ac:dyDescent="0.2">
      <c r="A88" s="312"/>
      <c r="B88" s="312"/>
      <c r="C88" s="312"/>
      <c r="D88" s="312"/>
      <c r="E88" s="427"/>
      <c r="F88" s="462"/>
      <c r="G88" s="427">
        <f t="shared" si="2"/>
        <v>0</v>
      </c>
      <c r="H88" s="462"/>
      <c r="I88" s="427">
        <f t="shared" si="3"/>
        <v>0</v>
      </c>
      <c r="J88" s="312"/>
      <c r="K88" s="312"/>
      <c r="L88" s="312"/>
      <c r="M88" s="427"/>
      <c r="N88" s="312"/>
      <c r="O88" s="465">
        <f t="shared" si="4"/>
        <v>0</v>
      </c>
      <c r="P88" s="626"/>
      <c r="Q88" s="626"/>
      <c r="R88" s="626"/>
      <c r="S88" s="464"/>
      <c r="T88" s="464"/>
      <c r="U88" s="634"/>
      <c r="V88" s="634"/>
      <c r="W88" s="634"/>
    </row>
    <row r="89" spans="1:24" ht="12.75" customHeight="1" x14ac:dyDescent="0.2">
      <c r="A89" s="639" t="s">
        <v>791</v>
      </c>
      <c r="B89" s="639"/>
      <c r="C89" s="639"/>
      <c r="D89" s="639"/>
      <c r="E89" s="639"/>
      <c r="F89" s="639"/>
      <c r="G89" s="459">
        <f>SUM(G84:G88)</f>
        <v>0</v>
      </c>
      <c r="H89" s="466"/>
      <c r="I89" s="459">
        <f>SUM(I84:I88)</f>
        <v>0</v>
      </c>
      <c r="J89" s="467"/>
      <c r="K89" s="468"/>
      <c r="L89" s="469"/>
      <c r="M89" s="459">
        <f>SUM(M84:M88)</f>
        <v>0</v>
      </c>
      <c r="N89" s="467"/>
      <c r="O89" s="459">
        <f>SUM(O84:O88)</f>
        <v>0</v>
      </c>
      <c r="P89" s="446"/>
      <c r="Q89" s="446"/>
      <c r="R89" s="294"/>
      <c r="S89" s="446"/>
      <c r="T89" s="446"/>
      <c r="U89" s="294"/>
      <c r="V89" s="294"/>
      <c r="W89" s="294"/>
    </row>
    <row r="91" spans="1:24" s="420" customFormat="1" x14ac:dyDescent="0.2">
      <c r="A91" s="418" t="s">
        <v>1220</v>
      </c>
      <c r="B91" s="419"/>
      <c r="C91" s="419"/>
      <c r="D91" s="419"/>
      <c r="E91" s="419"/>
      <c r="F91" s="419"/>
      <c r="G91" s="419"/>
      <c r="H91" s="419"/>
      <c r="I91" s="419"/>
      <c r="J91" s="419"/>
      <c r="K91" s="419"/>
      <c r="L91" s="419"/>
      <c r="M91" s="419"/>
      <c r="N91" s="419"/>
      <c r="O91" s="419"/>
      <c r="P91" s="419"/>
      <c r="Q91" s="419"/>
      <c r="R91" s="419"/>
      <c r="S91" s="419"/>
      <c r="T91" s="419"/>
      <c r="U91" s="419"/>
      <c r="V91" s="419"/>
      <c r="W91" s="419"/>
      <c r="X91" s="419"/>
    </row>
    <row r="92" spans="1:24" s="420" customFormat="1" x14ac:dyDescent="0.2">
      <c r="A92" s="418" t="s">
        <v>1221</v>
      </c>
      <c r="B92" s="419"/>
      <c r="C92" s="419"/>
      <c r="D92" s="419"/>
      <c r="E92" s="419"/>
      <c r="F92" s="419"/>
      <c r="G92" s="419"/>
      <c r="H92" s="419"/>
      <c r="I92" s="419"/>
      <c r="J92" s="419"/>
      <c r="K92" s="419"/>
      <c r="L92" s="419"/>
      <c r="M92" s="419"/>
      <c r="N92" s="419"/>
      <c r="O92" s="419"/>
      <c r="P92" s="419"/>
      <c r="Q92" s="419"/>
      <c r="R92" s="419"/>
      <c r="S92" s="419"/>
      <c r="T92" s="419"/>
      <c r="U92" s="419"/>
      <c r="V92" s="419"/>
      <c r="W92" s="419"/>
      <c r="X92" s="419"/>
    </row>
    <row r="93" spans="1:24" s="420" customFormat="1" x14ac:dyDescent="0.2">
      <c r="A93" s="418"/>
      <c r="B93" s="419"/>
      <c r="C93" s="419"/>
      <c r="D93" s="419"/>
      <c r="E93" s="419"/>
      <c r="F93" s="419"/>
      <c r="G93" s="419"/>
      <c r="H93" s="419"/>
      <c r="I93" s="419"/>
      <c r="J93" s="419"/>
      <c r="K93" s="419"/>
      <c r="L93" s="419"/>
      <c r="M93" s="419"/>
      <c r="N93" s="419"/>
      <c r="O93" s="419"/>
      <c r="P93" s="419"/>
      <c r="Q93" s="419"/>
      <c r="R93" s="419"/>
      <c r="S93" s="419"/>
      <c r="T93" s="419"/>
      <c r="U93" s="419"/>
      <c r="V93" s="419"/>
      <c r="W93" s="419"/>
      <c r="X93" s="419"/>
    </row>
    <row r="94" spans="1:24" ht="45" x14ac:dyDescent="0.2">
      <c r="A94" s="396" t="s">
        <v>1222</v>
      </c>
      <c r="B94" s="396" t="s">
        <v>1223</v>
      </c>
      <c r="C94" s="396" t="s">
        <v>669</v>
      </c>
      <c r="D94" s="470" t="s">
        <v>1224</v>
      </c>
      <c r="E94" s="320" t="s">
        <v>563</v>
      </c>
    </row>
    <row r="95" spans="1:24" x14ac:dyDescent="0.2">
      <c r="A95" s="312"/>
      <c r="B95" s="312"/>
      <c r="C95" s="312"/>
      <c r="D95" s="471"/>
      <c r="E95" s="312"/>
    </row>
    <row r="96" spans="1:24" x14ac:dyDescent="0.2">
      <c r="A96" s="312"/>
      <c r="B96" s="312"/>
      <c r="C96" s="312"/>
      <c r="D96" s="471"/>
      <c r="E96" s="312"/>
    </row>
    <row r="97" spans="1:20" x14ac:dyDescent="0.2">
      <c r="A97" s="312"/>
      <c r="B97" s="312"/>
      <c r="C97" s="312"/>
      <c r="D97" s="471"/>
      <c r="E97" s="312"/>
    </row>
    <row r="98" spans="1:20" x14ac:dyDescent="0.2">
      <c r="A98" s="312"/>
      <c r="B98" s="312"/>
      <c r="C98" s="312"/>
      <c r="D98" s="471"/>
      <c r="E98" s="312"/>
    </row>
    <row r="99" spans="1:20" x14ac:dyDescent="0.2">
      <c r="A99" s="312"/>
      <c r="B99" s="312"/>
      <c r="C99" s="312"/>
      <c r="D99" s="471"/>
      <c r="E99" s="312"/>
    </row>
    <row r="108" spans="1:20" ht="12.75" customHeight="1" x14ac:dyDescent="0.2">
      <c r="A108" s="640" t="s">
        <v>729</v>
      </c>
      <c r="B108" s="640"/>
      <c r="C108" s="640"/>
      <c r="D108" s="640"/>
      <c r="E108" s="640"/>
      <c r="F108" s="640"/>
      <c r="G108" s="640"/>
      <c r="H108" s="640"/>
      <c r="I108" s="640"/>
      <c r="J108" s="640"/>
      <c r="K108" s="640"/>
      <c r="L108" s="640"/>
      <c r="M108" s="640"/>
      <c r="N108" s="640"/>
      <c r="O108" s="640"/>
      <c r="P108" s="640"/>
      <c r="Q108" s="640"/>
      <c r="R108" s="640"/>
      <c r="S108" s="640"/>
      <c r="T108" s="472"/>
    </row>
    <row r="109" spans="1:20" ht="12.75" customHeight="1" x14ac:dyDescent="0.2">
      <c r="A109" s="638" t="s">
        <v>1225</v>
      </c>
      <c r="B109" s="638"/>
      <c r="C109" s="638"/>
      <c r="D109" s="638"/>
      <c r="E109" s="638"/>
      <c r="F109" s="638"/>
      <c r="G109" s="638"/>
      <c r="H109" s="638"/>
      <c r="I109" s="638"/>
      <c r="J109" s="638"/>
      <c r="K109" s="638"/>
      <c r="L109" s="638"/>
      <c r="M109" s="638"/>
      <c r="N109" s="638"/>
      <c r="O109" s="638"/>
      <c r="P109" s="638"/>
      <c r="Q109" s="638"/>
      <c r="R109" s="638"/>
      <c r="S109" s="638"/>
      <c r="T109" s="473"/>
    </row>
    <row r="110" spans="1:20" ht="12.75" customHeight="1" x14ac:dyDescent="0.2">
      <c r="A110" s="638" t="s">
        <v>1226</v>
      </c>
      <c r="B110" s="638"/>
      <c r="C110" s="638"/>
      <c r="D110" s="638"/>
      <c r="E110" s="638"/>
      <c r="F110" s="638"/>
      <c r="G110" s="638"/>
      <c r="H110" s="638"/>
      <c r="I110" s="638"/>
      <c r="J110" s="638"/>
      <c r="K110" s="638"/>
      <c r="L110" s="638"/>
      <c r="M110" s="638"/>
      <c r="N110" s="638"/>
      <c r="O110" s="638"/>
      <c r="P110" s="638"/>
      <c r="Q110" s="638"/>
      <c r="R110" s="638"/>
      <c r="S110" s="638"/>
      <c r="T110" s="473"/>
    </row>
    <row r="111" spans="1:20" ht="12.75" customHeight="1" x14ac:dyDescent="0.2">
      <c r="A111" s="638" t="s">
        <v>1227</v>
      </c>
      <c r="B111" s="638"/>
      <c r="C111" s="638"/>
      <c r="D111" s="638"/>
      <c r="E111" s="638"/>
      <c r="F111" s="638"/>
      <c r="G111" s="638"/>
      <c r="H111" s="638"/>
      <c r="I111" s="638"/>
      <c r="J111" s="638"/>
      <c r="K111" s="638"/>
      <c r="L111" s="638"/>
      <c r="M111" s="638"/>
      <c r="N111" s="638"/>
      <c r="O111" s="638"/>
      <c r="P111" s="638"/>
      <c r="Q111" s="638"/>
      <c r="R111" s="638"/>
      <c r="S111" s="638"/>
      <c r="T111" s="473"/>
    </row>
    <row r="112" spans="1:20" ht="51" customHeight="1" x14ac:dyDescent="0.2">
      <c r="A112" s="641" t="s">
        <v>1228</v>
      </c>
      <c r="B112" s="641"/>
      <c r="C112" s="641"/>
      <c r="D112" s="641"/>
      <c r="E112" s="641"/>
      <c r="F112" s="641"/>
      <c r="G112" s="641"/>
      <c r="H112" s="641"/>
      <c r="I112" s="641"/>
      <c r="J112" s="641"/>
      <c r="K112" s="641"/>
      <c r="L112" s="641"/>
      <c r="M112" s="641"/>
      <c r="N112" s="641"/>
      <c r="O112" s="641"/>
      <c r="P112" s="641"/>
      <c r="Q112" s="641"/>
      <c r="R112" s="641"/>
      <c r="S112" s="641"/>
      <c r="T112" s="438"/>
    </row>
    <row r="113" spans="1:20" ht="12.75" customHeight="1" x14ac:dyDescent="0.2">
      <c r="A113" s="638" t="s">
        <v>1229</v>
      </c>
      <c r="B113" s="638"/>
      <c r="C113" s="638"/>
      <c r="D113" s="638"/>
      <c r="E113" s="638"/>
      <c r="F113" s="638"/>
      <c r="G113" s="638"/>
      <c r="H113" s="638"/>
      <c r="I113" s="638"/>
      <c r="J113" s="638"/>
      <c r="K113" s="638"/>
      <c r="L113" s="638"/>
      <c r="M113" s="638"/>
      <c r="N113" s="638"/>
      <c r="O113" s="638"/>
      <c r="P113" s="638"/>
      <c r="Q113" s="638"/>
      <c r="R113" s="638"/>
      <c r="S113" s="638"/>
      <c r="T113" s="473"/>
    </row>
    <row r="114" spans="1:20" ht="12.75" customHeight="1" x14ac:dyDescent="0.2">
      <c r="A114" s="638" t="s">
        <v>1230</v>
      </c>
      <c r="B114" s="638"/>
      <c r="C114" s="638"/>
      <c r="D114" s="638"/>
      <c r="E114" s="638"/>
      <c r="F114" s="638"/>
      <c r="G114" s="638"/>
      <c r="H114" s="638"/>
      <c r="I114" s="638"/>
      <c r="J114" s="638"/>
      <c r="K114" s="638"/>
      <c r="L114" s="638"/>
      <c r="M114" s="638"/>
      <c r="N114" s="638"/>
      <c r="O114" s="638"/>
      <c r="P114" s="638"/>
      <c r="Q114" s="638"/>
      <c r="R114" s="638"/>
      <c r="S114" s="638"/>
      <c r="T114" s="473"/>
    </row>
    <row r="115" spans="1:20" ht="12.75" customHeight="1" x14ac:dyDescent="0.2">
      <c r="A115" s="638" t="s">
        <v>1231</v>
      </c>
      <c r="B115" s="638"/>
      <c r="C115" s="638"/>
      <c r="D115" s="638"/>
      <c r="E115" s="638"/>
      <c r="F115" s="638"/>
      <c r="G115" s="638"/>
      <c r="H115" s="638"/>
      <c r="I115" s="638"/>
      <c r="J115" s="638"/>
      <c r="K115" s="638"/>
      <c r="L115" s="638"/>
      <c r="M115" s="638"/>
      <c r="N115" s="638"/>
      <c r="O115" s="638"/>
      <c r="P115" s="638"/>
      <c r="Q115" s="638"/>
      <c r="R115" s="638"/>
      <c r="S115" s="638"/>
      <c r="T115" s="473"/>
    </row>
    <row r="116" spans="1:20" ht="12.75" customHeight="1" x14ac:dyDescent="0.2">
      <c r="A116" s="638" t="s">
        <v>1232</v>
      </c>
      <c r="B116" s="638"/>
      <c r="C116" s="638"/>
      <c r="D116" s="638"/>
      <c r="E116" s="638"/>
      <c r="F116" s="638"/>
      <c r="G116" s="638"/>
      <c r="H116" s="638"/>
      <c r="I116" s="638"/>
      <c r="J116" s="638"/>
      <c r="K116" s="638"/>
      <c r="L116" s="638"/>
      <c r="M116" s="638"/>
      <c r="N116" s="638"/>
      <c r="O116" s="638"/>
      <c r="P116" s="638"/>
      <c r="Q116" s="638"/>
      <c r="R116" s="638"/>
      <c r="S116" s="638"/>
      <c r="T116" s="473"/>
    </row>
    <row r="117" spans="1:20" ht="12.75" customHeight="1" x14ac:dyDescent="0.2">
      <c r="A117" s="638" t="s">
        <v>1233</v>
      </c>
      <c r="B117" s="638"/>
      <c r="C117" s="638"/>
      <c r="D117" s="638"/>
      <c r="E117" s="638"/>
      <c r="F117" s="638"/>
      <c r="G117" s="638"/>
      <c r="H117" s="638"/>
      <c r="I117" s="638"/>
      <c r="J117" s="638"/>
      <c r="K117" s="638"/>
      <c r="L117" s="638"/>
      <c r="M117" s="638"/>
      <c r="N117" s="638"/>
      <c r="O117" s="638"/>
      <c r="P117" s="638"/>
      <c r="Q117" s="638"/>
      <c r="R117" s="638"/>
      <c r="S117" s="638"/>
      <c r="T117" s="473"/>
    </row>
    <row r="118" spans="1:20" ht="12.75" customHeight="1" x14ac:dyDescent="0.2">
      <c r="A118" s="638" t="s">
        <v>1234</v>
      </c>
      <c r="B118" s="638"/>
      <c r="C118" s="638"/>
      <c r="D118" s="638"/>
      <c r="E118" s="638"/>
      <c r="F118" s="638"/>
      <c r="G118" s="638"/>
      <c r="H118" s="638"/>
      <c r="I118" s="638"/>
      <c r="J118" s="638"/>
      <c r="K118" s="638"/>
      <c r="L118" s="638"/>
      <c r="M118" s="638"/>
      <c r="N118" s="638"/>
      <c r="O118" s="638"/>
      <c r="P118" s="638"/>
      <c r="Q118" s="638"/>
      <c r="R118" s="638"/>
      <c r="S118" s="638"/>
      <c r="T118" s="473"/>
    </row>
    <row r="119" spans="1:20" ht="12.75" customHeight="1" x14ac:dyDescent="0.2">
      <c r="A119" s="638" t="s">
        <v>1235</v>
      </c>
      <c r="B119" s="638"/>
      <c r="C119" s="638"/>
      <c r="D119" s="638"/>
      <c r="E119" s="638"/>
      <c r="F119" s="638"/>
      <c r="G119" s="638"/>
      <c r="H119" s="638"/>
      <c r="I119" s="638"/>
      <c r="J119" s="638"/>
      <c r="K119" s="638"/>
      <c r="L119" s="638"/>
      <c r="M119" s="638"/>
      <c r="N119" s="638"/>
      <c r="O119" s="638"/>
      <c r="P119" s="638"/>
      <c r="Q119" s="638"/>
      <c r="R119" s="638"/>
      <c r="S119" s="638"/>
      <c r="T119" s="473"/>
    </row>
    <row r="120" spans="1:20" ht="12.75" customHeight="1" x14ac:dyDescent="0.2">
      <c r="A120" s="638" t="s">
        <v>1236</v>
      </c>
      <c r="B120" s="638"/>
      <c r="C120" s="638"/>
      <c r="D120" s="638"/>
      <c r="E120" s="638"/>
      <c r="F120" s="638"/>
      <c r="G120" s="638"/>
      <c r="H120" s="638"/>
      <c r="I120" s="638"/>
      <c r="J120" s="638"/>
      <c r="K120" s="638"/>
      <c r="L120" s="638"/>
      <c r="M120" s="638"/>
      <c r="N120" s="638"/>
      <c r="O120" s="638"/>
      <c r="P120" s="638"/>
      <c r="Q120" s="638"/>
      <c r="R120" s="638"/>
      <c r="S120" s="638"/>
      <c r="T120" s="473"/>
    </row>
    <row r="121" spans="1:20" x14ac:dyDescent="0.2">
      <c r="A121" s="638" t="s">
        <v>1237</v>
      </c>
      <c r="B121" s="638"/>
      <c r="C121" s="638"/>
      <c r="D121" s="638"/>
      <c r="E121" s="638"/>
      <c r="F121" s="638"/>
      <c r="G121" s="638"/>
      <c r="H121" s="638"/>
      <c r="I121" s="638"/>
      <c r="J121" s="638"/>
      <c r="K121" s="638"/>
      <c r="L121" s="638"/>
      <c r="M121" s="638"/>
      <c r="N121" s="638"/>
      <c r="O121" s="638"/>
      <c r="P121" s="638"/>
      <c r="Q121" s="638"/>
      <c r="R121" s="638"/>
      <c r="S121" s="638"/>
      <c r="T121" s="473"/>
    </row>
    <row r="122" spans="1:20" x14ac:dyDescent="0.2">
      <c r="A122" s="474" t="s">
        <v>1238</v>
      </c>
      <c r="B122" s="475"/>
      <c r="C122" s="475"/>
      <c r="D122" s="475"/>
      <c r="E122" s="475"/>
      <c r="F122" s="475"/>
      <c r="G122" s="475"/>
      <c r="H122" s="475"/>
      <c r="I122" s="475"/>
      <c r="J122" s="475"/>
      <c r="K122" s="475"/>
      <c r="L122" s="475"/>
      <c r="M122" s="475"/>
      <c r="N122" s="475"/>
      <c r="O122" s="475"/>
      <c r="P122" s="475"/>
      <c r="Q122" s="475"/>
      <c r="R122" s="475"/>
      <c r="S122" s="476"/>
      <c r="T122" s="473"/>
    </row>
    <row r="123" spans="1:20" x14ac:dyDescent="0.2">
      <c r="A123" s="638" t="s">
        <v>1239</v>
      </c>
      <c r="B123" s="638"/>
      <c r="C123" s="638"/>
      <c r="D123" s="638"/>
      <c r="E123" s="638"/>
      <c r="F123" s="638"/>
      <c r="G123" s="638"/>
      <c r="H123" s="638"/>
      <c r="I123" s="638"/>
      <c r="J123" s="638"/>
      <c r="K123" s="638"/>
      <c r="L123" s="638"/>
      <c r="M123" s="638"/>
      <c r="N123" s="638"/>
      <c r="O123" s="638"/>
      <c r="P123" s="638"/>
      <c r="Q123" s="638"/>
      <c r="R123" s="638"/>
      <c r="S123" s="638"/>
      <c r="T123" s="473"/>
    </row>
    <row r="124" spans="1:20" x14ac:dyDescent="0.2">
      <c r="A124" s="638" t="s">
        <v>1240</v>
      </c>
      <c r="B124" s="638"/>
      <c r="C124" s="638"/>
      <c r="D124" s="638"/>
      <c r="E124" s="638"/>
      <c r="F124" s="638"/>
      <c r="G124" s="638"/>
      <c r="H124" s="638"/>
      <c r="I124" s="638"/>
      <c r="J124" s="638"/>
      <c r="K124" s="638"/>
      <c r="L124" s="638"/>
      <c r="M124" s="638"/>
      <c r="N124" s="638"/>
      <c r="O124" s="638"/>
      <c r="P124" s="638"/>
      <c r="Q124" s="638"/>
      <c r="R124" s="638"/>
      <c r="S124" s="638"/>
      <c r="T124" s="473"/>
    </row>
    <row r="125" spans="1:20" x14ac:dyDescent="0.2">
      <c r="A125" s="477" t="s">
        <v>1241</v>
      </c>
      <c r="B125" s="294"/>
      <c r="C125" s="294"/>
      <c r="D125" s="294"/>
      <c r="E125" s="294"/>
      <c r="F125" s="294"/>
      <c r="G125" s="294"/>
      <c r="H125" s="294"/>
      <c r="I125" s="294"/>
      <c r="J125" s="294"/>
      <c r="K125" s="294"/>
      <c r="L125" s="294"/>
      <c r="M125" s="294"/>
      <c r="N125" s="294"/>
      <c r="O125" s="294"/>
      <c r="P125" s="294"/>
      <c r="Q125" s="294"/>
      <c r="R125" s="294"/>
      <c r="S125" s="478"/>
    </row>
    <row r="126" spans="1:20" x14ac:dyDescent="0.2">
      <c r="A126" s="477" t="s">
        <v>1242</v>
      </c>
      <c r="B126" s="294"/>
      <c r="C126" s="294"/>
      <c r="D126" s="294"/>
      <c r="E126" s="294"/>
      <c r="F126" s="294"/>
      <c r="G126" s="294"/>
      <c r="H126" s="294"/>
      <c r="I126" s="294"/>
      <c r="J126" s="294"/>
      <c r="K126" s="294"/>
      <c r="L126" s="294"/>
      <c r="M126" s="294"/>
      <c r="N126" s="294"/>
      <c r="O126" s="294"/>
      <c r="P126" s="294"/>
      <c r="Q126" s="294"/>
      <c r="R126" s="294"/>
      <c r="S126" s="478"/>
    </row>
    <row r="127" spans="1:20" x14ac:dyDescent="0.2">
      <c r="A127" s="479"/>
      <c r="B127" s="473"/>
      <c r="C127" s="473"/>
      <c r="D127" s="473"/>
      <c r="E127" s="473"/>
      <c r="F127" s="473"/>
      <c r="G127" s="473"/>
      <c r="H127" s="473"/>
      <c r="I127" s="473"/>
      <c r="J127" s="473"/>
      <c r="K127" s="473"/>
      <c r="L127" s="473"/>
      <c r="M127" s="473"/>
      <c r="N127" s="473"/>
      <c r="O127" s="473"/>
      <c r="P127" s="473"/>
      <c r="Q127" s="473"/>
      <c r="R127" s="473"/>
      <c r="S127" s="480"/>
      <c r="T127" s="473"/>
    </row>
    <row r="128" spans="1:20" x14ac:dyDescent="0.2">
      <c r="A128" s="477"/>
      <c r="B128" s="294"/>
      <c r="C128" s="294"/>
      <c r="D128" s="294"/>
      <c r="E128" s="294"/>
      <c r="F128" s="294"/>
      <c r="G128" s="294"/>
      <c r="H128" s="294"/>
      <c r="I128" s="294"/>
      <c r="J128" s="294"/>
      <c r="K128" s="294"/>
      <c r="L128" s="294"/>
      <c r="M128" s="294"/>
      <c r="N128" s="294"/>
      <c r="O128" s="294"/>
      <c r="P128" s="294"/>
      <c r="Q128" s="294"/>
      <c r="R128" s="294"/>
      <c r="S128" s="478"/>
    </row>
    <row r="129" spans="1:19" x14ac:dyDescent="0.2">
      <c r="A129" s="481" t="str">
        <f>+Índice_Anexos_ICT!A125</f>
        <v>Sr. JAVIER ALFREDO GALARZA BENITES</v>
      </c>
      <c r="B129" s="291"/>
      <c r="C129" s="291"/>
      <c r="D129" s="294"/>
      <c r="E129" s="294"/>
      <c r="F129" s="294"/>
      <c r="G129" s="294"/>
      <c r="H129" s="294"/>
      <c r="I129" s="294"/>
      <c r="J129" s="291" t="str">
        <f>+Índice_Anexos_ICT!G125</f>
        <v>Sr. FELIX BYRON VALAREZO ALVARADO</v>
      </c>
      <c r="K129" s="294"/>
      <c r="L129" s="294"/>
      <c r="M129" s="294"/>
      <c r="N129" s="294"/>
      <c r="O129" s="294"/>
      <c r="P129" s="294"/>
      <c r="Q129" s="294"/>
      <c r="R129" s="294"/>
      <c r="S129" s="478"/>
    </row>
    <row r="130" spans="1:19" x14ac:dyDescent="0.2">
      <c r="A130" s="481" t="str">
        <f>+Índice_Anexos_ICT!A126</f>
        <v>C.C: 0901243352</v>
      </c>
      <c r="B130" s="291"/>
      <c r="C130" s="291"/>
      <c r="D130" s="294"/>
      <c r="E130" s="294"/>
      <c r="F130" s="294"/>
      <c r="G130" s="294"/>
      <c r="H130" s="294"/>
      <c r="I130" s="294"/>
      <c r="J130" s="291" t="str">
        <f>+Índice_Anexos_ICT!G126</f>
        <v>RUC No. 0912592029001</v>
      </c>
      <c r="K130" s="294"/>
      <c r="L130" s="294"/>
      <c r="M130" s="294"/>
      <c r="N130" s="294"/>
      <c r="O130" s="294"/>
      <c r="P130" s="294"/>
      <c r="Q130" s="294"/>
      <c r="R130" s="294"/>
      <c r="S130" s="478"/>
    </row>
    <row r="131" spans="1:19" x14ac:dyDescent="0.2">
      <c r="A131" s="481" t="str">
        <f>+Índice_Anexos_ICT!A127</f>
        <v>Representante Legal  SERVICIOS TELCODATA S.A.</v>
      </c>
      <c r="B131" s="291"/>
      <c r="C131" s="291"/>
      <c r="D131" s="294"/>
      <c r="E131" s="294"/>
      <c r="F131" s="294"/>
      <c r="G131" s="294"/>
      <c r="H131" s="294"/>
      <c r="I131" s="294"/>
      <c r="J131" s="291" t="str">
        <f>+Índice_Anexos_ICT!G127</f>
        <v>Contador SERVICIOS TELCODATA S.A.</v>
      </c>
      <c r="K131" s="294"/>
      <c r="L131" s="294"/>
      <c r="M131" s="294"/>
      <c r="N131" s="294"/>
      <c r="O131" s="294"/>
      <c r="P131" s="294"/>
      <c r="Q131" s="294"/>
      <c r="R131" s="294"/>
      <c r="S131" s="478"/>
    </row>
    <row r="132" spans="1:19" x14ac:dyDescent="0.2">
      <c r="A132" s="477"/>
      <c r="B132" s="294"/>
      <c r="C132" s="294"/>
      <c r="D132" s="294"/>
      <c r="E132" s="294"/>
      <c r="F132" s="294"/>
      <c r="G132" s="294"/>
      <c r="H132" s="294"/>
      <c r="I132" s="294"/>
      <c r="J132" s="294"/>
      <c r="K132" s="294"/>
      <c r="L132" s="294"/>
      <c r="M132" s="294"/>
      <c r="N132" s="294"/>
      <c r="O132" s="294"/>
      <c r="P132" s="294"/>
      <c r="Q132" s="294"/>
      <c r="R132" s="294"/>
      <c r="S132" s="478"/>
    </row>
    <row r="133" spans="1:19" x14ac:dyDescent="0.2">
      <c r="A133" s="482"/>
      <c r="B133" s="483"/>
      <c r="C133" s="483"/>
      <c r="D133" s="483"/>
      <c r="E133" s="483"/>
      <c r="F133" s="483"/>
      <c r="G133" s="483"/>
      <c r="H133" s="483"/>
      <c r="I133" s="483"/>
      <c r="J133" s="483"/>
      <c r="K133" s="483"/>
      <c r="L133" s="483"/>
      <c r="M133" s="483"/>
      <c r="N133" s="483"/>
      <c r="O133" s="483"/>
      <c r="P133" s="483"/>
      <c r="Q133" s="483"/>
      <c r="R133" s="483"/>
      <c r="S133" s="484"/>
    </row>
  </sheetData>
  <sheetProtection selectLockedCells="1" selectUnlockedCells="1"/>
  <mergeCells count="90">
    <mergeCell ref="A124:S124"/>
    <mergeCell ref="A117:S117"/>
    <mergeCell ref="A118:S118"/>
    <mergeCell ref="A119:S119"/>
    <mergeCell ref="A120:S120"/>
    <mergeCell ref="A121:S121"/>
    <mergeCell ref="A123:S123"/>
    <mergeCell ref="A116:S116"/>
    <mergeCell ref="P88:R88"/>
    <mergeCell ref="U88:W88"/>
    <mergeCell ref="A89:F89"/>
    <mergeCell ref="A108:S108"/>
    <mergeCell ref="A109:S109"/>
    <mergeCell ref="A110:S110"/>
    <mergeCell ref="A111:S111"/>
    <mergeCell ref="A112:S112"/>
    <mergeCell ref="A113:S113"/>
    <mergeCell ref="A114:S114"/>
    <mergeCell ref="A115:S115"/>
    <mergeCell ref="P85:R85"/>
    <mergeCell ref="U85:W85"/>
    <mergeCell ref="P86:R86"/>
    <mergeCell ref="U86:W86"/>
    <mergeCell ref="P87:R87"/>
    <mergeCell ref="U87:W87"/>
    <mergeCell ref="P84:R84"/>
    <mergeCell ref="U84:W84"/>
    <mergeCell ref="A76:D76"/>
    <mergeCell ref="A82:A83"/>
    <mergeCell ref="B82:B83"/>
    <mergeCell ref="C82:C83"/>
    <mergeCell ref="D82:D83"/>
    <mergeCell ref="J82:J83"/>
    <mergeCell ref="K82:K83"/>
    <mergeCell ref="L82:L83"/>
    <mergeCell ref="N82:N83"/>
    <mergeCell ref="P82:R83"/>
    <mergeCell ref="U82:W83"/>
    <mergeCell ref="A56:C56"/>
    <mergeCell ref="E56:G56"/>
    <mergeCell ref="I56:K56"/>
    <mergeCell ref="A57:Q57"/>
    <mergeCell ref="A69:A70"/>
    <mergeCell ref="B69:B70"/>
    <mergeCell ref="C69:C70"/>
    <mergeCell ref="D69:D70"/>
    <mergeCell ref="K69:K70"/>
    <mergeCell ref="L69:L70"/>
    <mergeCell ref="A54:C54"/>
    <mergeCell ref="E54:G54"/>
    <mergeCell ref="I54:K54"/>
    <mergeCell ref="A55:C55"/>
    <mergeCell ref="E55:G55"/>
    <mergeCell ref="I55:K55"/>
    <mergeCell ref="A52:C52"/>
    <mergeCell ref="E52:G52"/>
    <mergeCell ref="I52:K52"/>
    <mergeCell ref="A53:C53"/>
    <mergeCell ref="E53:G53"/>
    <mergeCell ref="I53:K53"/>
    <mergeCell ref="A50:C50"/>
    <mergeCell ref="E50:G50"/>
    <mergeCell ref="I50:K50"/>
    <mergeCell ref="A51:C51"/>
    <mergeCell ref="E51:G51"/>
    <mergeCell ref="I51:K51"/>
    <mergeCell ref="L40:M40"/>
    <mergeCell ref="L41:M41"/>
    <mergeCell ref="L42:M42"/>
    <mergeCell ref="A43:F43"/>
    <mergeCell ref="A49:D49"/>
    <mergeCell ref="E49:H49"/>
    <mergeCell ref="I49:L49"/>
    <mergeCell ref="M49:R49"/>
    <mergeCell ref="L39:M39"/>
    <mergeCell ref="A13:U13"/>
    <mergeCell ref="V13:V14"/>
    <mergeCell ref="W13:W14"/>
    <mergeCell ref="X13:X15"/>
    <mergeCell ref="A14:A15"/>
    <mergeCell ref="B14:B15"/>
    <mergeCell ref="C14:C15"/>
    <mergeCell ref="G14:G15"/>
    <mergeCell ref="H14:H15"/>
    <mergeCell ref="I14:I15"/>
    <mergeCell ref="J14:J15"/>
    <mergeCell ref="S14:S15"/>
    <mergeCell ref="A31:B31"/>
    <mergeCell ref="L37:M37"/>
    <mergeCell ref="L38:M38"/>
  </mergeCells>
  <hyperlinks>
    <hyperlink ref="H1" location="Índice_Anexos_ICT!A1" display="Índice"/>
  </hyperlinks>
  <pageMargins left="0.31527777777777777" right="0.27569444444444446" top="0.27569444444444446" bottom="0.31527777777777777" header="0.51180555555555551" footer="0.51180555555555551"/>
  <pageSetup paperSize="9" firstPageNumber="0" orientation="landscape"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topLeftCell="A78" workbookViewId="0">
      <selection activeCell="D87" sqref="D87:F87"/>
    </sheetView>
  </sheetViews>
  <sheetFormatPr baseColWidth="10" defaultColWidth="10.85546875" defaultRowHeight="12" x14ac:dyDescent="0.2"/>
  <cols>
    <col min="1" max="2" width="13.85546875" style="1" customWidth="1"/>
    <col min="3" max="3" width="14.42578125" style="1" customWidth="1"/>
    <col min="4" max="5" width="12.140625" style="1" customWidth="1"/>
    <col min="6" max="6" width="25" style="1" customWidth="1"/>
    <col min="7" max="7" width="16.28515625" style="1" customWidth="1"/>
    <col min="8" max="8" width="17.85546875" style="1" customWidth="1"/>
    <col min="9" max="9" width="15" style="1" customWidth="1"/>
    <col min="10" max="10" width="11.5703125" style="1" customWidth="1"/>
    <col min="11" max="16384" width="10.85546875" style="1"/>
  </cols>
  <sheetData>
    <row r="1" spans="1:15" x14ac:dyDescent="0.2">
      <c r="A1" s="3" t="s">
        <v>123</v>
      </c>
      <c r="B1" s="3"/>
      <c r="C1" s="3"/>
      <c r="D1" s="3"/>
      <c r="E1" s="3"/>
      <c r="F1" s="3"/>
      <c r="G1" s="3"/>
      <c r="I1" s="17" t="s">
        <v>124</v>
      </c>
    </row>
    <row r="2" spans="1:15" x14ac:dyDescent="0.2">
      <c r="A2" s="4"/>
      <c r="B2" s="5"/>
      <c r="C2" s="5"/>
      <c r="D2" s="5"/>
      <c r="E2" s="5"/>
      <c r="F2" s="5"/>
      <c r="G2" s="5"/>
    </row>
    <row r="3" spans="1:15" x14ac:dyDescent="0.2">
      <c r="A3" s="3" t="s">
        <v>1</v>
      </c>
      <c r="C3" s="6" t="str">
        <f>+Índice_Anexos_ICT!C3</f>
        <v>SERVICIOS TELCODATA</v>
      </c>
    </row>
    <row r="4" spans="1:15" x14ac:dyDescent="0.2">
      <c r="A4" s="3" t="s">
        <v>3</v>
      </c>
      <c r="C4" s="6" t="str">
        <f>+Índice_Anexos_ICT!C4</f>
        <v>0990800537001</v>
      </c>
    </row>
    <row r="5" spans="1:15" x14ac:dyDescent="0.2">
      <c r="A5" s="3" t="s">
        <v>5</v>
      </c>
      <c r="C5" s="6">
        <v>2019</v>
      </c>
    </row>
    <row r="6" spans="1:15" x14ac:dyDescent="0.2">
      <c r="A6" s="4"/>
      <c r="B6" s="5"/>
      <c r="C6" s="5"/>
      <c r="D6" s="5"/>
      <c r="E6" s="5"/>
      <c r="F6" s="5"/>
      <c r="G6" s="5"/>
    </row>
    <row r="7" spans="1:15" x14ac:dyDescent="0.2">
      <c r="A7" s="4"/>
      <c r="B7" s="5"/>
      <c r="C7" s="5"/>
      <c r="D7" s="5"/>
      <c r="E7" s="5"/>
      <c r="F7" s="5"/>
      <c r="G7" s="5"/>
    </row>
    <row r="8" spans="1:15" x14ac:dyDescent="0.2">
      <c r="A8" s="3" t="s">
        <v>125</v>
      </c>
      <c r="B8" s="3"/>
      <c r="C8" s="3"/>
      <c r="D8" s="3"/>
      <c r="E8" s="3"/>
      <c r="F8" s="3"/>
      <c r="G8" s="3"/>
    </row>
    <row r="9" spans="1:15" x14ac:dyDescent="0.2">
      <c r="A9" s="5" t="s">
        <v>11</v>
      </c>
      <c r="B9" s="3"/>
      <c r="C9" s="3"/>
      <c r="D9" s="3"/>
      <c r="E9" s="3"/>
      <c r="F9" s="3"/>
      <c r="G9" s="3"/>
    </row>
    <row r="10" spans="1:15" x14ac:dyDescent="0.2">
      <c r="A10" s="3"/>
      <c r="B10" s="3"/>
      <c r="C10" s="3"/>
      <c r="D10" s="3"/>
      <c r="E10" s="3"/>
      <c r="F10" s="3"/>
      <c r="G10" s="3"/>
    </row>
    <row r="11" spans="1:15" x14ac:dyDescent="0.2">
      <c r="A11" s="3" t="s">
        <v>12</v>
      </c>
    </row>
    <row r="12" spans="1:15" s="4" customFormat="1" x14ac:dyDescent="0.2">
      <c r="A12" s="3"/>
      <c r="B12" s="3"/>
      <c r="C12" s="3"/>
    </row>
    <row r="13" spans="1:15" s="18" customFormat="1" ht="12.75" customHeight="1" x14ac:dyDescent="0.2">
      <c r="A13" s="501" t="s">
        <v>126</v>
      </c>
      <c r="B13" s="501"/>
      <c r="C13" s="501"/>
      <c r="D13" s="501" t="s">
        <v>127</v>
      </c>
      <c r="E13" s="501"/>
      <c r="F13" s="501"/>
      <c r="G13" s="501" t="s">
        <v>128</v>
      </c>
      <c r="H13" s="501"/>
      <c r="I13" s="501"/>
      <c r="J13" s="4"/>
      <c r="K13" s="4"/>
      <c r="L13" s="4"/>
      <c r="M13" s="4"/>
      <c r="N13" s="4"/>
      <c r="O13" s="4"/>
    </row>
    <row r="14" spans="1:15" s="20" customFormat="1" ht="16.5" customHeight="1" x14ac:dyDescent="0.2">
      <c r="A14" s="509" t="s">
        <v>129</v>
      </c>
      <c r="B14" s="509"/>
      <c r="C14" s="509"/>
      <c r="D14" s="510" t="s">
        <v>130</v>
      </c>
      <c r="E14" s="510"/>
      <c r="F14" s="510"/>
      <c r="G14" s="512" t="s">
        <v>130</v>
      </c>
      <c r="H14" s="512"/>
      <c r="I14" s="512"/>
      <c r="J14" s="4"/>
      <c r="K14" s="4"/>
      <c r="L14" s="4"/>
      <c r="M14" s="4"/>
      <c r="N14" s="4"/>
      <c r="O14" s="4"/>
    </row>
    <row r="15" spans="1:15" s="20" customFormat="1" ht="24.75" customHeight="1" x14ac:dyDescent="0.2">
      <c r="A15" s="509" t="s">
        <v>131</v>
      </c>
      <c r="B15" s="509"/>
      <c r="C15" s="509"/>
      <c r="D15" s="510" t="s">
        <v>132</v>
      </c>
      <c r="E15" s="510"/>
      <c r="F15" s="510"/>
      <c r="G15" s="510" t="s">
        <v>132</v>
      </c>
      <c r="H15" s="510"/>
      <c r="I15" s="510"/>
      <c r="J15" s="4"/>
      <c r="K15" s="4"/>
      <c r="L15" s="4"/>
      <c r="M15" s="4"/>
      <c r="N15" s="4"/>
      <c r="O15" s="4"/>
    </row>
    <row r="16" spans="1:15" s="20" customFormat="1" ht="16.5" customHeight="1" x14ac:dyDescent="0.2">
      <c r="A16" s="509" t="s">
        <v>133</v>
      </c>
      <c r="B16" s="509"/>
      <c r="C16" s="509"/>
      <c r="D16" s="511">
        <v>31478</v>
      </c>
      <c r="E16" s="511"/>
      <c r="F16" s="511"/>
      <c r="G16" s="511">
        <v>31478</v>
      </c>
      <c r="H16" s="511"/>
      <c r="I16" s="511"/>
      <c r="J16" s="4"/>
      <c r="K16" s="4"/>
      <c r="L16" s="4"/>
      <c r="M16" s="4"/>
      <c r="N16" s="4"/>
      <c r="O16" s="4"/>
    </row>
    <row r="17" spans="1:15" s="20" customFormat="1" ht="16.5" customHeight="1" x14ac:dyDescent="0.2">
      <c r="A17" s="509" t="s">
        <v>134</v>
      </c>
      <c r="B17" s="509"/>
      <c r="C17" s="509"/>
      <c r="D17" s="513" t="s">
        <v>4</v>
      </c>
      <c r="E17" s="513"/>
      <c r="F17" s="513"/>
      <c r="G17" s="513" t="s">
        <v>4</v>
      </c>
      <c r="H17" s="513"/>
      <c r="I17" s="513"/>
      <c r="J17" s="4"/>
      <c r="K17" s="4"/>
      <c r="L17" s="4"/>
      <c r="M17" s="4"/>
      <c r="N17" s="4"/>
      <c r="O17" s="4"/>
    </row>
    <row r="18" spans="1:15" s="20" customFormat="1" ht="16.5" customHeight="1" x14ac:dyDescent="0.2">
      <c r="A18" s="509" t="s">
        <v>135</v>
      </c>
      <c r="B18" s="509"/>
      <c r="C18" s="509"/>
      <c r="D18" s="510" t="s">
        <v>136</v>
      </c>
      <c r="E18" s="510"/>
      <c r="F18" s="510"/>
      <c r="G18" s="510" t="s">
        <v>136</v>
      </c>
      <c r="H18" s="510"/>
      <c r="I18" s="510"/>
      <c r="J18" s="4"/>
      <c r="K18" s="4"/>
      <c r="L18" s="4"/>
      <c r="M18" s="4"/>
      <c r="N18" s="4"/>
      <c r="O18" s="4"/>
    </row>
    <row r="19" spans="1:15" s="20" customFormat="1" ht="36" customHeight="1" x14ac:dyDescent="0.2">
      <c r="A19" s="509" t="s">
        <v>137</v>
      </c>
      <c r="B19" s="509"/>
      <c r="C19" s="509"/>
      <c r="D19" s="510" t="s">
        <v>138</v>
      </c>
      <c r="E19" s="510"/>
      <c r="F19" s="510"/>
      <c r="G19" s="510" t="s">
        <v>138</v>
      </c>
      <c r="H19" s="510"/>
      <c r="I19" s="510"/>
      <c r="J19" s="4"/>
      <c r="K19" s="4"/>
      <c r="L19" s="4"/>
      <c r="M19" s="4"/>
      <c r="N19" s="4"/>
      <c r="O19" s="4"/>
    </row>
    <row r="20" spans="1:15" s="20" customFormat="1" ht="21" customHeight="1" x14ac:dyDescent="0.2">
      <c r="A20" s="509" t="s">
        <v>139</v>
      </c>
      <c r="B20" s="509"/>
      <c r="C20" s="509"/>
      <c r="D20" s="510" t="s">
        <v>140</v>
      </c>
      <c r="E20" s="510"/>
      <c r="F20" s="510"/>
      <c r="G20" s="510" t="s">
        <v>140</v>
      </c>
      <c r="H20" s="510"/>
      <c r="I20" s="510"/>
      <c r="J20" s="4"/>
      <c r="K20" s="4"/>
      <c r="L20" s="4"/>
      <c r="M20" s="4"/>
      <c r="N20" s="4"/>
      <c r="O20" s="4"/>
    </row>
    <row r="21" spans="1:15" s="20" customFormat="1" ht="16.5" customHeight="1" x14ac:dyDescent="0.2">
      <c r="A21" s="509" t="s">
        <v>141</v>
      </c>
      <c r="B21" s="509"/>
      <c r="C21" s="509"/>
      <c r="D21" s="510" t="s">
        <v>142</v>
      </c>
      <c r="E21" s="510"/>
      <c r="F21" s="510"/>
      <c r="G21" s="510" t="s">
        <v>142</v>
      </c>
      <c r="H21" s="510"/>
      <c r="I21" s="510"/>
      <c r="J21" s="4"/>
      <c r="K21" s="4"/>
      <c r="L21" s="4"/>
      <c r="M21" s="4"/>
      <c r="N21" s="4"/>
      <c r="O21" s="4"/>
    </row>
    <row r="22" spans="1:15" s="24" customFormat="1" x14ac:dyDescent="0.2">
      <c r="A22" s="22"/>
      <c r="B22" s="22"/>
      <c r="C22" s="22"/>
      <c r="D22" s="23"/>
      <c r="E22" s="23"/>
      <c r="F22" s="23"/>
      <c r="G22" s="23"/>
    </row>
    <row r="23" spans="1:15" x14ac:dyDescent="0.2">
      <c r="A23" s="3" t="s">
        <v>15</v>
      </c>
    </row>
    <row r="24" spans="1:15" x14ac:dyDescent="0.2">
      <c r="A24" s="4"/>
    </row>
    <row r="25" spans="1:15" s="20" customFormat="1" ht="12" customHeight="1" x14ac:dyDescent="0.2">
      <c r="A25" s="501" t="s">
        <v>126</v>
      </c>
      <c r="B25" s="501"/>
      <c r="C25" s="501"/>
      <c r="D25" s="501" t="s">
        <v>127</v>
      </c>
      <c r="E25" s="501"/>
      <c r="F25" s="501"/>
      <c r="G25" s="501" t="s">
        <v>128</v>
      </c>
      <c r="H25" s="501"/>
      <c r="I25" s="501"/>
    </row>
    <row r="26" spans="1:15" s="20" customFormat="1" ht="25.5" customHeight="1" x14ac:dyDescent="0.2">
      <c r="A26" s="509" t="s">
        <v>143</v>
      </c>
      <c r="B26" s="509"/>
      <c r="C26" s="509"/>
      <c r="D26" s="514" t="s">
        <v>144</v>
      </c>
      <c r="E26" s="514"/>
      <c r="F26" s="514"/>
      <c r="G26" s="514" t="s">
        <v>144</v>
      </c>
      <c r="H26" s="514"/>
      <c r="I26" s="514"/>
    </row>
    <row r="27" spans="1:15" s="20" customFormat="1" ht="16.5" customHeight="1" x14ac:dyDescent="0.2">
      <c r="A27" s="509" t="s">
        <v>145</v>
      </c>
      <c r="B27" s="509"/>
      <c r="C27" s="509"/>
      <c r="D27" s="510" t="s">
        <v>146</v>
      </c>
      <c r="E27" s="510"/>
      <c r="F27" s="510"/>
      <c r="G27" s="510" t="s">
        <v>146</v>
      </c>
      <c r="H27" s="510"/>
      <c r="I27" s="510"/>
    </row>
    <row r="28" spans="1:15" s="20" customFormat="1" ht="16.5" customHeight="1" x14ac:dyDescent="0.2">
      <c r="A28" s="509" t="s">
        <v>147</v>
      </c>
      <c r="B28" s="509"/>
      <c r="C28" s="509"/>
      <c r="D28" s="510" t="s">
        <v>148</v>
      </c>
      <c r="E28" s="510"/>
      <c r="F28" s="510"/>
      <c r="G28" s="510" t="s">
        <v>148</v>
      </c>
      <c r="H28" s="510"/>
      <c r="I28" s="510"/>
    </row>
    <row r="29" spans="1:15" s="20" customFormat="1" ht="16.5" customHeight="1" x14ac:dyDescent="0.2">
      <c r="A29" s="509" t="s">
        <v>141</v>
      </c>
      <c r="B29" s="509"/>
      <c r="C29" s="509"/>
      <c r="D29" s="510" t="s">
        <v>149</v>
      </c>
      <c r="E29" s="510"/>
      <c r="F29" s="510"/>
      <c r="G29" s="510" t="s">
        <v>149</v>
      </c>
      <c r="H29" s="510"/>
      <c r="I29" s="510"/>
    </row>
    <row r="30" spans="1:15" x14ac:dyDescent="0.2">
      <c r="A30" s="4"/>
    </row>
    <row r="31" spans="1:15" x14ac:dyDescent="0.2">
      <c r="A31" s="3" t="s">
        <v>16</v>
      </c>
    </row>
    <row r="32" spans="1:15" x14ac:dyDescent="0.2">
      <c r="A32" s="4"/>
    </row>
    <row r="33" spans="1:9" ht="12" customHeight="1" x14ac:dyDescent="0.2">
      <c r="A33" s="501" t="s">
        <v>126</v>
      </c>
      <c r="B33" s="501"/>
      <c r="C33" s="501"/>
      <c r="D33" s="501" t="s">
        <v>127</v>
      </c>
      <c r="E33" s="501"/>
      <c r="F33" s="501"/>
      <c r="G33" s="501" t="s">
        <v>128</v>
      </c>
      <c r="H33" s="501"/>
      <c r="I33" s="501"/>
    </row>
    <row r="34" spans="1:9" ht="16.5" customHeight="1" x14ac:dyDescent="0.2">
      <c r="A34" s="509" t="s">
        <v>150</v>
      </c>
      <c r="B34" s="509"/>
      <c r="C34" s="509"/>
      <c r="D34" s="510"/>
      <c r="E34" s="510"/>
      <c r="F34" s="510"/>
      <c r="G34" s="510"/>
      <c r="H34" s="510"/>
      <c r="I34" s="510"/>
    </row>
    <row r="35" spans="1:9" ht="16.5" customHeight="1" x14ac:dyDescent="0.2">
      <c r="A35" s="509" t="s">
        <v>145</v>
      </c>
      <c r="B35" s="509"/>
      <c r="C35" s="509"/>
      <c r="D35" s="510"/>
      <c r="E35" s="510"/>
      <c r="F35" s="510"/>
      <c r="G35" s="510"/>
      <c r="H35" s="510"/>
      <c r="I35" s="510"/>
    </row>
    <row r="36" spans="1:9" ht="16.5" customHeight="1" x14ac:dyDescent="0.2">
      <c r="A36" s="509" t="s">
        <v>147</v>
      </c>
      <c r="B36" s="509"/>
      <c r="C36" s="509"/>
      <c r="D36" s="510"/>
      <c r="E36" s="510"/>
      <c r="F36" s="510"/>
      <c r="G36" s="510"/>
      <c r="H36" s="510"/>
      <c r="I36" s="510"/>
    </row>
    <row r="37" spans="1:9" ht="16.5" customHeight="1" x14ac:dyDescent="0.2">
      <c r="A37" s="509" t="s">
        <v>141</v>
      </c>
      <c r="B37" s="509"/>
      <c r="C37" s="509"/>
      <c r="D37" s="510"/>
      <c r="E37" s="510"/>
      <c r="F37" s="510"/>
      <c r="G37" s="510"/>
      <c r="H37" s="510"/>
      <c r="I37" s="510"/>
    </row>
    <row r="38" spans="1:9" x14ac:dyDescent="0.2">
      <c r="A38" s="4"/>
    </row>
    <row r="39" spans="1:9" x14ac:dyDescent="0.2">
      <c r="A39" s="26" t="s">
        <v>151</v>
      </c>
      <c r="C39" s="26"/>
      <c r="D39" s="26"/>
      <c r="E39" s="27"/>
      <c r="F39" s="27"/>
      <c r="G39" s="27"/>
    </row>
    <row r="40" spans="1:9" x14ac:dyDescent="0.2">
      <c r="A40" s="4"/>
    </row>
    <row r="41" spans="1:9" s="20" customFormat="1" ht="12" customHeight="1" x14ac:dyDescent="0.2">
      <c r="A41" s="501" t="s">
        <v>126</v>
      </c>
      <c r="B41" s="501"/>
      <c r="C41" s="501"/>
      <c r="D41" s="501" t="s">
        <v>127</v>
      </c>
      <c r="E41" s="501"/>
      <c r="F41" s="501"/>
      <c r="G41" s="501" t="s">
        <v>128</v>
      </c>
      <c r="H41" s="501"/>
      <c r="I41" s="501"/>
    </row>
    <row r="42" spans="1:9" s="20" customFormat="1" ht="16.5" customHeight="1" x14ac:dyDescent="0.2">
      <c r="A42" s="509" t="s">
        <v>150</v>
      </c>
      <c r="B42" s="509"/>
      <c r="C42" s="509"/>
      <c r="D42" s="513" t="s">
        <v>152</v>
      </c>
      <c r="E42" s="513"/>
      <c r="F42" s="513"/>
      <c r="G42" s="513" t="s">
        <v>152</v>
      </c>
      <c r="H42" s="513"/>
      <c r="I42" s="513"/>
    </row>
    <row r="43" spans="1:9" s="20" customFormat="1" ht="16.5" customHeight="1" x14ac:dyDescent="0.2">
      <c r="A43" s="509" t="s">
        <v>145</v>
      </c>
      <c r="B43" s="509"/>
      <c r="C43" s="509"/>
      <c r="D43" s="510" t="s">
        <v>153</v>
      </c>
      <c r="E43" s="510"/>
      <c r="F43" s="510"/>
      <c r="G43" s="510" t="s">
        <v>153</v>
      </c>
      <c r="H43" s="510"/>
      <c r="I43" s="510"/>
    </row>
    <row r="44" spans="1:9" s="20" customFormat="1" ht="16.5" customHeight="1" x14ac:dyDescent="0.2">
      <c r="A44" s="509" t="s">
        <v>147</v>
      </c>
      <c r="B44" s="509"/>
      <c r="C44" s="509"/>
      <c r="D44" s="510" t="s">
        <v>154</v>
      </c>
      <c r="E44" s="510"/>
      <c r="F44" s="510"/>
      <c r="G44" s="510" t="s">
        <v>154</v>
      </c>
      <c r="H44" s="510"/>
      <c r="I44" s="510"/>
    </row>
    <row r="45" spans="1:9" s="20" customFormat="1" ht="16.5" customHeight="1" x14ac:dyDescent="0.2">
      <c r="A45" s="509" t="s">
        <v>141</v>
      </c>
      <c r="B45" s="509"/>
      <c r="C45" s="509"/>
      <c r="D45" s="510" t="s">
        <v>155</v>
      </c>
      <c r="E45" s="510"/>
      <c r="F45" s="510"/>
      <c r="G45" s="510" t="s">
        <v>155</v>
      </c>
      <c r="H45" s="510"/>
      <c r="I45" s="510"/>
    </row>
    <row r="46" spans="1:9" x14ac:dyDescent="0.2">
      <c r="A46" s="4"/>
    </row>
    <row r="47" spans="1:9" x14ac:dyDescent="0.2">
      <c r="A47" s="26" t="s">
        <v>156</v>
      </c>
      <c r="C47" s="26"/>
      <c r="D47" s="26"/>
      <c r="E47" s="27"/>
      <c r="F47" s="27"/>
      <c r="G47" s="27"/>
    </row>
    <row r="48" spans="1:9" x14ac:dyDescent="0.2">
      <c r="A48" s="4"/>
    </row>
    <row r="49" spans="1:9" ht="12" customHeight="1" x14ac:dyDescent="0.2">
      <c r="A49" s="501" t="s">
        <v>126</v>
      </c>
      <c r="B49" s="501"/>
      <c r="C49" s="501"/>
      <c r="D49" s="501" t="s">
        <v>127</v>
      </c>
      <c r="E49" s="501"/>
      <c r="F49" s="501"/>
      <c r="G49" s="501" t="s">
        <v>128</v>
      </c>
      <c r="H49" s="501"/>
      <c r="I49" s="501"/>
    </row>
    <row r="50" spans="1:9" ht="16.5" customHeight="1" x14ac:dyDescent="0.2">
      <c r="A50" s="509" t="s">
        <v>150</v>
      </c>
      <c r="B50" s="509"/>
      <c r="C50" s="509"/>
      <c r="D50" s="510"/>
      <c r="E50" s="510"/>
      <c r="F50" s="510"/>
      <c r="G50" s="510"/>
      <c r="H50" s="510"/>
      <c r="I50" s="510"/>
    </row>
    <row r="51" spans="1:9" ht="16.5" customHeight="1" x14ac:dyDescent="0.2">
      <c r="A51" s="509" t="s">
        <v>145</v>
      </c>
      <c r="B51" s="509"/>
      <c r="C51" s="509"/>
      <c r="D51" s="510"/>
      <c r="E51" s="510"/>
      <c r="F51" s="510"/>
      <c r="G51" s="510"/>
      <c r="H51" s="510"/>
      <c r="I51" s="510"/>
    </row>
    <row r="52" spans="1:9" ht="16.5" customHeight="1" x14ac:dyDescent="0.2">
      <c r="A52" s="509" t="s">
        <v>147</v>
      </c>
      <c r="B52" s="509"/>
      <c r="C52" s="509"/>
      <c r="D52" s="510"/>
      <c r="E52" s="510"/>
      <c r="F52" s="510"/>
      <c r="G52" s="510"/>
      <c r="H52" s="510"/>
      <c r="I52" s="510"/>
    </row>
    <row r="53" spans="1:9" ht="16.5" customHeight="1" x14ac:dyDescent="0.2">
      <c r="A53" s="509" t="s">
        <v>141</v>
      </c>
      <c r="B53" s="509"/>
      <c r="C53" s="509"/>
      <c r="D53" s="510"/>
      <c r="E53" s="510"/>
      <c r="F53" s="510"/>
      <c r="G53" s="510"/>
      <c r="H53" s="510"/>
      <c r="I53" s="510"/>
    </row>
    <row r="54" spans="1:9" x14ac:dyDescent="0.2">
      <c r="A54" s="28"/>
      <c r="B54" s="28"/>
      <c r="C54" s="28"/>
      <c r="D54" s="18"/>
      <c r="E54" s="18"/>
      <c r="F54" s="18"/>
      <c r="G54" s="18"/>
      <c r="H54" s="18"/>
      <c r="I54" s="18"/>
    </row>
    <row r="55" spans="1:9" x14ac:dyDescent="0.2">
      <c r="A55" s="26" t="s">
        <v>20</v>
      </c>
      <c r="C55" s="26"/>
      <c r="D55" s="26"/>
      <c r="E55" s="27"/>
      <c r="F55" s="27"/>
      <c r="G55" s="27"/>
    </row>
    <row r="56" spans="1:9" x14ac:dyDescent="0.2">
      <c r="A56" s="4"/>
    </row>
    <row r="57" spans="1:9" ht="12" customHeight="1" x14ac:dyDescent="0.2">
      <c r="A57" s="501" t="s">
        <v>126</v>
      </c>
      <c r="B57" s="501"/>
      <c r="C57" s="501"/>
      <c r="D57" s="501" t="s">
        <v>127</v>
      </c>
      <c r="E57" s="501"/>
      <c r="F57" s="501"/>
      <c r="G57" s="501" t="s">
        <v>128</v>
      </c>
      <c r="H57" s="501"/>
      <c r="I57" s="501"/>
    </row>
    <row r="58" spans="1:9" ht="16.5" customHeight="1" x14ac:dyDescent="0.2">
      <c r="A58" s="509" t="s">
        <v>150</v>
      </c>
      <c r="B58" s="509"/>
      <c r="C58" s="509"/>
      <c r="D58" s="510"/>
      <c r="E58" s="510"/>
      <c r="F58" s="510"/>
      <c r="G58" s="510"/>
      <c r="H58" s="510"/>
      <c r="I58" s="510"/>
    </row>
    <row r="59" spans="1:9" ht="16.5" customHeight="1" x14ac:dyDescent="0.2">
      <c r="A59" s="509" t="s">
        <v>145</v>
      </c>
      <c r="B59" s="509"/>
      <c r="C59" s="509"/>
      <c r="D59" s="510"/>
      <c r="E59" s="510"/>
      <c r="F59" s="510"/>
      <c r="G59" s="510"/>
      <c r="H59" s="510"/>
      <c r="I59" s="510"/>
    </row>
    <row r="60" spans="1:9" ht="16.5" customHeight="1" x14ac:dyDescent="0.2">
      <c r="A60" s="509" t="s">
        <v>147</v>
      </c>
      <c r="B60" s="509"/>
      <c r="C60" s="509"/>
      <c r="D60" s="510"/>
      <c r="E60" s="510"/>
      <c r="F60" s="510"/>
      <c r="G60" s="510"/>
      <c r="H60" s="510"/>
      <c r="I60" s="510"/>
    </row>
    <row r="61" spans="1:9" ht="16.5" customHeight="1" x14ac:dyDescent="0.2">
      <c r="A61" s="509" t="s">
        <v>141</v>
      </c>
      <c r="B61" s="509"/>
      <c r="C61" s="509"/>
      <c r="D61" s="510"/>
      <c r="E61" s="510"/>
      <c r="F61" s="510"/>
      <c r="G61" s="510"/>
      <c r="H61" s="510"/>
      <c r="I61" s="510"/>
    </row>
    <row r="62" spans="1:9" x14ac:dyDescent="0.2">
      <c r="A62" s="28"/>
      <c r="B62" s="28"/>
      <c r="C62" s="28"/>
      <c r="D62" s="18"/>
      <c r="E62" s="18"/>
      <c r="F62" s="18"/>
      <c r="G62" s="18"/>
      <c r="H62" s="18"/>
      <c r="I62" s="18"/>
    </row>
    <row r="63" spans="1:9" x14ac:dyDescent="0.2">
      <c r="A63" s="3" t="s">
        <v>21</v>
      </c>
    </row>
    <row r="64" spans="1:9" x14ac:dyDescent="0.2">
      <c r="A64" s="4"/>
    </row>
    <row r="65" spans="1:9" ht="12" customHeight="1" x14ac:dyDescent="0.2">
      <c r="A65" s="501" t="s">
        <v>126</v>
      </c>
      <c r="B65" s="501"/>
      <c r="C65" s="501"/>
      <c r="D65" s="501" t="s">
        <v>127</v>
      </c>
      <c r="E65" s="501"/>
      <c r="F65" s="501"/>
      <c r="G65" s="501" t="s">
        <v>128</v>
      </c>
      <c r="H65" s="501"/>
      <c r="I65" s="501"/>
    </row>
    <row r="66" spans="1:9" ht="16.5" customHeight="1" x14ac:dyDescent="0.2">
      <c r="A66" s="509" t="s">
        <v>150</v>
      </c>
      <c r="B66" s="509"/>
      <c r="C66" s="509"/>
      <c r="D66" s="510"/>
      <c r="E66" s="510"/>
      <c r="F66" s="510"/>
      <c r="G66" s="510"/>
      <c r="H66" s="510"/>
      <c r="I66" s="510"/>
    </row>
    <row r="67" spans="1:9" ht="16.5" customHeight="1" x14ac:dyDescent="0.2">
      <c r="A67" s="509" t="s">
        <v>145</v>
      </c>
      <c r="B67" s="509"/>
      <c r="C67" s="509"/>
      <c r="D67" s="510"/>
      <c r="E67" s="510"/>
      <c r="F67" s="510"/>
      <c r="G67" s="510"/>
      <c r="H67" s="510"/>
      <c r="I67" s="510"/>
    </row>
    <row r="68" spans="1:9" ht="16.5" customHeight="1" x14ac:dyDescent="0.2">
      <c r="A68" s="509" t="s">
        <v>147</v>
      </c>
      <c r="B68" s="509"/>
      <c r="C68" s="509"/>
      <c r="D68" s="510"/>
      <c r="E68" s="510"/>
      <c r="F68" s="510"/>
      <c r="G68" s="510"/>
      <c r="H68" s="510"/>
      <c r="I68" s="510"/>
    </row>
    <row r="69" spans="1:9" ht="16.5" customHeight="1" x14ac:dyDescent="0.2">
      <c r="A69" s="509" t="s">
        <v>141</v>
      </c>
      <c r="B69" s="509"/>
      <c r="C69" s="509"/>
      <c r="D69" s="510"/>
      <c r="E69" s="510"/>
      <c r="F69" s="510"/>
      <c r="G69" s="510"/>
      <c r="H69" s="510"/>
      <c r="I69" s="510"/>
    </row>
    <row r="70" spans="1:9" x14ac:dyDescent="0.2">
      <c r="A70" s="4"/>
    </row>
    <row r="71" spans="1:9" x14ac:dyDescent="0.2">
      <c r="A71" s="4"/>
    </row>
    <row r="72" spans="1:9" x14ac:dyDescent="0.2">
      <c r="A72" s="4"/>
    </row>
    <row r="73" spans="1:9" x14ac:dyDescent="0.2">
      <c r="A73" s="4"/>
    </row>
    <row r="74" spans="1:9" x14ac:dyDescent="0.2">
      <c r="A74" s="4"/>
    </row>
    <row r="75" spans="1:9" x14ac:dyDescent="0.2">
      <c r="A75" s="4"/>
    </row>
    <row r="76" spans="1:9" x14ac:dyDescent="0.2">
      <c r="A76" s="26" t="s">
        <v>22</v>
      </c>
      <c r="C76" s="26"/>
      <c r="D76" s="26"/>
      <c r="E76" s="27"/>
      <c r="F76" s="27"/>
      <c r="G76" s="27"/>
    </row>
    <row r="77" spans="1:9" x14ac:dyDescent="0.2">
      <c r="A77" s="4"/>
    </row>
    <row r="78" spans="1:9" ht="12" customHeight="1" x14ac:dyDescent="0.2">
      <c r="A78" s="501" t="s">
        <v>126</v>
      </c>
      <c r="B78" s="501"/>
      <c r="C78" s="501"/>
      <c r="D78" s="501" t="s">
        <v>127</v>
      </c>
      <c r="E78" s="501"/>
      <c r="F78" s="501"/>
      <c r="G78" s="501" t="s">
        <v>128</v>
      </c>
      <c r="H78" s="501"/>
      <c r="I78" s="501"/>
    </row>
    <row r="79" spans="1:9" ht="16.5" customHeight="1" x14ac:dyDescent="0.2">
      <c r="A79" s="509" t="s">
        <v>150</v>
      </c>
      <c r="B79" s="509"/>
      <c r="C79" s="509"/>
      <c r="D79" s="510"/>
      <c r="E79" s="510"/>
      <c r="F79" s="510"/>
      <c r="G79" s="510"/>
      <c r="H79" s="510"/>
      <c r="I79" s="510"/>
    </row>
    <row r="80" spans="1:9" ht="16.5" customHeight="1" x14ac:dyDescent="0.2">
      <c r="A80" s="509" t="s">
        <v>145</v>
      </c>
      <c r="B80" s="509"/>
      <c r="C80" s="509"/>
      <c r="D80" s="510"/>
      <c r="E80" s="510"/>
      <c r="F80" s="510"/>
      <c r="G80" s="510"/>
      <c r="H80" s="510"/>
      <c r="I80" s="510"/>
    </row>
    <row r="81" spans="1:9" ht="16.5" customHeight="1" x14ac:dyDescent="0.2">
      <c r="A81" s="509" t="s">
        <v>147</v>
      </c>
      <c r="B81" s="509"/>
      <c r="C81" s="509"/>
      <c r="D81" s="510"/>
      <c r="E81" s="510"/>
      <c r="F81" s="510"/>
      <c r="G81" s="510"/>
      <c r="H81" s="510"/>
      <c r="I81" s="510"/>
    </row>
    <row r="82" spans="1:9" ht="16.5" customHeight="1" x14ac:dyDescent="0.2">
      <c r="A82" s="509" t="s">
        <v>141</v>
      </c>
      <c r="B82" s="509"/>
      <c r="C82" s="509"/>
      <c r="D82" s="510"/>
      <c r="E82" s="510"/>
      <c r="F82" s="510"/>
      <c r="G82" s="510"/>
      <c r="H82" s="510"/>
      <c r="I82" s="510"/>
    </row>
    <row r="84" spans="1:9" x14ac:dyDescent="0.2">
      <c r="A84" s="26" t="s">
        <v>23</v>
      </c>
      <c r="C84" s="26"/>
      <c r="D84" s="26"/>
      <c r="E84" s="27"/>
      <c r="F84" s="27"/>
      <c r="G84" s="27"/>
    </row>
    <row r="85" spans="1:9" x14ac:dyDescent="0.2">
      <c r="A85" s="4"/>
    </row>
    <row r="86" spans="1:9" s="20" customFormat="1" ht="12" customHeight="1" x14ac:dyDescent="0.2">
      <c r="A86" s="501" t="s">
        <v>126</v>
      </c>
      <c r="B86" s="501"/>
      <c r="C86" s="501"/>
      <c r="D86" s="501" t="s">
        <v>127</v>
      </c>
      <c r="E86" s="501"/>
      <c r="F86" s="501"/>
      <c r="G86" s="501" t="s">
        <v>128</v>
      </c>
      <c r="H86" s="501"/>
      <c r="I86" s="501"/>
    </row>
    <row r="87" spans="1:9" s="20" customFormat="1" ht="16.5" customHeight="1" x14ac:dyDescent="0.2">
      <c r="A87" s="509" t="s">
        <v>150</v>
      </c>
      <c r="B87" s="509"/>
      <c r="C87" s="509"/>
      <c r="D87" s="515">
        <v>1792092795001</v>
      </c>
      <c r="E87" s="515"/>
      <c r="F87" s="515"/>
      <c r="G87" s="513" t="s">
        <v>157</v>
      </c>
      <c r="H87" s="513"/>
      <c r="I87" s="513"/>
    </row>
    <row r="88" spans="1:9" s="20" customFormat="1" ht="16.5" customHeight="1" x14ac:dyDescent="0.2">
      <c r="A88" s="509" t="s">
        <v>145</v>
      </c>
      <c r="B88" s="509"/>
      <c r="C88" s="509"/>
      <c r="D88" s="510" t="s">
        <v>158</v>
      </c>
      <c r="E88" s="510"/>
      <c r="F88" s="510"/>
      <c r="G88" s="510" t="s">
        <v>159</v>
      </c>
      <c r="H88" s="510"/>
      <c r="I88" s="510"/>
    </row>
    <row r="89" spans="1:9" s="20" customFormat="1" ht="16.5" customHeight="1" x14ac:dyDescent="0.2">
      <c r="A89" s="509" t="s">
        <v>160</v>
      </c>
      <c r="B89" s="509"/>
      <c r="C89" s="509"/>
      <c r="D89" s="510" t="s">
        <v>161</v>
      </c>
      <c r="E89" s="510"/>
      <c r="F89" s="510"/>
      <c r="G89" s="510" t="s">
        <v>161</v>
      </c>
      <c r="H89" s="510"/>
      <c r="I89" s="510"/>
    </row>
    <row r="90" spans="1:9" s="20" customFormat="1" ht="16.5" customHeight="1" x14ac:dyDescent="0.2">
      <c r="A90" s="509" t="s">
        <v>147</v>
      </c>
      <c r="B90" s="509"/>
      <c r="C90" s="509"/>
      <c r="D90" s="510" t="s">
        <v>162</v>
      </c>
      <c r="E90" s="510"/>
      <c r="F90" s="510"/>
      <c r="G90" s="510" t="s">
        <v>163</v>
      </c>
      <c r="H90" s="510"/>
      <c r="I90" s="510"/>
    </row>
    <row r="91" spans="1:9" s="20" customFormat="1" ht="16.5" customHeight="1" x14ac:dyDescent="0.2">
      <c r="A91" s="509" t="s">
        <v>141</v>
      </c>
      <c r="B91" s="509"/>
      <c r="C91" s="509"/>
      <c r="D91" s="513" t="s">
        <v>164</v>
      </c>
      <c r="E91" s="513"/>
      <c r="F91" s="513"/>
      <c r="G91" s="513" t="s">
        <v>165</v>
      </c>
      <c r="H91" s="513"/>
      <c r="I91" s="513"/>
    </row>
    <row r="94" spans="1:9" ht="12" customHeight="1" x14ac:dyDescent="0.2">
      <c r="A94" s="516" t="s">
        <v>166</v>
      </c>
      <c r="B94" s="516"/>
      <c r="C94" s="516"/>
      <c r="D94" s="516"/>
      <c r="E94" s="516"/>
      <c r="F94" s="516"/>
      <c r="G94" s="516"/>
      <c r="H94" s="516"/>
      <c r="I94" s="516"/>
    </row>
    <row r="95" spans="1:9" ht="25.5" customHeight="1" x14ac:dyDescent="0.2">
      <c r="A95" s="517" t="s">
        <v>167</v>
      </c>
      <c r="B95" s="517"/>
      <c r="C95" s="517"/>
      <c r="D95" s="517"/>
      <c r="E95" s="517"/>
      <c r="F95" s="517"/>
      <c r="G95" s="517"/>
      <c r="H95" s="517"/>
      <c r="I95" s="517"/>
    </row>
    <row r="96" spans="1:9" ht="25.5" customHeight="1" x14ac:dyDescent="0.2">
      <c r="A96" s="518" t="s">
        <v>168</v>
      </c>
      <c r="B96" s="518"/>
      <c r="C96" s="518"/>
      <c r="D96" s="518"/>
      <c r="E96" s="518"/>
      <c r="F96" s="518"/>
      <c r="G96" s="518"/>
      <c r="H96" s="518"/>
      <c r="I96" s="518"/>
    </row>
    <row r="101" spans="1:8" x14ac:dyDescent="0.2">
      <c r="A101" s="4"/>
      <c r="B101" s="4"/>
      <c r="C101" s="4"/>
      <c r="D101" s="4"/>
      <c r="E101" s="4"/>
      <c r="F101" s="4"/>
    </row>
    <row r="102" spans="1:8" x14ac:dyDescent="0.2">
      <c r="A102" s="3"/>
      <c r="B102" s="4"/>
      <c r="D102" s="4"/>
      <c r="E102" s="4"/>
      <c r="G102" s="3"/>
      <c r="H102" s="4"/>
    </row>
    <row r="103" spans="1:8" x14ac:dyDescent="0.2">
      <c r="A103" s="3" t="str">
        <f>+Índice_Anexos_ICT!A125</f>
        <v>Sr. JAVIER ALFREDO GALARZA BENITES</v>
      </c>
      <c r="B103" s="3"/>
      <c r="C103" s="8"/>
      <c r="F103" s="3" t="str">
        <f>+Índice_Anexos_ICT!G125</f>
        <v>Sr. FELIX BYRON VALAREZO ALVARADO</v>
      </c>
      <c r="G103" s="8"/>
    </row>
    <row r="104" spans="1:8" x14ac:dyDescent="0.2">
      <c r="A104" s="3" t="str">
        <f>+Índice_Anexos_ICT!A126</f>
        <v>C.C: 0901243352</v>
      </c>
      <c r="B104" s="3"/>
      <c r="C104" s="8"/>
      <c r="F104" s="3" t="str">
        <f>+Índice_Anexos_ICT!G126</f>
        <v>RUC No. 0912592029001</v>
      </c>
      <c r="G104" s="8"/>
    </row>
    <row r="105" spans="1:8" x14ac:dyDescent="0.2">
      <c r="A105" s="3" t="str">
        <f>+Índice_Anexos_ICT!A127</f>
        <v>Representante Legal  SERVICIOS TELCODATA S.A.</v>
      </c>
      <c r="B105" s="8"/>
      <c r="C105" s="8"/>
      <c r="F105" s="3" t="str">
        <f>+Índice_Anexos_ICT!G127</f>
        <v>Contador SERVICIOS TELCODATA S.A.</v>
      </c>
    </row>
  </sheetData>
  <sheetProtection selectLockedCells="1" selectUnlockedCells="1"/>
  <mergeCells count="153">
    <mergeCell ref="A94:I94"/>
    <mergeCell ref="A95:I95"/>
    <mergeCell ref="A96:I96"/>
    <mergeCell ref="A90:C90"/>
    <mergeCell ref="D90:F90"/>
    <mergeCell ref="G90:I90"/>
    <mergeCell ref="A91:C91"/>
    <mergeCell ref="D91:F91"/>
    <mergeCell ref="G91:I91"/>
    <mergeCell ref="A88:C88"/>
    <mergeCell ref="D88:F88"/>
    <mergeCell ref="G88:I88"/>
    <mergeCell ref="A89:C89"/>
    <mergeCell ref="D89:F89"/>
    <mergeCell ref="G89:I89"/>
    <mergeCell ref="A86:C86"/>
    <mergeCell ref="D86:F86"/>
    <mergeCell ref="G86:I86"/>
    <mergeCell ref="A87:C87"/>
    <mergeCell ref="D87:F87"/>
    <mergeCell ref="G87:I87"/>
    <mergeCell ref="A81:C81"/>
    <mergeCell ref="D81:F81"/>
    <mergeCell ref="G81:I81"/>
    <mergeCell ref="A82:C82"/>
    <mergeCell ref="D82:F82"/>
    <mergeCell ref="G82:I82"/>
    <mergeCell ref="A79:C79"/>
    <mergeCell ref="D79:F79"/>
    <mergeCell ref="G79:I79"/>
    <mergeCell ref="A80:C80"/>
    <mergeCell ref="D80:F80"/>
    <mergeCell ref="G80:I80"/>
    <mergeCell ref="A69:C69"/>
    <mergeCell ref="D69:F69"/>
    <mergeCell ref="G69:I69"/>
    <mergeCell ref="A78:C78"/>
    <mergeCell ref="D78:F78"/>
    <mergeCell ref="G78:I78"/>
    <mergeCell ref="A67:C67"/>
    <mergeCell ref="D67:F67"/>
    <mergeCell ref="G67:I67"/>
    <mergeCell ref="A68:C68"/>
    <mergeCell ref="D68:F68"/>
    <mergeCell ref="G68:I68"/>
    <mergeCell ref="A65:C65"/>
    <mergeCell ref="D65:F65"/>
    <mergeCell ref="G65:I65"/>
    <mergeCell ref="A66:C66"/>
    <mergeCell ref="D66:F66"/>
    <mergeCell ref="G66:I66"/>
    <mergeCell ref="A60:C60"/>
    <mergeCell ref="D60:F60"/>
    <mergeCell ref="G60:I60"/>
    <mergeCell ref="A61:C61"/>
    <mergeCell ref="D61:F61"/>
    <mergeCell ref="G61:I61"/>
    <mergeCell ref="A58:C58"/>
    <mergeCell ref="D58:F58"/>
    <mergeCell ref="G58:I58"/>
    <mergeCell ref="A59:C59"/>
    <mergeCell ref="D59:F59"/>
    <mergeCell ref="G59:I59"/>
    <mergeCell ref="A53:C53"/>
    <mergeCell ref="D53:F53"/>
    <mergeCell ref="G53:I53"/>
    <mergeCell ref="A57:C57"/>
    <mergeCell ref="D57:F57"/>
    <mergeCell ref="G57:I57"/>
    <mergeCell ref="A51:C51"/>
    <mergeCell ref="D51:F51"/>
    <mergeCell ref="G51:I51"/>
    <mergeCell ref="A52:C52"/>
    <mergeCell ref="D52:F52"/>
    <mergeCell ref="G52:I52"/>
    <mergeCell ref="A49:C49"/>
    <mergeCell ref="D49:F49"/>
    <mergeCell ref="G49:I49"/>
    <mergeCell ref="A50:C50"/>
    <mergeCell ref="D50:F50"/>
    <mergeCell ref="G50:I50"/>
    <mergeCell ref="A44:C44"/>
    <mergeCell ref="D44:F44"/>
    <mergeCell ref="G44:I44"/>
    <mergeCell ref="A45:C45"/>
    <mergeCell ref="D45:F45"/>
    <mergeCell ref="G45:I45"/>
    <mergeCell ref="A42:C42"/>
    <mergeCell ref="D42:F42"/>
    <mergeCell ref="G42:I42"/>
    <mergeCell ref="A43:C43"/>
    <mergeCell ref="D43:F43"/>
    <mergeCell ref="G43:I43"/>
    <mergeCell ref="A37:C37"/>
    <mergeCell ref="D37:F37"/>
    <mergeCell ref="G37:I37"/>
    <mergeCell ref="A41:C41"/>
    <mergeCell ref="D41:F41"/>
    <mergeCell ref="G41:I41"/>
    <mergeCell ref="A35:C35"/>
    <mergeCell ref="D35:F35"/>
    <mergeCell ref="G35:I35"/>
    <mergeCell ref="A36:C36"/>
    <mergeCell ref="D36:F36"/>
    <mergeCell ref="G36:I36"/>
    <mergeCell ref="A33:C33"/>
    <mergeCell ref="D33:F33"/>
    <mergeCell ref="G33:I33"/>
    <mergeCell ref="A34:C34"/>
    <mergeCell ref="D34:F34"/>
    <mergeCell ref="G34:I34"/>
    <mergeCell ref="A28:C28"/>
    <mergeCell ref="D28:F28"/>
    <mergeCell ref="G28:I28"/>
    <mergeCell ref="A29:C29"/>
    <mergeCell ref="D29:F29"/>
    <mergeCell ref="G29:I29"/>
    <mergeCell ref="A26:C26"/>
    <mergeCell ref="D26:F26"/>
    <mergeCell ref="G26:I26"/>
    <mergeCell ref="A27:C27"/>
    <mergeCell ref="D27:F27"/>
    <mergeCell ref="G27:I27"/>
    <mergeCell ref="A21:C21"/>
    <mergeCell ref="D21:F21"/>
    <mergeCell ref="G21:I21"/>
    <mergeCell ref="A25:C25"/>
    <mergeCell ref="D25:F25"/>
    <mergeCell ref="G25:I25"/>
    <mergeCell ref="A19:C19"/>
    <mergeCell ref="D19:F19"/>
    <mergeCell ref="G19:I19"/>
    <mergeCell ref="A20:C20"/>
    <mergeCell ref="D20:F20"/>
    <mergeCell ref="G20:I20"/>
    <mergeCell ref="A17:C17"/>
    <mergeCell ref="D17:F17"/>
    <mergeCell ref="G17:I17"/>
    <mergeCell ref="A18:C18"/>
    <mergeCell ref="D18:F18"/>
    <mergeCell ref="G18:I18"/>
    <mergeCell ref="A15:C15"/>
    <mergeCell ref="D15:F15"/>
    <mergeCell ref="G15:I15"/>
    <mergeCell ref="A16:C16"/>
    <mergeCell ref="D16:F16"/>
    <mergeCell ref="G16:I16"/>
    <mergeCell ref="A13:C13"/>
    <mergeCell ref="D13:F13"/>
    <mergeCell ref="G13:I13"/>
    <mergeCell ref="A14:C14"/>
    <mergeCell ref="D14:F14"/>
    <mergeCell ref="G14:I14"/>
  </mergeCells>
  <hyperlinks>
    <hyperlink ref="I1" location="Índice_Anexos_ICT!A1" display="Índice"/>
  </hyperlinks>
  <pageMargins left="0.39374999999999999" right="0.39374999999999999" top="0.39374999999999999" bottom="0.39374999999999999" header="0.51180555555555551" footer="0.51180555555555551"/>
  <pageSetup paperSize="9" firstPageNumber="0"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baseColWidth="10" defaultColWidth="8.85546875" defaultRowHeight="12.75" x14ac:dyDescent="0.2"/>
  <cols>
    <col min="1" max="4" width="18.7109375" style="1" customWidth="1"/>
    <col min="5" max="5" width="11.5703125" style="1" customWidth="1"/>
    <col min="6" max="6" width="17.140625" style="1" customWidth="1"/>
    <col min="7" max="7" width="14" style="1" customWidth="1"/>
    <col min="8" max="9" width="18.28515625" style="1" customWidth="1"/>
    <col min="10" max="16384" width="8.85546875" style="2"/>
  </cols>
  <sheetData>
    <row r="1" spans="1:9" x14ac:dyDescent="0.2">
      <c r="A1" s="3" t="s">
        <v>123</v>
      </c>
      <c r="B1" s="3"/>
      <c r="C1" s="3"/>
      <c r="G1" s="29" t="s">
        <v>124</v>
      </c>
    </row>
    <row r="2" spans="1:9" x14ac:dyDescent="0.2">
      <c r="A2" s="4"/>
      <c r="B2" s="5"/>
      <c r="C2" s="5"/>
    </row>
    <row r="3" spans="1:9" x14ac:dyDescent="0.2">
      <c r="A3" s="3" t="s">
        <v>1</v>
      </c>
      <c r="C3" s="6" t="str">
        <f>+Índice_Anexos_ICT!C3</f>
        <v>SERVICIOS TELCODATA</v>
      </c>
    </row>
    <row r="4" spans="1:9" x14ac:dyDescent="0.2">
      <c r="A4" s="3" t="s">
        <v>3</v>
      </c>
      <c r="C4" s="6" t="str">
        <f>+Índice_Anexos_ICT!C4</f>
        <v>0990800537001</v>
      </c>
    </row>
    <row r="5" spans="1:9" x14ac:dyDescent="0.2">
      <c r="A5" s="3" t="s">
        <v>5</v>
      </c>
      <c r="C5" s="6">
        <f>+Índice_Anexos_ICT!C5</f>
        <v>2019</v>
      </c>
    </row>
    <row r="6" spans="1:9" x14ac:dyDescent="0.2">
      <c r="A6" s="4"/>
      <c r="B6" s="5"/>
      <c r="C6" s="5"/>
    </row>
    <row r="7" spans="1:9" x14ac:dyDescent="0.2">
      <c r="A7" s="3" t="s">
        <v>169</v>
      </c>
      <c r="B7" s="3"/>
      <c r="C7" s="3"/>
    </row>
    <row r="8" spans="1:9" x14ac:dyDescent="0.2">
      <c r="A8" s="5" t="s">
        <v>24</v>
      </c>
      <c r="B8" s="3"/>
      <c r="C8" s="3"/>
    </row>
    <row r="9" spans="1:9" x14ac:dyDescent="0.2">
      <c r="A9" s="3"/>
      <c r="B9" s="3"/>
      <c r="C9" s="3"/>
    </row>
    <row r="11" spans="1:9" x14ac:dyDescent="0.2">
      <c r="A11" s="8" t="s">
        <v>25</v>
      </c>
    </row>
    <row r="13" spans="1:9" s="16" customFormat="1" ht="12.75" customHeight="1" x14ac:dyDescent="0.2">
      <c r="A13" s="501" t="s">
        <v>170</v>
      </c>
      <c r="B13" s="501"/>
      <c r="C13" s="501"/>
      <c r="D13" s="501"/>
      <c r="E13" s="501"/>
      <c r="F13" s="519" t="s">
        <v>171</v>
      </c>
      <c r="G13" s="519"/>
      <c r="H13" s="519"/>
      <c r="I13" s="519"/>
    </row>
    <row r="14" spans="1:9" s="16" customFormat="1" ht="63" customHeight="1" x14ac:dyDescent="0.2">
      <c r="A14" s="501" t="s">
        <v>172</v>
      </c>
      <c r="B14" s="501"/>
      <c r="C14" s="501" t="s">
        <v>173</v>
      </c>
      <c r="D14" s="501"/>
      <c r="E14" s="9" t="s">
        <v>174</v>
      </c>
      <c r="F14" s="30" t="s">
        <v>175</v>
      </c>
      <c r="G14" s="30" t="s">
        <v>176</v>
      </c>
      <c r="H14" s="519" t="s">
        <v>177</v>
      </c>
      <c r="I14" s="519"/>
    </row>
    <row r="15" spans="1:9" s="16" customFormat="1" ht="56.1" customHeight="1" x14ac:dyDescent="0.2">
      <c r="A15" s="510"/>
      <c r="B15" s="510"/>
      <c r="C15" s="510"/>
      <c r="D15" s="510"/>
      <c r="E15" s="31"/>
      <c r="F15" s="32"/>
      <c r="G15" s="32"/>
      <c r="H15" s="510"/>
      <c r="I15" s="510"/>
    </row>
    <row r="16" spans="1:9" s="16" customFormat="1" ht="56.1" customHeight="1" x14ac:dyDescent="0.2">
      <c r="A16" s="510"/>
      <c r="B16" s="510"/>
      <c r="C16" s="510"/>
      <c r="D16" s="510"/>
      <c r="E16" s="31"/>
      <c r="F16" s="32"/>
      <c r="G16" s="32"/>
      <c r="H16" s="510"/>
      <c r="I16" s="510"/>
    </row>
    <row r="17" spans="1:9" s="16" customFormat="1" ht="47.25" customHeight="1" x14ac:dyDescent="0.2">
      <c r="A17" s="510"/>
      <c r="B17" s="510"/>
      <c r="C17" s="510"/>
      <c r="D17" s="510"/>
      <c r="E17" s="31"/>
      <c r="F17" s="32"/>
      <c r="G17" s="32"/>
      <c r="H17" s="510"/>
      <c r="I17" s="510"/>
    </row>
    <row r="18" spans="1:9" s="16" customFormat="1" ht="47.25" customHeight="1" x14ac:dyDescent="0.2">
      <c r="A18" s="510"/>
      <c r="B18" s="510"/>
      <c r="C18" s="510"/>
      <c r="D18" s="510"/>
      <c r="E18" s="31"/>
      <c r="F18" s="32"/>
      <c r="G18" s="32"/>
      <c r="H18" s="510"/>
      <c r="I18" s="510"/>
    </row>
    <row r="19" spans="1:9" s="16" customFormat="1" ht="47.25" customHeight="1" x14ac:dyDescent="0.2">
      <c r="A19" s="510"/>
      <c r="B19" s="510"/>
      <c r="C19" s="510"/>
      <c r="D19" s="510"/>
      <c r="E19" s="31"/>
      <c r="F19" s="32"/>
      <c r="G19" s="32"/>
      <c r="H19" s="510"/>
      <c r="I19" s="510"/>
    </row>
    <row r="22" spans="1:9" ht="12" customHeight="1" x14ac:dyDescent="0.2">
      <c r="A22" s="516" t="s">
        <v>166</v>
      </c>
      <c r="B22" s="516"/>
      <c r="C22" s="516"/>
      <c r="D22" s="516"/>
      <c r="E22" s="516"/>
      <c r="F22" s="516"/>
      <c r="G22" s="516"/>
    </row>
    <row r="23" spans="1:9" ht="12.75" customHeight="1" x14ac:dyDescent="0.2">
      <c r="A23" s="517" t="s">
        <v>178</v>
      </c>
      <c r="B23" s="517"/>
      <c r="C23" s="517"/>
      <c r="D23" s="517"/>
      <c r="E23" s="517"/>
      <c r="F23" s="517"/>
      <c r="G23" s="517"/>
    </row>
    <row r="24" spans="1:9" ht="14.25" customHeight="1" x14ac:dyDescent="0.2">
      <c r="A24" s="518" t="s">
        <v>179</v>
      </c>
      <c r="B24" s="518"/>
      <c r="C24" s="518"/>
      <c r="D24" s="518"/>
      <c r="E24" s="518"/>
      <c r="F24" s="518"/>
      <c r="G24" s="518"/>
    </row>
    <row r="30" spans="1:9" x14ac:dyDescent="0.2">
      <c r="A30" s="4"/>
      <c r="B30" s="4"/>
      <c r="C30" s="4"/>
      <c r="D30" s="4"/>
      <c r="E30" s="4"/>
      <c r="F30" s="4"/>
    </row>
    <row r="31" spans="1:9" x14ac:dyDescent="0.2">
      <c r="A31" s="3"/>
      <c r="B31" s="4"/>
      <c r="D31" s="4"/>
      <c r="F31" s="3"/>
      <c r="G31" s="4"/>
    </row>
    <row r="32" spans="1:9" x14ac:dyDescent="0.2">
      <c r="A32" s="3" t="str">
        <f>+Índice_Anexos_ICT!A125</f>
        <v>Sr. JAVIER ALFREDO GALARZA BENITES</v>
      </c>
      <c r="B32" s="3"/>
      <c r="C32" s="8"/>
      <c r="F32" s="3" t="str">
        <f>+Índice_Anexos_ICT!G125</f>
        <v>Sr. FELIX BYRON VALAREZO ALVARADO</v>
      </c>
    </row>
    <row r="33" spans="1:6" x14ac:dyDescent="0.2">
      <c r="A33" s="3" t="str">
        <f>+Índice_Anexos_ICT!A126</f>
        <v>C.C: 0901243352</v>
      </c>
      <c r="B33" s="3"/>
      <c r="C33" s="8"/>
      <c r="F33" s="3" t="str">
        <f>+Índice_Anexos_ICT!G126</f>
        <v>RUC No. 0912592029001</v>
      </c>
    </row>
    <row r="34" spans="1:6" x14ac:dyDescent="0.2">
      <c r="A34" s="3" t="str">
        <f>+Índice_Anexos_ICT!A127</f>
        <v>Representante Legal  SERVICIOS TELCODATA S.A.</v>
      </c>
      <c r="B34" s="8"/>
      <c r="C34" s="8"/>
      <c r="F34" s="3" t="str">
        <f>+Índice_Anexos_ICT!G127</f>
        <v>Contador SERVICIOS TELCODATA S.A.</v>
      </c>
    </row>
  </sheetData>
  <sheetProtection selectLockedCells="1" selectUnlockedCells="1"/>
  <mergeCells count="23">
    <mergeCell ref="A22:G22"/>
    <mergeCell ref="A23:G23"/>
    <mergeCell ref="A24:G24"/>
    <mergeCell ref="A18:B18"/>
    <mergeCell ref="C18:D18"/>
    <mergeCell ref="H18:I18"/>
    <mergeCell ref="A19:B19"/>
    <mergeCell ref="C19:D19"/>
    <mergeCell ref="H19:I19"/>
    <mergeCell ref="A16:B16"/>
    <mergeCell ref="C16:D16"/>
    <mergeCell ref="H16:I16"/>
    <mergeCell ref="A17:B17"/>
    <mergeCell ref="C17:D17"/>
    <mergeCell ref="H17:I17"/>
    <mergeCell ref="A15:B15"/>
    <mergeCell ref="C15:D15"/>
    <mergeCell ref="H15:I15"/>
    <mergeCell ref="A13:E13"/>
    <mergeCell ref="F13:I13"/>
    <mergeCell ref="A14:B14"/>
    <mergeCell ref="C14:D14"/>
    <mergeCell ref="H14:I14"/>
  </mergeCells>
  <hyperlinks>
    <hyperlink ref="G1" location="Índice_Anexos_ICT!A1" display="Índice"/>
  </hyperlinks>
  <pageMargins left="0.40833333333333333" right="0.35138888888888886" top="0.37916666666666665" bottom="0.22083333333333333" header="0.51180555555555551" footer="0.51180555555555551"/>
  <pageSetup paperSize="9" firstPageNumber="0"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workbookViewId="0"/>
  </sheetViews>
  <sheetFormatPr baseColWidth="10" defaultColWidth="8.85546875" defaultRowHeight="12.75" x14ac:dyDescent="0.2"/>
  <cols>
    <col min="1" max="1" width="51.5703125" style="33" customWidth="1"/>
    <col min="2" max="4" width="28.5703125" style="34" customWidth="1"/>
    <col min="5" max="5" width="64.42578125" style="34" customWidth="1"/>
    <col min="6" max="6" width="11.5703125" style="34" customWidth="1"/>
    <col min="7" max="16384" width="8.85546875" style="2"/>
  </cols>
  <sheetData>
    <row r="1" spans="1:5" s="1" customFormat="1" ht="12" x14ac:dyDescent="0.2">
      <c r="A1" s="3" t="s">
        <v>123</v>
      </c>
      <c r="B1" s="3"/>
      <c r="C1" s="3"/>
      <c r="D1" s="29" t="s">
        <v>124</v>
      </c>
    </row>
    <row r="2" spans="1:5" s="1" customFormat="1" ht="12" x14ac:dyDescent="0.2">
      <c r="A2" s="4"/>
      <c r="B2" s="5"/>
      <c r="C2" s="5"/>
    </row>
    <row r="3" spans="1:5" s="1" customFormat="1" ht="12" x14ac:dyDescent="0.2">
      <c r="A3" s="3" t="s">
        <v>1</v>
      </c>
      <c r="B3" s="6" t="str">
        <f>+Índice_Anexos_ICT!C3</f>
        <v>SERVICIOS TELCODATA</v>
      </c>
    </row>
    <row r="4" spans="1:5" s="1" customFormat="1" ht="12" x14ac:dyDescent="0.2">
      <c r="A4" s="3" t="s">
        <v>3</v>
      </c>
      <c r="B4" s="6" t="str">
        <f>+Índice_Anexos_ICT!C4</f>
        <v>0990800537001</v>
      </c>
    </row>
    <row r="5" spans="1:5" s="1" customFormat="1" ht="12" x14ac:dyDescent="0.2">
      <c r="A5" s="3" t="s">
        <v>5</v>
      </c>
      <c r="B5" s="6">
        <f>+Índice_Anexos_ICT!C5</f>
        <v>2019</v>
      </c>
    </row>
    <row r="6" spans="1:5" s="1" customFormat="1" ht="12" x14ac:dyDescent="0.2">
      <c r="A6" s="4"/>
      <c r="B6" s="5"/>
      <c r="C6" s="5"/>
    </row>
    <row r="7" spans="1:5" s="1" customFormat="1" ht="12" x14ac:dyDescent="0.2">
      <c r="A7" s="3" t="s">
        <v>180</v>
      </c>
      <c r="B7" s="5"/>
      <c r="C7" s="5"/>
    </row>
    <row r="8" spans="1:5" s="1" customFormat="1" ht="12" x14ac:dyDescent="0.2">
      <c r="A8" s="5" t="s">
        <v>27</v>
      </c>
      <c r="B8" s="3"/>
      <c r="C8" s="3"/>
    </row>
    <row r="9" spans="1:5" s="1" customFormat="1" ht="12" x14ac:dyDescent="0.2">
      <c r="A9" s="3"/>
      <c r="B9" s="3"/>
      <c r="C9" s="3"/>
    </row>
    <row r="11" spans="1:5" x14ac:dyDescent="0.2">
      <c r="A11" s="35" t="s">
        <v>28</v>
      </c>
      <c r="B11" s="33"/>
      <c r="C11" s="33"/>
      <c r="D11" s="33"/>
      <c r="E11" s="33"/>
    </row>
    <row r="12" spans="1:5" x14ac:dyDescent="0.2">
      <c r="B12" s="33"/>
      <c r="C12" s="33"/>
      <c r="D12" s="33"/>
      <c r="E12" s="33"/>
    </row>
    <row r="13" spans="1:5" s="37" customFormat="1" ht="15" customHeight="1" x14ac:dyDescent="0.2">
      <c r="A13" s="520" t="s">
        <v>126</v>
      </c>
      <c r="B13" s="520"/>
      <c r="C13" s="520"/>
      <c r="D13" s="520"/>
      <c r="E13" s="36" t="s">
        <v>181</v>
      </c>
    </row>
    <row r="14" spans="1:5" s="37" customFormat="1" ht="15" customHeight="1" x14ac:dyDescent="0.2">
      <c r="A14" s="38" t="s">
        <v>182</v>
      </c>
      <c r="B14" s="39"/>
      <c r="C14" s="39"/>
      <c r="D14" s="39"/>
      <c r="E14" s="40"/>
    </row>
    <row r="15" spans="1:5" s="37" customFormat="1" ht="15" customHeight="1" x14ac:dyDescent="0.2">
      <c r="A15" s="41" t="s">
        <v>183</v>
      </c>
      <c r="B15" s="521" t="s">
        <v>184</v>
      </c>
      <c r="C15" s="521"/>
      <c r="D15" s="521"/>
      <c r="E15" s="43" t="s">
        <v>185</v>
      </c>
    </row>
    <row r="16" spans="1:5" s="37" customFormat="1" ht="16.5" customHeight="1" x14ac:dyDescent="0.2">
      <c r="A16" s="522" t="s">
        <v>186</v>
      </c>
      <c r="B16" s="523" t="s">
        <v>187</v>
      </c>
      <c r="C16" s="523"/>
      <c r="D16" s="523"/>
      <c r="E16" s="521" t="s">
        <v>188</v>
      </c>
    </row>
    <row r="17" spans="1:5" s="37" customFormat="1" ht="16.5" customHeight="1" x14ac:dyDescent="0.2">
      <c r="A17" s="522"/>
      <c r="B17" s="524" t="s">
        <v>189</v>
      </c>
      <c r="C17" s="524"/>
      <c r="D17" s="524"/>
      <c r="E17" s="521"/>
    </row>
    <row r="18" spans="1:5" s="37" customFormat="1" ht="22.5" customHeight="1" x14ac:dyDescent="0.2">
      <c r="A18" s="41" t="s">
        <v>190</v>
      </c>
      <c r="B18" s="521" t="s">
        <v>191</v>
      </c>
      <c r="C18" s="521"/>
      <c r="D18" s="521"/>
      <c r="E18" s="43" t="s">
        <v>185</v>
      </c>
    </row>
    <row r="19" spans="1:5" s="37" customFormat="1" ht="13.5" customHeight="1" x14ac:dyDescent="0.2">
      <c r="A19" s="522" t="s">
        <v>192</v>
      </c>
      <c r="B19" s="45" t="s">
        <v>193</v>
      </c>
      <c r="C19" s="45" t="s">
        <v>194</v>
      </c>
      <c r="D19" s="45" t="s">
        <v>195</v>
      </c>
      <c r="E19" s="521" t="s">
        <v>196</v>
      </c>
    </row>
    <row r="20" spans="1:5" s="37" customFormat="1" ht="19.5" customHeight="1" x14ac:dyDescent="0.2">
      <c r="A20" s="522"/>
      <c r="B20" s="42" t="s">
        <v>197</v>
      </c>
      <c r="C20" s="43" t="s">
        <v>198</v>
      </c>
      <c r="D20" s="43" t="s">
        <v>199</v>
      </c>
      <c r="E20" s="521"/>
    </row>
    <row r="21" spans="1:5" s="37" customFormat="1" ht="16.5" customHeight="1" x14ac:dyDescent="0.2">
      <c r="A21" s="522" t="s">
        <v>200</v>
      </c>
      <c r="B21" s="523" t="s">
        <v>201</v>
      </c>
      <c r="C21" s="523"/>
      <c r="D21" s="523"/>
      <c r="E21" s="521" t="s">
        <v>202</v>
      </c>
    </row>
    <row r="22" spans="1:5" s="37" customFormat="1" ht="16.5" customHeight="1" x14ac:dyDescent="0.2">
      <c r="A22" s="522"/>
      <c r="B22" s="524" t="s">
        <v>203</v>
      </c>
      <c r="C22" s="524"/>
      <c r="D22" s="524"/>
      <c r="E22" s="521"/>
    </row>
    <row r="23" spans="1:5" s="37" customFormat="1" ht="15" customHeight="1" x14ac:dyDescent="0.2">
      <c r="A23" s="41" t="s">
        <v>204</v>
      </c>
      <c r="B23" s="525" t="s">
        <v>205</v>
      </c>
      <c r="C23" s="525"/>
      <c r="D23" s="525"/>
      <c r="E23" s="42" t="s">
        <v>206</v>
      </c>
    </row>
    <row r="24" spans="1:5" s="37" customFormat="1" ht="24" customHeight="1" x14ac:dyDescent="0.2">
      <c r="A24" s="41" t="s">
        <v>207</v>
      </c>
      <c r="B24" s="525" t="s">
        <v>208</v>
      </c>
      <c r="C24" s="525"/>
      <c r="D24" s="525"/>
      <c r="E24" s="42" t="s">
        <v>209</v>
      </c>
    </row>
    <row r="25" spans="1:5" s="37" customFormat="1" ht="18.75" customHeight="1" x14ac:dyDescent="0.2">
      <c r="A25" s="526" t="s">
        <v>210</v>
      </c>
      <c r="B25" s="523" t="s">
        <v>211</v>
      </c>
      <c r="C25" s="523"/>
      <c r="D25" s="523"/>
      <c r="E25" s="525" t="s">
        <v>185</v>
      </c>
    </row>
    <row r="26" spans="1:5" s="37" customFormat="1" ht="18.75" customHeight="1" x14ac:dyDescent="0.2">
      <c r="A26" s="526"/>
      <c r="B26" s="524" t="s">
        <v>212</v>
      </c>
      <c r="C26" s="524"/>
      <c r="D26" s="524"/>
      <c r="E26" s="525"/>
    </row>
    <row r="27" spans="1:5" s="37" customFormat="1" ht="18.75" customHeight="1" x14ac:dyDescent="0.2">
      <c r="A27" s="526"/>
      <c r="B27" s="527" t="s">
        <v>213</v>
      </c>
      <c r="C27" s="527"/>
      <c r="D27" s="527"/>
      <c r="E27" s="43"/>
    </row>
    <row r="28" spans="1:5" s="37" customFormat="1" ht="15" customHeight="1" x14ac:dyDescent="0.2">
      <c r="A28" s="41" t="s">
        <v>214</v>
      </c>
      <c r="B28" s="521"/>
      <c r="C28" s="521"/>
      <c r="D28" s="521"/>
      <c r="E28" s="46" t="s">
        <v>185</v>
      </c>
    </row>
    <row r="29" spans="1:5" s="37" customFormat="1" ht="13.5" customHeight="1" x14ac:dyDescent="0.2">
      <c r="A29" s="522" t="s">
        <v>215</v>
      </c>
      <c r="B29" s="45" t="s">
        <v>216</v>
      </c>
      <c r="C29" s="528" t="s">
        <v>194</v>
      </c>
      <c r="D29" s="528"/>
      <c r="E29" s="523" t="s">
        <v>217</v>
      </c>
    </row>
    <row r="30" spans="1:5" s="37" customFormat="1" ht="13.5" customHeight="1" x14ac:dyDescent="0.2">
      <c r="A30" s="522"/>
      <c r="B30" s="47" t="s">
        <v>218</v>
      </c>
      <c r="C30" s="529" t="s">
        <v>219</v>
      </c>
      <c r="D30" s="529"/>
      <c r="E30" s="523"/>
    </row>
    <row r="31" spans="1:5" s="37" customFormat="1" ht="13.5" customHeight="1" x14ac:dyDescent="0.2">
      <c r="A31" s="522"/>
      <c r="B31" s="47" t="s">
        <v>220</v>
      </c>
      <c r="C31" s="529" t="s">
        <v>221</v>
      </c>
      <c r="D31" s="529"/>
      <c r="E31" s="523"/>
    </row>
    <row r="32" spans="1:5" s="37" customFormat="1" ht="19.5" customHeight="1" x14ac:dyDescent="0.2">
      <c r="A32" s="522"/>
      <c r="B32" s="47" t="s">
        <v>222</v>
      </c>
      <c r="C32" s="529" t="s">
        <v>223</v>
      </c>
      <c r="D32" s="529"/>
      <c r="E32" s="523"/>
    </row>
    <row r="33" spans="1:5" s="37" customFormat="1" ht="18" customHeight="1" x14ac:dyDescent="0.2">
      <c r="A33" s="41" t="s">
        <v>224</v>
      </c>
      <c r="B33" s="530">
        <v>41640</v>
      </c>
      <c r="C33" s="530"/>
      <c r="D33" s="530"/>
      <c r="E33" s="43" t="s">
        <v>185</v>
      </c>
    </row>
    <row r="34" spans="1:5" s="37" customFormat="1" ht="22.5" customHeight="1" x14ac:dyDescent="0.2">
      <c r="A34" s="41" t="s">
        <v>225</v>
      </c>
      <c r="B34" s="42" t="s">
        <v>226</v>
      </c>
      <c r="C34" s="521" t="s">
        <v>227</v>
      </c>
      <c r="D34" s="521"/>
      <c r="E34" s="46" t="s">
        <v>185</v>
      </c>
    </row>
    <row r="35" spans="1:5" s="37" customFormat="1" ht="33.75" customHeight="1" x14ac:dyDescent="0.2">
      <c r="A35" s="41" t="s">
        <v>228</v>
      </c>
      <c r="B35" s="42" t="s">
        <v>229</v>
      </c>
      <c r="C35" s="521" t="s">
        <v>230</v>
      </c>
      <c r="D35" s="521"/>
      <c r="E35" s="43" t="s">
        <v>185</v>
      </c>
    </row>
    <row r="36" spans="1:5" s="37" customFormat="1" ht="15" customHeight="1" x14ac:dyDescent="0.2">
      <c r="A36" s="41" t="s">
        <v>231</v>
      </c>
      <c r="B36" s="521" t="s">
        <v>232</v>
      </c>
      <c r="C36" s="521"/>
      <c r="D36" s="521"/>
      <c r="E36" s="46" t="s">
        <v>185</v>
      </c>
    </row>
    <row r="37" spans="1:5" s="37" customFormat="1" ht="33" customHeight="1" x14ac:dyDescent="0.2">
      <c r="A37" s="522" t="s">
        <v>233</v>
      </c>
      <c r="B37" s="531" t="s">
        <v>234</v>
      </c>
      <c r="C37" s="531"/>
      <c r="D37" s="48" t="s">
        <v>235</v>
      </c>
      <c r="E37" s="44" t="s">
        <v>236</v>
      </c>
    </row>
    <row r="38" spans="1:5" s="37" customFormat="1" ht="15" customHeight="1" x14ac:dyDescent="0.2">
      <c r="A38" s="522"/>
      <c r="B38" s="521" t="s">
        <v>237</v>
      </c>
      <c r="C38" s="521"/>
      <c r="D38" s="45"/>
      <c r="E38" s="42" t="s">
        <v>238</v>
      </c>
    </row>
    <row r="39" spans="1:5" s="37" customFormat="1" ht="22.5" customHeight="1" x14ac:dyDescent="0.2">
      <c r="A39" s="522"/>
      <c r="B39" s="521" t="s">
        <v>239</v>
      </c>
      <c r="C39" s="521"/>
      <c r="D39" s="43"/>
      <c r="E39" s="42" t="s">
        <v>240</v>
      </c>
    </row>
    <row r="40" spans="1:5" s="37" customFormat="1" ht="15" customHeight="1" x14ac:dyDescent="0.2">
      <c r="A40" s="522"/>
      <c r="B40" s="521" t="s">
        <v>241</v>
      </c>
      <c r="C40" s="521"/>
      <c r="D40" s="43"/>
      <c r="E40" s="42" t="s">
        <v>242</v>
      </c>
    </row>
    <row r="41" spans="1:5" s="37" customFormat="1" ht="15" customHeight="1" x14ac:dyDescent="0.2">
      <c r="A41" s="522"/>
      <c r="B41" s="521" t="s">
        <v>243</v>
      </c>
      <c r="C41" s="521"/>
      <c r="D41" s="43"/>
      <c r="E41" s="42" t="s">
        <v>244</v>
      </c>
    </row>
    <row r="42" spans="1:5" s="37" customFormat="1" ht="15" customHeight="1" x14ac:dyDescent="0.2">
      <c r="A42" s="522"/>
      <c r="B42" s="521" t="s">
        <v>245</v>
      </c>
      <c r="C42" s="521"/>
      <c r="D42" s="43"/>
      <c r="E42" s="42" t="s">
        <v>244</v>
      </c>
    </row>
    <row r="43" spans="1:5" s="37" customFormat="1" ht="22.5" customHeight="1" x14ac:dyDescent="0.2">
      <c r="A43" s="522"/>
      <c r="B43" s="521" t="s">
        <v>246</v>
      </c>
      <c r="C43" s="521"/>
      <c r="D43" s="43"/>
      <c r="E43" s="42" t="s">
        <v>247</v>
      </c>
    </row>
    <row r="44" spans="1:5" s="37" customFormat="1" ht="15" customHeight="1" x14ac:dyDescent="0.2">
      <c r="A44" s="522"/>
      <c r="B44" s="521" t="s">
        <v>248</v>
      </c>
      <c r="C44" s="521"/>
      <c r="D44" s="43"/>
      <c r="E44" s="43" t="s">
        <v>185</v>
      </c>
    </row>
    <row r="45" spans="1:5" s="37" customFormat="1" ht="15" customHeight="1" x14ac:dyDescent="0.2">
      <c r="A45" s="41" t="s">
        <v>249</v>
      </c>
      <c r="B45" s="521" t="s">
        <v>250</v>
      </c>
      <c r="C45" s="521"/>
      <c r="D45" s="521"/>
      <c r="E45" s="43" t="s">
        <v>185</v>
      </c>
    </row>
    <row r="46" spans="1:5" s="37" customFormat="1" ht="33" customHeight="1" x14ac:dyDescent="0.2">
      <c r="A46" s="41" t="s">
        <v>251</v>
      </c>
      <c r="B46" s="521" t="s">
        <v>252</v>
      </c>
      <c r="C46" s="521"/>
      <c r="D46" s="521"/>
      <c r="E46" s="43" t="s">
        <v>185</v>
      </c>
    </row>
    <row r="47" spans="1:5" s="37" customFormat="1" ht="33.75" customHeight="1" x14ac:dyDescent="0.2">
      <c r="A47" s="41" t="s">
        <v>253</v>
      </c>
      <c r="B47" s="521" t="s">
        <v>250</v>
      </c>
      <c r="C47" s="521"/>
      <c r="D47" s="521"/>
      <c r="E47" s="43" t="s">
        <v>185</v>
      </c>
    </row>
    <row r="48" spans="1:5" s="37" customFormat="1" ht="15" customHeight="1" x14ac:dyDescent="0.2">
      <c r="A48" s="41" t="s">
        <v>254</v>
      </c>
      <c r="B48" s="521" t="s">
        <v>250</v>
      </c>
      <c r="C48" s="521"/>
      <c r="D48" s="521"/>
      <c r="E48" s="43" t="s">
        <v>185</v>
      </c>
    </row>
    <row r="49" spans="1:5" s="37" customFormat="1" ht="15" customHeight="1" x14ac:dyDescent="0.2">
      <c r="A49" s="41" t="s">
        <v>255</v>
      </c>
      <c r="B49" s="521" t="s">
        <v>256</v>
      </c>
      <c r="C49" s="521"/>
      <c r="D49" s="521"/>
      <c r="E49" s="43" t="s">
        <v>185</v>
      </c>
    </row>
    <row r="50" spans="1:5" s="37" customFormat="1" ht="16.5" customHeight="1" x14ac:dyDescent="0.2">
      <c r="A50" s="522" t="s">
        <v>257</v>
      </c>
      <c r="B50" s="523" t="s">
        <v>226</v>
      </c>
      <c r="C50" s="523"/>
      <c r="D50" s="523"/>
      <c r="E50" s="525" t="s">
        <v>185</v>
      </c>
    </row>
    <row r="51" spans="1:5" s="37" customFormat="1" ht="16.5" customHeight="1" x14ac:dyDescent="0.2">
      <c r="A51" s="522"/>
      <c r="B51" s="524" t="s">
        <v>258</v>
      </c>
      <c r="C51" s="524"/>
      <c r="D51" s="524"/>
      <c r="E51" s="525"/>
    </row>
    <row r="52" spans="1:5" s="37" customFormat="1" ht="15" customHeight="1" x14ac:dyDescent="0.2">
      <c r="A52" s="41" t="s">
        <v>259</v>
      </c>
      <c r="B52" s="521" t="s">
        <v>260</v>
      </c>
      <c r="C52" s="521"/>
      <c r="D52" s="521"/>
      <c r="E52" s="43" t="s">
        <v>185</v>
      </c>
    </row>
    <row r="53" spans="1:5" s="37" customFormat="1" ht="15" customHeight="1" x14ac:dyDescent="0.2">
      <c r="A53" s="41" t="s">
        <v>261</v>
      </c>
      <c r="B53" s="533" t="s">
        <v>262</v>
      </c>
      <c r="C53" s="533"/>
      <c r="D53" s="533"/>
      <c r="E53" s="43" t="s">
        <v>185</v>
      </c>
    </row>
    <row r="54" spans="1:5" s="37" customFormat="1" ht="15" customHeight="1" x14ac:dyDescent="0.2">
      <c r="A54" s="41" t="s">
        <v>263</v>
      </c>
      <c r="B54" s="533" t="s">
        <v>262</v>
      </c>
      <c r="C54" s="533"/>
      <c r="D54" s="533"/>
      <c r="E54" s="43" t="s">
        <v>185</v>
      </c>
    </row>
    <row r="55" spans="1:5" s="37" customFormat="1" ht="15" customHeight="1" x14ac:dyDescent="0.2">
      <c r="A55" s="41" t="s">
        <v>264</v>
      </c>
      <c r="B55" s="533" t="s">
        <v>262</v>
      </c>
      <c r="C55" s="533"/>
      <c r="D55" s="533"/>
      <c r="E55" s="43" t="s">
        <v>185</v>
      </c>
    </row>
    <row r="56" spans="1:5" s="37" customFormat="1" ht="15" customHeight="1" x14ac:dyDescent="0.2">
      <c r="A56" s="41" t="s">
        <v>265</v>
      </c>
      <c r="B56" s="521" t="s">
        <v>266</v>
      </c>
      <c r="C56" s="521"/>
      <c r="D56" s="521"/>
      <c r="E56" s="43" t="s">
        <v>185</v>
      </c>
    </row>
    <row r="57" spans="1:5" s="37" customFormat="1" ht="15" customHeight="1" x14ac:dyDescent="0.2">
      <c r="A57" s="49" t="s">
        <v>267</v>
      </c>
      <c r="B57" s="532"/>
      <c r="C57" s="532"/>
      <c r="D57" s="532"/>
      <c r="E57" s="50"/>
    </row>
    <row r="58" spans="1:5" s="37" customFormat="1" ht="15" customHeight="1" x14ac:dyDescent="0.2">
      <c r="A58" s="41" t="s">
        <v>268</v>
      </c>
      <c r="B58" s="534" t="s">
        <v>269</v>
      </c>
      <c r="C58" s="534"/>
      <c r="D58" s="534"/>
      <c r="E58" s="43" t="s">
        <v>185</v>
      </c>
    </row>
    <row r="59" spans="1:5" s="37" customFormat="1" ht="24.75" customHeight="1" x14ac:dyDescent="0.2">
      <c r="A59" s="41" t="s">
        <v>270</v>
      </c>
      <c r="B59" s="534" t="s">
        <v>271</v>
      </c>
      <c r="C59" s="534"/>
      <c r="D59" s="534"/>
      <c r="E59" s="43" t="s">
        <v>185</v>
      </c>
    </row>
    <row r="60" spans="1:5" s="37" customFormat="1" ht="15" customHeight="1" x14ac:dyDescent="0.2">
      <c r="A60" s="41" t="s">
        <v>272</v>
      </c>
      <c r="B60" s="521" t="s">
        <v>273</v>
      </c>
      <c r="C60" s="521"/>
      <c r="D60" s="521"/>
      <c r="E60" s="43" t="s">
        <v>185</v>
      </c>
    </row>
    <row r="61" spans="1:5" s="37" customFormat="1" ht="15" customHeight="1" x14ac:dyDescent="0.2">
      <c r="A61" s="41" t="s">
        <v>274</v>
      </c>
      <c r="B61" s="521" t="s">
        <v>273</v>
      </c>
      <c r="C61" s="521"/>
      <c r="D61" s="521"/>
      <c r="E61" s="43" t="s">
        <v>185</v>
      </c>
    </row>
    <row r="62" spans="1:5" s="37" customFormat="1" ht="15" customHeight="1" x14ac:dyDescent="0.2">
      <c r="A62" s="41" t="s">
        <v>275</v>
      </c>
      <c r="B62" s="521" t="s">
        <v>276</v>
      </c>
      <c r="C62" s="521"/>
      <c r="D62" s="521"/>
      <c r="E62" s="43" t="s">
        <v>185</v>
      </c>
    </row>
    <row r="63" spans="1:5" s="37" customFormat="1" ht="26.25" customHeight="1" x14ac:dyDescent="0.2">
      <c r="A63" s="41" t="s">
        <v>277</v>
      </c>
      <c r="B63" s="521" t="s">
        <v>278</v>
      </c>
      <c r="C63" s="521"/>
      <c r="D63" s="521"/>
      <c r="E63" s="43" t="s">
        <v>185</v>
      </c>
    </row>
    <row r="64" spans="1:5" s="37" customFormat="1" ht="33.75" customHeight="1" x14ac:dyDescent="0.2">
      <c r="A64" s="41" t="s">
        <v>279</v>
      </c>
      <c r="B64" s="534" t="s">
        <v>250</v>
      </c>
      <c r="C64" s="534"/>
      <c r="D64" s="534"/>
      <c r="E64" s="43" t="s">
        <v>185</v>
      </c>
    </row>
    <row r="65" spans="1:5" s="37" customFormat="1" ht="19.5" customHeight="1" x14ac:dyDescent="0.2">
      <c r="A65" s="49" t="s">
        <v>280</v>
      </c>
      <c r="B65" s="532"/>
      <c r="C65" s="532"/>
      <c r="D65" s="532"/>
      <c r="E65" s="50"/>
    </row>
    <row r="66" spans="1:5" s="37" customFormat="1" ht="15" customHeight="1" x14ac:dyDescent="0.2">
      <c r="A66" s="41" t="s">
        <v>281</v>
      </c>
      <c r="B66" s="521" t="s">
        <v>250</v>
      </c>
      <c r="C66" s="521"/>
      <c r="D66" s="521"/>
      <c r="E66" s="43" t="s">
        <v>185</v>
      </c>
    </row>
    <row r="67" spans="1:5" s="37" customFormat="1" ht="22.5" customHeight="1" x14ac:dyDescent="0.2">
      <c r="A67" s="41" t="s">
        <v>282</v>
      </c>
      <c r="B67" s="521" t="s">
        <v>250</v>
      </c>
      <c r="C67" s="521"/>
      <c r="D67" s="521"/>
      <c r="E67" s="43"/>
    </row>
    <row r="68" spans="1:5" s="37" customFormat="1" ht="15" customHeight="1" x14ac:dyDescent="0.2">
      <c r="A68" s="41" t="s">
        <v>283</v>
      </c>
      <c r="B68" s="521" t="s">
        <v>250</v>
      </c>
      <c r="C68" s="521"/>
      <c r="D68" s="521"/>
      <c r="E68" s="43"/>
    </row>
    <row r="69" spans="1:5" s="37" customFormat="1" ht="22.5" customHeight="1" x14ac:dyDescent="0.2">
      <c r="A69" s="41" t="s">
        <v>284</v>
      </c>
      <c r="B69" s="521" t="s">
        <v>250</v>
      </c>
      <c r="C69" s="521"/>
      <c r="D69" s="521"/>
      <c r="E69" s="43"/>
    </row>
    <row r="70" spans="1:5" s="37" customFormat="1" ht="24" customHeight="1" x14ac:dyDescent="0.2">
      <c r="A70" s="41" t="s">
        <v>285</v>
      </c>
      <c r="B70" s="521" t="s">
        <v>286</v>
      </c>
      <c r="C70" s="521"/>
      <c r="D70" s="521"/>
      <c r="E70" s="43" t="s">
        <v>185</v>
      </c>
    </row>
    <row r="71" spans="1:5" s="37" customFormat="1" ht="24" customHeight="1" x14ac:dyDescent="0.2">
      <c r="A71" s="41" t="s">
        <v>287</v>
      </c>
      <c r="B71" s="521" t="s">
        <v>288</v>
      </c>
      <c r="C71" s="521"/>
      <c r="D71" s="521"/>
      <c r="E71" s="43" t="s">
        <v>185</v>
      </c>
    </row>
    <row r="72" spans="1:5" s="37" customFormat="1" ht="18" customHeight="1" x14ac:dyDescent="0.2">
      <c r="A72" s="41" t="s">
        <v>289</v>
      </c>
      <c r="B72" s="535" t="s">
        <v>262</v>
      </c>
      <c r="C72" s="535"/>
      <c r="D72" s="535"/>
      <c r="E72" s="43" t="s">
        <v>185</v>
      </c>
    </row>
    <row r="73" spans="1:5" s="37" customFormat="1" ht="15" customHeight="1" x14ac:dyDescent="0.2">
      <c r="A73" s="41" t="s">
        <v>290</v>
      </c>
      <c r="B73" s="535" t="s">
        <v>262</v>
      </c>
      <c r="C73" s="535"/>
      <c r="D73" s="535"/>
      <c r="E73" s="43" t="s">
        <v>185</v>
      </c>
    </row>
    <row r="74" spans="1:5" s="37" customFormat="1" ht="15" customHeight="1" x14ac:dyDescent="0.2">
      <c r="A74" s="49" t="s">
        <v>291</v>
      </c>
      <c r="B74" s="532"/>
      <c r="C74" s="532"/>
      <c r="D74" s="532"/>
      <c r="E74" s="50"/>
    </row>
    <row r="75" spans="1:5" s="37" customFormat="1" ht="15" customHeight="1" x14ac:dyDescent="0.2">
      <c r="A75" s="41" t="s">
        <v>292</v>
      </c>
      <c r="B75" s="534" t="s">
        <v>293</v>
      </c>
      <c r="C75" s="534"/>
      <c r="D75" s="534"/>
      <c r="E75" s="43" t="s">
        <v>185</v>
      </c>
    </row>
    <row r="76" spans="1:5" s="37" customFormat="1" ht="15" customHeight="1" x14ac:dyDescent="0.2">
      <c r="A76" s="41" t="s">
        <v>183</v>
      </c>
      <c r="B76" s="521" t="s">
        <v>294</v>
      </c>
      <c r="C76" s="521"/>
      <c r="D76" s="521"/>
      <c r="E76" s="43" t="s">
        <v>185</v>
      </c>
    </row>
    <row r="77" spans="1:5" s="37" customFormat="1" ht="20.45" customHeight="1" x14ac:dyDescent="0.2">
      <c r="A77" s="41" t="s">
        <v>224</v>
      </c>
      <c r="B77" s="537">
        <v>42046</v>
      </c>
      <c r="C77" s="537"/>
      <c r="D77" s="537"/>
      <c r="E77" s="43" t="s">
        <v>185</v>
      </c>
    </row>
    <row r="78" spans="1:5" s="37" customFormat="1" ht="22.5" customHeight="1" x14ac:dyDescent="0.2">
      <c r="A78" s="41" t="s">
        <v>295</v>
      </c>
      <c r="B78" s="521" t="s">
        <v>293</v>
      </c>
      <c r="C78" s="521"/>
      <c r="D78" s="521"/>
      <c r="E78" s="43" t="s">
        <v>185</v>
      </c>
    </row>
    <row r="79" spans="1:5" s="37" customFormat="1" ht="13.5" customHeight="1" x14ac:dyDescent="0.2">
      <c r="A79" s="522" t="s">
        <v>192</v>
      </c>
      <c r="B79" s="45" t="s">
        <v>193</v>
      </c>
      <c r="C79" s="45" t="s">
        <v>194</v>
      </c>
      <c r="D79" s="45" t="s">
        <v>195</v>
      </c>
      <c r="E79" s="521" t="s">
        <v>296</v>
      </c>
    </row>
    <row r="80" spans="1:5" s="37" customFormat="1" ht="19.5" customHeight="1" x14ac:dyDescent="0.2">
      <c r="A80" s="522"/>
      <c r="B80" s="42"/>
      <c r="C80" s="43"/>
      <c r="D80" s="43"/>
      <c r="E80" s="521"/>
    </row>
    <row r="81" spans="1:5" s="37" customFormat="1" ht="15" customHeight="1" x14ac:dyDescent="0.2">
      <c r="A81" s="41" t="s">
        <v>259</v>
      </c>
      <c r="B81" s="534" t="s">
        <v>297</v>
      </c>
      <c r="C81" s="534"/>
      <c r="D81" s="534"/>
      <c r="E81" s="43" t="s">
        <v>185</v>
      </c>
    </row>
    <row r="82" spans="1:5" s="37" customFormat="1" ht="15" customHeight="1" x14ac:dyDescent="0.2">
      <c r="A82" s="41" t="s">
        <v>261</v>
      </c>
      <c r="B82" s="536" t="s">
        <v>262</v>
      </c>
      <c r="C82" s="536"/>
      <c r="D82" s="536"/>
      <c r="E82" s="43" t="s">
        <v>185</v>
      </c>
    </row>
    <row r="83" spans="1:5" s="37" customFormat="1" ht="15" customHeight="1" x14ac:dyDescent="0.2">
      <c r="A83" s="41" t="s">
        <v>263</v>
      </c>
      <c r="B83" s="534" t="s">
        <v>298</v>
      </c>
      <c r="C83" s="534"/>
      <c r="D83" s="534"/>
      <c r="E83" s="43" t="s">
        <v>185</v>
      </c>
    </row>
    <row r="84" spans="1:5" s="37" customFormat="1" ht="15" customHeight="1" x14ac:dyDescent="0.2">
      <c r="A84" s="41" t="s">
        <v>264</v>
      </c>
      <c r="B84" s="536" t="s">
        <v>262</v>
      </c>
      <c r="C84" s="536"/>
      <c r="D84" s="536"/>
      <c r="E84" s="43" t="s">
        <v>185</v>
      </c>
    </row>
    <row r="90" spans="1:5" x14ac:dyDescent="0.2">
      <c r="A90" s="3" t="str">
        <f>+Índice_Anexos_ICT!A125</f>
        <v>Sr. JAVIER ALFREDO GALARZA BENITES</v>
      </c>
      <c r="B90" s="3"/>
      <c r="C90" s="3" t="str">
        <f>+Índice_Anexos_ICT!G125</f>
        <v>Sr. FELIX BYRON VALAREZO ALVARADO</v>
      </c>
      <c r="E90" s="3"/>
    </row>
    <row r="91" spans="1:5" x14ac:dyDescent="0.2">
      <c r="A91" s="3" t="str">
        <f>+Índice_Anexos_ICT!A126</f>
        <v>C.C: 0901243352</v>
      </c>
      <c r="B91" s="3"/>
      <c r="C91" s="3" t="str">
        <f>+Índice_Anexos_ICT!G126</f>
        <v>RUC No. 0912592029001</v>
      </c>
      <c r="E91" s="8"/>
    </row>
    <row r="92" spans="1:5" x14ac:dyDescent="0.2">
      <c r="A92" s="3" t="str">
        <f>+Índice_Anexos_ICT!A127</f>
        <v>Representante Legal  SERVICIOS TELCODATA S.A.</v>
      </c>
      <c r="B92" s="8"/>
      <c r="C92" s="3" t="str">
        <f>+Índice_Anexos_ICT!G127</f>
        <v>Contador SERVICIOS TELCODATA S.A.</v>
      </c>
      <c r="E92" s="8"/>
    </row>
  </sheetData>
  <sheetProtection selectLockedCells="1" selectUnlockedCells="1"/>
  <mergeCells count="82">
    <mergeCell ref="B82:D82"/>
    <mergeCell ref="B83:D83"/>
    <mergeCell ref="B84:D84"/>
    <mergeCell ref="B76:D76"/>
    <mergeCell ref="B77:D77"/>
    <mergeCell ref="B78:D78"/>
    <mergeCell ref="A79:A80"/>
    <mergeCell ref="E79:E80"/>
    <mergeCell ref="B81:D81"/>
    <mergeCell ref="B70:D70"/>
    <mergeCell ref="B71:D71"/>
    <mergeCell ref="B72:D72"/>
    <mergeCell ref="B73:D73"/>
    <mergeCell ref="B74:D74"/>
    <mergeCell ref="B75:D75"/>
    <mergeCell ref="B69:D69"/>
    <mergeCell ref="B58:D58"/>
    <mergeCell ref="B59:D59"/>
    <mergeCell ref="B60:D60"/>
    <mergeCell ref="B61:D61"/>
    <mergeCell ref="B62:D62"/>
    <mergeCell ref="B63:D63"/>
    <mergeCell ref="B64:D64"/>
    <mergeCell ref="B65:D65"/>
    <mergeCell ref="B66:D66"/>
    <mergeCell ref="B67:D67"/>
    <mergeCell ref="B68:D68"/>
    <mergeCell ref="B57:D57"/>
    <mergeCell ref="B48:D48"/>
    <mergeCell ref="B49:D49"/>
    <mergeCell ref="A50:A51"/>
    <mergeCell ref="B50:D50"/>
    <mergeCell ref="B52:D52"/>
    <mergeCell ref="B53:D53"/>
    <mergeCell ref="B54:D54"/>
    <mergeCell ref="B55:D55"/>
    <mergeCell ref="B56:D56"/>
    <mergeCell ref="E50:E51"/>
    <mergeCell ref="B51:D51"/>
    <mergeCell ref="B42:C42"/>
    <mergeCell ref="B43:C43"/>
    <mergeCell ref="B44:C44"/>
    <mergeCell ref="B45:D45"/>
    <mergeCell ref="B46:D46"/>
    <mergeCell ref="B47:D47"/>
    <mergeCell ref="B33:D33"/>
    <mergeCell ref="C34:D34"/>
    <mergeCell ref="C35:D35"/>
    <mergeCell ref="B36:D36"/>
    <mergeCell ref="A37:A44"/>
    <mergeCell ref="B37:C37"/>
    <mergeCell ref="B38:C38"/>
    <mergeCell ref="B39:C39"/>
    <mergeCell ref="B40:C40"/>
    <mergeCell ref="B41:C41"/>
    <mergeCell ref="B28:D28"/>
    <mergeCell ref="A29:A32"/>
    <mergeCell ref="C29:D29"/>
    <mergeCell ref="E29:E32"/>
    <mergeCell ref="C30:D30"/>
    <mergeCell ref="C31:D31"/>
    <mergeCell ref="C32:D32"/>
    <mergeCell ref="B23:D23"/>
    <mergeCell ref="B24:D24"/>
    <mergeCell ref="A25:A27"/>
    <mergeCell ref="B25:D25"/>
    <mergeCell ref="E25:E26"/>
    <mergeCell ref="B26:D26"/>
    <mergeCell ref="B27:D27"/>
    <mergeCell ref="B18:D18"/>
    <mergeCell ref="A19:A20"/>
    <mergeCell ref="E19:E20"/>
    <mergeCell ref="A21:A22"/>
    <mergeCell ref="B21:D21"/>
    <mergeCell ref="E21:E22"/>
    <mergeCell ref="B22:D22"/>
    <mergeCell ref="A13:D13"/>
    <mergeCell ref="B15:D15"/>
    <mergeCell ref="A16:A17"/>
    <mergeCell ref="B16:D16"/>
    <mergeCell ref="E16:E17"/>
    <mergeCell ref="B17:D17"/>
  </mergeCells>
  <hyperlinks>
    <hyperlink ref="D1" location="Índice_Anexos_ICT!A1" display="Índice"/>
  </hyperlinks>
  <pageMargins left="0.39374999999999999" right="0.35416666666666669" top="0.39374999999999999" bottom="0.2361111111111111" header="0.51180555555555551" footer="0.51180555555555551"/>
  <pageSetup paperSize="9" firstPageNumber="0" orientation="landscape"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topLeftCell="A27" workbookViewId="0">
      <selection activeCell="D46" sqref="D46"/>
    </sheetView>
  </sheetViews>
  <sheetFormatPr baseColWidth="10" defaultColWidth="8.85546875" defaultRowHeight="12.75" x14ac:dyDescent="0.2"/>
  <cols>
    <col min="1" max="1" width="8.85546875" style="51" customWidth="1"/>
    <col min="2" max="2" width="51" style="51" customWidth="1"/>
    <col min="3" max="3" width="13" style="51" customWidth="1"/>
    <col min="4" max="4" width="16" style="51" customWidth="1"/>
    <col min="5" max="5" width="51" style="51" customWidth="1"/>
    <col min="6" max="6" width="13" style="51" customWidth="1"/>
    <col min="7" max="7" width="13" style="1" customWidth="1"/>
    <col min="8" max="16384" width="8.85546875" style="2"/>
  </cols>
  <sheetData>
    <row r="1" spans="1:7" x14ac:dyDescent="0.2">
      <c r="A1" s="3" t="s">
        <v>123</v>
      </c>
      <c r="B1" s="3"/>
      <c r="C1" s="3"/>
      <c r="F1" s="52"/>
      <c r="G1" s="29" t="s">
        <v>124</v>
      </c>
    </row>
    <row r="2" spans="1:7" x14ac:dyDescent="0.2">
      <c r="A2" s="4"/>
      <c r="B2" s="5"/>
      <c r="C2" s="5"/>
      <c r="F2" s="1"/>
    </row>
    <row r="3" spans="1:7" x14ac:dyDescent="0.2">
      <c r="A3" s="3" t="s">
        <v>1</v>
      </c>
      <c r="C3" s="6" t="str">
        <f>+Índice_Anexos_ICT!C3</f>
        <v>SERVICIOS TELCODATA</v>
      </c>
      <c r="E3" s="53"/>
      <c r="F3" s="1"/>
    </row>
    <row r="4" spans="1:7" x14ac:dyDescent="0.2">
      <c r="A4" s="3" t="s">
        <v>3</v>
      </c>
      <c r="C4" s="6" t="str">
        <f>+Índice_Anexos_ICT!C4</f>
        <v>0990800537001</v>
      </c>
      <c r="E4" s="53"/>
      <c r="F4" s="1"/>
    </row>
    <row r="5" spans="1:7" x14ac:dyDescent="0.2">
      <c r="A5" s="3" t="s">
        <v>5</v>
      </c>
      <c r="C5" s="6">
        <v>2019</v>
      </c>
      <c r="E5" s="53"/>
      <c r="F5" s="1"/>
    </row>
    <row r="6" spans="1:7" x14ac:dyDescent="0.2">
      <c r="A6" s="4"/>
      <c r="B6" s="5"/>
      <c r="C6" s="5"/>
      <c r="F6" s="1"/>
    </row>
    <row r="7" spans="1:7" x14ac:dyDescent="0.2">
      <c r="A7" s="3" t="s">
        <v>299</v>
      </c>
      <c r="B7" s="3"/>
      <c r="C7" s="3"/>
      <c r="F7" s="53"/>
    </row>
    <row r="8" spans="1:7" x14ac:dyDescent="0.2">
      <c r="A8" s="5" t="s">
        <v>31</v>
      </c>
      <c r="B8" s="3"/>
      <c r="C8" s="3"/>
      <c r="F8" s="53"/>
    </row>
    <row r="9" spans="1:7" x14ac:dyDescent="0.2">
      <c r="A9" s="4"/>
      <c r="B9" s="3"/>
      <c r="C9" s="3"/>
      <c r="F9" s="53"/>
    </row>
    <row r="10" spans="1:7" ht="12.75" customHeight="1" x14ac:dyDescent="0.2">
      <c r="A10" s="520" t="s">
        <v>300</v>
      </c>
      <c r="B10" s="520"/>
      <c r="C10" s="520"/>
      <c r="D10" s="520" t="s">
        <v>34</v>
      </c>
      <c r="E10" s="520"/>
      <c r="F10" s="520"/>
      <c r="G10" s="542" t="s">
        <v>301</v>
      </c>
    </row>
    <row r="11" spans="1:7" s="16" customFormat="1" ht="33" customHeight="1" x14ac:dyDescent="0.2">
      <c r="A11" s="520" t="s">
        <v>302</v>
      </c>
      <c r="B11" s="520" t="s">
        <v>303</v>
      </c>
      <c r="C11" s="54" t="s">
        <v>304</v>
      </c>
      <c r="D11" s="36" t="s">
        <v>305</v>
      </c>
      <c r="E11" s="36" t="s">
        <v>306</v>
      </c>
      <c r="F11" s="54" t="s">
        <v>307</v>
      </c>
      <c r="G11" s="542"/>
    </row>
    <row r="12" spans="1:7" s="16" customFormat="1" ht="12" customHeight="1" x14ac:dyDescent="0.2">
      <c r="A12" s="520"/>
      <c r="B12" s="520"/>
      <c r="C12" s="55" t="s">
        <v>308</v>
      </c>
      <c r="D12" s="56" t="s">
        <v>309</v>
      </c>
      <c r="E12" s="36"/>
      <c r="F12" s="55" t="s">
        <v>310</v>
      </c>
      <c r="G12" s="55" t="s">
        <v>311</v>
      </c>
    </row>
    <row r="13" spans="1:7" x14ac:dyDescent="0.2">
      <c r="A13" s="57" t="s">
        <v>312</v>
      </c>
      <c r="B13" s="58" t="s">
        <v>313</v>
      </c>
      <c r="C13" s="59">
        <v>3671.75</v>
      </c>
      <c r="D13" s="43" t="s">
        <v>314</v>
      </c>
      <c r="E13" s="42" t="s">
        <v>315</v>
      </c>
      <c r="F13" s="59">
        <v>3671.75</v>
      </c>
      <c r="G13" s="59">
        <f t="shared" ref="G13:G14" si="0">+F13-C13</f>
        <v>0</v>
      </c>
    </row>
    <row r="14" spans="1:7" ht="22.5" x14ac:dyDescent="0.2">
      <c r="A14" s="57" t="s">
        <v>316</v>
      </c>
      <c r="B14" s="58" t="s">
        <v>317</v>
      </c>
      <c r="C14" s="59">
        <v>189984</v>
      </c>
      <c r="D14" s="43" t="s">
        <v>318</v>
      </c>
      <c r="E14" s="42" t="s">
        <v>319</v>
      </c>
      <c r="F14" s="59">
        <v>189984</v>
      </c>
      <c r="G14" s="59">
        <f t="shared" si="0"/>
        <v>0</v>
      </c>
    </row>
    <row r="15" spans="1:7" ht="12.75" customHeight="1" x14ac:dyDescent="0.2">
      <c r="A15" s="538" t="s">
        <v>320</v>
      </c>
      <c r="B15" s="539" t="s">
        <v>321</v>
      </c>
      <c r="C15" s="540">
        <v>144647.10999999999</v>
      </c>
      <c r="D15" s="43" t="s">
        <v>322</v>
      </c>
      <c r="E15" s="42" t="s">
        <v>323</v>
      </c>
      <c r="F15" s="59">
        <v>61156.94</v>
      </c>
      <c r="G15" s="541">
        <f>+F14-C14</f>
        <v>0</v>
      </c>
    </row>
    <row r="16" spans="1:7" x14ac:dyDescent="0.2">
      <c r="A16" s="538"/>
      <c r="B16" s="539"/>
      <c r="C16" s="540"/>
      <c r="D16" s="62" t="s">
        <v>324</v>
      </c>
      <c r="E16" s="63" t="s">
        <v>325</v>
      </c>
      <c r="F16" s="61">
        <v>78620.17</v>
      </c>
      <c r="G16" s="541"/>
    </row>
    <row r="17" spans="1:7" x14ac:dyDescent="0.2">
      <c r="A17" s="538"/>
      <c r="B17" s="539"/>
      <c r="C17" s="540"/>
      <c r="D17" s="62" t="s">
        <v>326</v>
      </c>
      <c r="E17" s="63" t="s">
        <v>327</v>
      </c>
      <c r="F17" s="61">
        <v>4870</v>
      </c>
      <c r="G17" s="541"/>
    </row>
    <row r="18" spans="1:7" ht="22.5" x14ac:dyDescent="0.2">
      <c r="A18" s="57" t="s">
        <v>328</v>
      </c>
      <c r="B18" s="64" t="s">
        <v>329</v>
      </c>
      <c r="C18" s="59">
        <v>197.96</v>
      </c>
      <c r="D18" s="62" t="s">
        <v>330</v>
      </c>
      <c r="E18" s="63" t="s">
        <v>331</v>
      </c>
      <c r="F18" s="59">
        <v>197.96</v>
      </c>
      <c r="G18" s="59">
        <f t="shared" ref="G18:G20" si="1">+F18-C18</f>
        <v>0</v>
      </c>
    </row>
    <row r="19" spans="1:7" x14ac:dyDescent="0.2">
      <c r="A19" s="57" t="s">
        <v>332</v>
      </c>
      <c r="B19" s="60" t="s">
        <v>333</v>
      </c>
      <c r="C19" s="59">
        <v>74515.39</v>
      </c>
      <c r="D19" s="62" t="s">
        <v>334</v>
      </c>
      <c r="E19" s="63" t="s">
        <v>335</v>
      </c>
      <c r="F19" s="61">
        <v>74515.39</v>
      </c>
      <c r="G19" s="59">
        <f t="shared" si="1"/>
        <v>0</v>
      </c>
    </row>
    <row r="20" spans="1:7" ht="22.5" x14ac:dyDescent="0.2">
      <c r="A20" s="57" t="s">
        <v>336</v>
      </c>
      <c r="B20" s="64" t="s">
        <v>337</v>
      </c>
      <c r="C20" s="59">
        <v>63293.07</v>
      </c>
      <c r="D20" s="62" t="s">
        <v>338</v>
      </c>
      <c r="E20" s="63" t="s">
        <v>339</v>
      </c>
      <c r="F20" s="59">
        <v>63293.07</v>
      </c>
      <c r="G20" s="59">
        <f t="shared" si="1"/>
        <v>0</v>
      </c>
    </row>
    <row r="21" spans="1:7" ht="12.75" customHeight="1" x14ac:dyDescent="0.2">
      <c r="A21" s="538" t="s">
        <v>340</v>
      </c>
      <c r="B21" s="539" t="s">
        <v>341</v>
      </c>
      <c r="C21" s="541">
        <v>81714.009999999995</v>
      </c>
      <c r="D21" s="62" t="s">
        <v>342</v>
      </c>
      <c r="E21" s="63" t="s">
        <v>343</v>
      </c>
      <c r="F21" s="59">
        <v>80964.009999999995</v>
      </c>
      <c r="G21" s="540">
        <f>+C21-F21-F22</f>
        <v>0</v>
      </c>
    </row>
    <row r="22" spans="1:7" x14ac:dyDescent="0.2">
      <c r="A22" s="538" t="s">
        <v>340</v>
      </c>
      <c r="B22" s="539" t="s">
        <v>341</v>
      </c>
      <c r="C22" s="541"/>
      <c r="D22" s="62" t="s">
        <v>344</v>
      </c>
      <c r="E22" s="63" t="s">
        <v>345</v>
      </c>
      <c r="F22" s="59">
        <v>750</v>
      </c>
      <c r="G22" s="540">
        <f t="shared" ref="G22:G27" si="2">+F22-C22</f>
        <v>750</v>
      </c>
    </row>
    <row r="23" spans="1:7" x14ac:dyDescent="0.2">
      <c r="A23" s="57" t="s">
        <v>346</v>
      </c>
      <c r="B23" s="65" t="s">
        <v>347</v>
      </c>
      <c r="C23" s="66">
        <f>+C13+C14+C15+C18+C19+C20+C21</f>
        <v>558023.29</v>
      </c>
      <c r="D23" s="43"/>
      <c r="E23" s="42"/>
      <c r="F23" s="59">
        <f>SUM(F13:F22)</f>
        <v>558023.29</v>
      </c>
      <c r="G23" s="59">
        <f t="shared" si="2"/>
        <v>0</v>
      </c>
    </row>
    <row r="24" spans="1:7" x14ac:dyDescent="0.2">
      <c r="A24" s="57" t="s">
        <v>348</v>
      </c>
      <c r="B24" s="65" t="s">
        <v>349</v>
      </c>
      <c r="C24" s="59">
        <f>+C23</f>
        <v>558023.29</v>
      </c>
      <c r="D24" s="43"/>
      <c r="E24" s="42"/>
      <c r="F24" s="59">
        <f>+F23</f>
        <v>558023.29</v>
      </c>
      <c r="G24" s="59">
        <f t="shared" si="2"/>
        <v>0</v>
      </c>
    </row>
    <row r="25" spans="1:7" ht="22.5" x14ac:dyDescent="0.2">
      <c r="A25" s="57" t="s">
        <v>350</v>
      </c>
      <c r="B25" s="60" t="s">
        <v>351</v>
      </c>
      <c r="C25" s="59">
        <v>76.989999999999995</v>
      </c>
      <c r="D25" s="62" t="s">
        <v>352</v>
      </c>
      <c r="E25" s="63" t="s">
        <v>353</v>
      </c>
      <c r="F25" s="59">
        <v>76.989999999999995</v>
      </c>
      <c r="G25" s="59">
        <f t="shared" si="2"/>
        <v>0</v>
      </c>
    </row>
    <row r="26" spans="1:7" ht="22.5" x14ac:dyDescent="0.2">
      <c r="A26" s="57" t="s">
        <v>354</v>
      </c>
      <c r="B26" s="60" t="s">
        <v>355</v>
      </c>
      <c r="C26" s="59">
        <v>22824.93</v>
      </c>
      <c r="D26" s="62" t="s">
        <v>356</v>
      </c>
      <c r="E26" s="63" t="s">
        <v>357</v>
      </c>
      <c r="F26" s="59">
        <v>22824.93</v>
      </c>
      <c r="G26" s="59">
        <f t="shared" si="2"/>
        <v>0</v>
      </c>
    </row>
    <row r="27" spans="1:7" ht="20.25" customHeight="1" x14ac:dyDescent="0.2">
      <c r="A27" s="57" t="s">
        <v>358</v>
      </c>
      <c r="B27" s="60" t="s">
        <v>359</v>
      </c>
      <c r="C27" s="59">
        <v>48376.14</v>
      </c>
      <c r="D27" s="62" t="s">
        <v>360</v>
      </c>
      <c r="E27" s="63" t="s">
        <v>361</v>
      </c>
      <c r="F27" s="59">
        <v>48376.14</v>
      </c>
      <c r="G27" s="59">
        <f t="shared" si="2"/>
        <v>0</v>
      </c>
    </row>
    <row r="28" spans="1:7" ht="12.75" customHeight="1" x14ac:dyDescent="0.2">
      <c r="A28" s="538" t="s">
        <v>362</v>
      </c>
      <c r="B28" s="539" t="s">
        <v>363</v>
      </c>
      <c r="C28" s="541">
        <v>1406</v>
      </c>
      <c r="D28" s="62" t="s">
        <v>364</v>
      </c>
      <c r="E28" s="63" t="s">
        <v>365</v>
      </c>
      <c r="F28" s="59">
        <v>799.19</v>
      </c>
      <c r="G28" s="540">
        <f>+C28-F28-F29</f>
        <v>0</v>
      </c>
    </row>
    <row r="29" spans="1:7" x14ac:dyDescent="0.2">
      <c r="A29" s="538"/>
      <c r="B29" s="539"/>
      <c r="C29" s="541"/>
      <c r="D29" s="62" t="s">
        <v>366</v>
      </c>
      <c r="E29" s="63" t="s">
        <v>367</v>
      </c>
      <c r="F29" s="59">
        <v>606.80999999999995</v>
      </c>
      <c r="G29" s="540"/>
    </row>
    <row r="30" spans="1:7" ht="22.5" x14ac:dyDescent="0.2">
      <c r="A30" s="57" t="s">
        <v>368</v>
      </c>
      <c r="B30" s="60" t="s">
        <v>369</v>
      </c>
      <c r="C30" s="59">
        <v>57027.839999999997</v>
      </c>
      <c r="D30" s="62" t="s">
        <v>370</v>
      </c>
      <c r="E30" s="63" t="s">
        <v>371</v>
      </c>
      <c r="F30" s="59">
        <v>57027.839999999997</v>
      </c>
      <c r="G30" s="59">
        <f>+F30-C30</f>
        <v>0</v>
      </c>
    </row>
    <row r="31" spans="1:7" x14ac:dyDescent="0.2">
      <c r="A31" s="57" t="s">
        <v>372</v>
      </c>
      <c r="B31" s="65" t="s">
        <v>373</v>
      </c>
      <c r="C31" s="67">
        <f>+C25+C26+C27+C28+C30</f>
        <v>129711.9</v>
      </c>
      <c r="D31" s="43"/>
      <c r="E31" s="42"/>
      <c r="F31" s="67">
        <f>SUM(F25:F30)</f>
        <v>129711.9</v>
      </c>
      <c r="G31" s="59"/>
    </row>
    <row r="32" spans="1:7" x14ac:dyDescent="0.2">
      <c r="A32" s="57" t="s">
        <v>374</v>
      </c>
      <c r="B32" s="60" t="s">
        <v>375</v>
      </c>
      <c r="C32" s="59">
        <v>20000</v>
      </c>
      <c r="D32" s="62" t="s">
        <v>376</v>
      </c>
      <c r="E32" s="63" t="s">
        <v>377</v>
      </c>
      <c r="F32" s="61">
        <v>20000</v>
      </c>
      <c r="G32" s="59">
        <f t="shared" ref="G32:G45" si="3">+F32-C32</f>
        <v>0</v>
      </c>
    </row>
    <row r="33" spans="1:7" x14ac:dyDescent="0.2">
      <c r="A33" s="57" t="s">
        <v>378</v>
      </c>
      <c r="B33" s="60" t="s">
        <v>379</v>
      </c>
      <c r="C33" s="59">
        <v>142203.51</v>
      </c>
      <c r="D33" s="62" t="s">
        <v>380</v>
      </c>
      <c r="E33" s="63" t="s">
        <v>381</v>
      </c>
      <c r="F33" s="61">
        <v>142203.51</v>
      </c>
      <c r="G33" s="59">
        <f t="shared" si="3"/>
        <v>0</v>
      </c>
    </row>
    <row r="34" spans="1:7" x14ac:dyDescent="0.2">
      <c r="A34" s="57" t="s">
        <v>382</v>
      </c>
      <c r="B34" s="60" t="s">
        <v>383</v>
      </c>
      <c r="C34" s="59">
        <v>204380.95</v>
      </c>
      <c r="D34" s="62" t="s">
        <v>384</v>
      </c>
      <c r="E34" s="63" t="s">
        <v>385</v>
      </c>
      <c r="F34" s="61">
        <v>204380.95</v>
      </c>
      <c r="G34" s="59">
        <f t="shared" si="3"/>
        <v>0</v>
      </c>
    </row>
    <row r="35" spans="1:7" x14ac:dyDescent="0.2">
      <c r="A35" s="57" t="s">
        <v>386</v>
      </c>
      <c r="B35" s="60" t="s">
        <v>387</v>
      </c>
      <c r="C35" s="59">
        <v>64852.42</v>
      </c>
      <c r="D35" s="62" t="s">
        <v>388</v>
      </c>
      <c r="E35" s="63" t="s">
        <v>389</v>
      </c>
      <c r="F35" s="61">
        <v>64852.42</v>
      </c>
      <c r="G35" s="59">
        <f t="shared" si="3"/>
        <v>0</v>
      </c>
    </row>
    <row r="36" spans="1:7" x14ac:dyDescent="0.2">
      <c r="A36" s="57" t="s">
        <v>390</v>
      </c>
      <c r="B36" s="60" t="s">
        <v>391</v>
      </c>
      <c r="C36" s="59">
        <v>126579.35</v>
      </c>
      <c r="D36" s="497" t="s">
        <v>1246</v>
      </c>
      <c r="E36" s="42" t="s">
        <v>392</v>
      </c>
      <c r="F36" s="59">
        <v>126579.35</v>
      </c>
      <c r="G36" s="59">
        <f t="shared" si="3"/>
        <v>0</v>
      </c>
    </row>
    <row r="37" spans="1:7" x14ac:dyDescent="0.2">
      <c r="A37" s="57" t="s">
        <v>393</v>
      </c>
      <c r="B37" s="65" t="s">
        <v>394</v>
      </c>
      <c r="C37" s="67">
        <f>+C32+C33+C34-C35+C36</f>
        <v>428311.39</v>
      </c>
      <c r="D37" s="43"/>
      <c r="E37" s="42"/>
      <c r="F37" s="67">
        <f>+F32+F33+F34-F35+F36</f>
        <v>428311.39</v>
      </c>
      <c r="G37" s="59">
        <f t="shared" si="3"/>
        <v>0</v>
      </c>
    </row>
    <row r="38" spans="1:7" x14ac:dyDescent="0.2">
      <c r="A38" s="57" t="s">
        <v>395</v>
      </c>
      <c r="B38" s="68" t="s">
        <v>396</v>
      </c>
      <c r="C38" s="67">
        <f>+C31+C37</f>
        <v>558023.29</v>
      </c>
      <c r="D38" s="43"/>
      <c r="E38" s="42"/>
      <c r="F38" s="67">
        <f>+F31+F37</f>
        <v>558023.29</v>
      </c>
      <c r="G38" s="59">
        <f t="shared" si="3"/>
        <v>0</v>
      </c>
    </row>
    <row r="39" spans="1:7" ht="33.75" x14ac:dyDescent="0.2">
      <c r="A39" s="64" t="s">
        <v>397</v>
      </c>
      <c r="B39" s="60" t="s">
        <v>398</v>
      </c>
      <c r="C39" s="61">
        <v>565360</v>
      </c>
      <c r="D39" s="62" t="s">
        <v>399</v>
      </c>
      <c r="E39" s="63" t="s">
        <v>400</v>
      </c>
      <c r="F39" s="61">
        <v>565360</v>
      </c>
      <c r="G39" s="59">
        <f t="shared" si="3"/>
        <v>0</v>
      </c>
    </row>
    <row r="40" spans="1:7" x14ac:dyDescent="0.2">
      <c r="A40" s="57" t="s">
        <v>401</v>
      </c>
      <c r="B40" s="65" t="s">
        <v>402</v>
      </c>
      <c r="C40" s="66">
        <f>SUM(C39:C39)</f>
        <v>565360</v>
      </c>
      <c r="D40" s="43"/>
      <c r="E40" s="42"/>
      <c r="F40" s="67">
        <f>+SUM(F39:F39)</f>
        <v>565360</v>
      </c>
      <c r="G40" s="59">
        <f t="shared" si="3"/>
        <v>0</v>
      </c>
    </row>
    <row r="41" spans="1:7" ht="22.5" x14ac:dyDescent="0.2">
      <c r="A41" s="57" t="s">
        <v>403</v>
      </c>
      <c r="B41" s="60" t="s">
        <v>404</v>
      </c>
      <c r="C41" s="59">
        <v>254206.53</v>
      </c>
      <c r="D41" s="62" t="s">
        <v>405</v>
      </c>
      <c r="E41" s="63" t="s">
        <v>406</v>
      </c>
      <c r="F41" s="61">
        <v>254206.53</v>
      </c>
      <c r="G41" s="59">
        <f t="shared" si="3"/>
        <v>0</v>
      </c>
    </row>
    <row r="42" spans="1:7" ht="22.5" x14ac:dyDescent="0.2">
      <c r="A42" s="57" t="s">
        <v>407</v>
      </c>
      <c r="B42" s="60" t="s">
        <v>408</v>
      </c>
      <c r="C42" s="61">
        <v>108881.12</v>
      </c>
      <c r="D42" s="62" t="s">
        <v>409</v>
      </c>
      <c r="E42" s="63" t="s">
        <v>410</v>
      </c>
      <c r="F42" s="61">
        <v>108881.12</v>
      </c>
      <c r="G42" s="59">
        <f t="shared" si="3"/>
        <v>0</v>
      </c>
    </row>
    <row r="43" spans="1:7" x14ac:dyDescent="0.2">
      <c r="A43" s="57" t="s">
        <v>411</v>
      </c>
      <c r="B43" s="60" t="s">
        <v>412</v>
      </c>
      <c r="C43" s="61">
        <v>30111.61</v>
      </c>
      <c r="D43" s="62" t="s">
        <v>413</v>
      </c>
      <c r="E43" s="63" t="s">
        <v>414</v>
      </c>
      <c r="F43" s="61">
        <v>30111.61</v>
      </c>
      <c r="G43" s="59">
        <f t="shared" si="3"/>
        <v>0</v>
      </c>
    </row>
    <row r="44" spans="1:7" x14ac:dyDescent="0.2">
      <c r="A44" s="57" t="s">
        <v>415</v>
      </c>
      <c r="B44" s="60" t="s">
        <v>416</v>
      </c>
      <c r="C44" s="61">
        <v>656.84</v>
      </c>
      <c r="D44" s="62" t="s">
        <v>417</v>
      </c>
      <c r="E44" s="63" t="s">
        <v>418</v>
      </c>
      <c r="F44" s="59">
        <v>656.84</v>
      </c>
      <c r="G44" s="59">
        <f t="shared" si="3"/>
        <v>0</v>
      </c>
    </row>
    <row r="45" spans="1:7" x14ac:dyDescent="0.2">
      <c r="A45" s="57" t="s">
        <v>419</v>
      </c>
      <c r="B45" s="60" t="s">
        <v>420</v>
      </c>
      <c r="C45" s="59">
        <v>0.54</v>
      </c>
      <c r="D45" s="62" t="s">
        <v>421</v>
      </c>
      <c r="E45" s="63" t="s">
        <v>422</v>
      </c>
      <c r="F45" s="59">
        <v>0.54</v>
      </c>
      <c r="G45" s="59">
        <f t="shared" si="3"/>
        <v>0</v>
      </c>
    </row>
    <row r="46" spans="1:7" ht="12.75" customHeight="1" x14ac:dyDescent="0.2">
      <c r="A46" s="544" t="s">
        <v>423</v>
      </c>
      <c r="B46" s="539" t="s">
        <v>424</v>
      </c>
      <c r="C46" s="540">
        <v>6016.29</v>
      </c>
      <c r="D46" s="62" t="s">
        <v>425</v>
      </c>
      <c r="E46" s="63" t="s">
        <v>426</v>
      </c>
      <c r="F46" s="61">
        <v>5885.9</v>
      </c>
      <c r="G46" s="540">
        <f>+C46-F46-F47</f>
        <v>3.4106051316484809E-13</v>
      </c>
    </row>
    <row r="47" spans="1:7" x14ac:dyDescent="0.2">
      <c r="A47" s="544"/>
      <c r="B47" s="539"/>
      <c r="C47" s="540">
        <v>6016.29</v>
      </c>
      <c r="D47" s="62" t="s">
        <v>427</v>
      </c>
      <c r="E47" s="63" t="s">
        <v>428</v>
      </c>
      <c r="F47" s="61">
        <v>130.38999999999999</v>
      </c>
      <c r="G47" s="540">
        <f t="shared" ref="G47:G51" si="4">+F47-C47</f>
        <v>-5885.9</v>
      </c>
    </row>
    <row r="48" spans="1:7" x14ac:dyDescent="0.2">
      <c r="A48" s="64" t="s">
        <v>429</v>
      </c>
      <c r="B48" s="60" t="s">
        <v>430</v>
      </c>
      <c r="C48" s="61">
        <v>3039.32</v>
      </c>
      <c r="D48" s="62" t="s">
        <v>431</v>
      </c>
      <c r="E48" s="63" t="s">
        <v>432</v>
      </c>
      <c r="F48" s="61">
        <v>3039.32</v>
      </c>
      <c r="G48" s="59">
        <f t="shared" si="4"/>
        <v>0</v>
      </c>
    </row>
    <row r="49" spans="1:7" ht="33.75" x14ac:dyDescent="0.2">
      <c r="A49" s="64" t="s">
        <v>433</v>
      </c>
      <c r="B49" s="60" t="s">
        <v>434</v>
      </c>
      <c r="C49" s="59">
        <v>106.09</v>
      </c>
      <c r="D49" s="62" t="s">
        <v>435</v>
      </c>
      <c r="E49" s="63" t="s">
        <v>436</v>
      </c>
      <c r="F49" s="59">
        <v>106.09</v>
      </c>
      <c r="G49" s="59">
        <f t="shared" si="4"/>
        <v>0</v>
      </c>
    </row>
    <row r="50" spans="1:7" ht="22.5" x14ac:dyDescent="0.2">
      <c r="A50" s="64" t="s">
        <v>437</v>
      </c>
      <c r="B50" s="60" t="s">
        <v>438</v>
      </c>
      <c r="C50" s="59">
        <v>13.41</v>
      </c>
      <c r="D50" s="62" t="s">
        <v>439</v>
      </c>
      <c r="E50" s="63" t="s">
        <v>440</v>
      </c>
      <c r="F50" s="59">
        <v>13.41</v>
      </c>
      <c r="G50" s="59">
        <f t="shared" si="4"/>
        <v>0</v>
      </c>
    </row>
    <row r="51" spans="1:7" x14ac:dyDescent="0.2">
      <c r="A51" s="485" t="s">
        <v>441</v>
      </c>
      <c r="B51" s="486" t="s">
        <v>442</v>
      </c>
      <c r="C51" s="487">
        <f>+C41+C42+C43+C44+C45+C46+C48+C49+C50</f>
        <v>403031.75</v>
      </c>
      <c r="D51" s="488"/>
      <c r="E51" s="489"/>
      <c r="F51" s="487">
        <f>+SUM(F41:F50)</f>
        <v>403031.75000000006</v>
      </c>
      <c r="G51" s="490">
        <f t="shared" si="4"/>
        <v>0</v>
      </c>
    </row>
    <row r="52" spans="1:7" x14ac:dyDescent="0.2">
      <c r="A52" s="491" t="s">
        <v>1243</v>
      </c>
      <c r="B52" s="492" t="s">
        <v>1244</v>
      </c>
      <c r="C52" s="493" t="s">
        <v>1245</v>
      </c>
      <c r="D52" s="494"/>
      <c r="E52" s="495"/>
      <c r="F52" s="493" t="s">
        <v>1245</v>
      </c>
      <c r="G52" s="496"/>
    </row>
    <row r="53" spans="1:7" x14ac:dyDescent="0.2">
      <c r="A53" s="4"/>
      <c r="B53" s="69"/>
      <c r="C53" s="69"/>
      <c r="D53" s="69"/>
      <c r="E53" s="69"/>
      <c r="F53" s="69"/>
    </row>
    <row r="54" spans="1:7" x14ac:dyDescent="0.2">
      <c r="A54" s="4"/>
      <c r="B54" s="69"/>
      <c r="C54" s="69"/>
      <c r="D54" s="69"/>
      <c r="E54" s="69"/>
      <c r="F54" s="69"/>
    </row>
    <row r="55" spans="1:7" ht="12" customHeight="1" x14ac:dyDescent="0.2">
      <c r="A55" s="516" t="s">
        <v>166</v>
      </c>
      <c r="B55" s="516"/>
      <c r="C55" s="516"/>
      <c r="D55" s="516"/>
      <c r="E55" s="516"/>
      <c r="F55" s="516"/>
      <c r="G55" s="516"/>
    </row>
    <row r="56" spans="1:7" ht="26.1" customHeight="1" x14ac:dyDescent="0.2">
      <c r="A56" s="517" t="s">
        <v>443</v>
      </c>
      <c r="B56" s="517"/>
      <c r="C56" s="517"/>
      <c r="D56" s="517"/>
      <c r="E56" s="517"/>
      <c r="F56" s="517"/>
      <c r="G56" s="517"/>
    </row>
    <row r="57" spans="1:7" ht="12.75" customHeight="1" x14ac:dyDescent="0.2">
      <c r="A57" s="543" t="s">
        <v>444</v>
      </c>
      <c r="B57" s="543"/>
      <c r="C57" s="543"/>
      <c r="D57" s="543"/>
      <c r="E57" s="543"/>
      <c r="F57" s="543"/>
      <c r="G57" s="543"/>
    </row>
    <row r="58" spans="1:7" ht="12.75" customHeight="1" x14ac:dyDescent="0.2">
      <c r="A58" s="518" t="s">
        <v>445</v>
      </c>
      <c r="B58" s="518"/>
      <c r="C58" s="518"/>
      <c r="D58" s="518"/>
      <c r="E58" s="518"/>
      <c r="F58" s="518"/>
      <c r="G58" s="518"/>
    </row>
    <row r="59" spans="1:7" x14ac:dyDescent="0.2">
      <c r="A59" s="70"/>
      <c r="B59" s="70"/>
      <c r="C59" s="70"/>
      <c r="D59" s="70"/>
      <c r="E59" s="70"/>
      <c r="F59" s="70"/>
    </row>
    <row r="60" spans="1:7" x14ac:dyDescent="0.2">
      <c r="A60" s="70"/>
      <c r="B60" s="70"/>
      <c r="C60" s="70"/>
      <c r="D60" s="70"/>
      <c r="E60" s="70"/>
      <c r="F60" s="70"/>
    </row>
    <row r="61" spans="1:7" x14ac:dyDescent="0.2">
      <c r="A61" s="70"/>
      <c r="B61" s="70"/>
      <c r="C61" s="70"/>
      <c r="D61" s="70"/>
      <c r="E61" s="70"/>
      <c r="F61" s="70"/>
    </row>
    <row r="62" spans="1:7" x14ac:dyDescent="0.2">
      <c r="A62" s="70"/>
      <c r="B62" s="70"/>
      <c r="C62" s="70"/>
      <c r="D62" s="70"/>
      <c r="E62" s="70"/>
      <c r="F62" s="70"/>
    </row>
    <row r="63" spans="1:7" x14ac:dyDescent="0.2">
      <c r="A63" s="70"/>
      <c r="B63" s="70"/>
      <c r="C63" s="70"/>
      <c r="D63" s="70"/>
      <c r="E63" s="70"/>
      <c r="F63" s="70"/>
    </row>
    <row r="64" spans="1:7" x14ac:dyDescent="0.2">
      <c r="A64" s="70"/>
      <c r="B64" s="70"/>
      <c r="C64" s="70"/>
      <c r="D64" s="70"/>
      <c r="E64" s="70"/>
      <c r="F64" s="70"/>
    </row>
    <row r="65" spans="1:6" x14ac:dyDescent="0.2">
      <c r="A65" s="3" t="str">
        <f>+Índice_Anexos_ICT!A125</f>
        <v>Sr. JAVIER ALFREDO GALARZA BENITES</v>
      </c>
      <c r="B65" s="3"/>
      <c r="C65" s="8"/>
      <c r="D65" s="1"/>
      <c r="E65" s="3" t="str">
        <f>+Índice_Anexos_ICT!G125</f>
        <v>Sr. FELIX BYRON VALAREZO ALVARADO</v>
      </c>
      <c r="F65" s="2"/>
    </row>
    <row r="66" spans="1:6" x14ac:dyDescent="0.2">
      <c r="A66" s="3" t="str">
        <f>+Índice_Anexos_ICT!A126</f>
        <v>C.C: 0901243352</v>
      </c>
      <c r="B66" s="3"/>
      <c r="C66" s="8"/>
      <c r="D66" s="1"/>
      <c r="E66" s="3" t="str">
        <f>+Índice_Anexos_ICT!G126</f>
        <v>RUC No. 0912592029001</v>
      </c>
      <c r="F66" s="2"/>
    </row>
    <row r="67" spans="1:6" x14ac:dyDescent="0.2">
      <c r="A67" s="3" t="str">
        <f>+Índice_Anexos_ICT!A127</f>
        <v>Representante Legal  SERVICIOS TELCODATA S.A.</v>
      </c>
      <c r="B67" s="8"/>
      <c r="C67" s="8"/>
      <c r="D67" s="1"/>
      <c r="E67" s="3" t="str">
        <f>+Índice_Anexos_ICT!G127</f>
        <v>Contador SERVICIOS TELCODATA S.A.</v>
      </c>
      <c r="F67" s="2"/>
    </row>
  </sheetData>
  <sheetProtection selectLockedCells="1" selectUnlockedCells="1"/>
  <mergeCells count="25">
    <mergeCell ref="A57:G57"/>
    <mergeCell ref="A58:G58"/>
    <mergeCell ref="A46:A47"/>
    <mergeCell ref="B46:B47"/>
    <mergeCell ref="C46:C47"/>
    <mergeCell ref="G46:G47"/>
    <mergeCell ref="A55:G55"/>
    <mergeCell ref="A56:G56"/>
    <mergeCell ref="A21:A22"/>
    <mergeCell ref="B21:B22"/>
    <mergeCell ref="C21:C22"/>
    <mergeCell ref="G21:G22"/>
    <mergeCell ref="A28:A29"/>
    <mergeCell ref="B28:B29"/>
    <mergeCell ref="C28:C29"/>
    <mergeCell ref="G28:G29"/>
    <mergeCell ref="A15:A17"/>
    <mergeCell ref="B15:B17"/>
    <mergeCell ref="C15:C17"/>
    <mergeCell ref="G15:G17"/>
    <mergeCell ref="A10:C10"/>
    <mergeCell ref="D10:F10"/>
    <mergeCell ref="G10:G11"/>
    <mergeCell ref="A11:A12"/>
    <mergeCell ref="B11:B12"/>
  </mergeCells>
  <hyperlinks>
    <hyperlink ref="G1" location="Índice_Anexos_ICT!A1" display="Índice"/>
  </hyperlink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ColWidth="8.85546875" defaultRowHeight="12.75" x14ac:dyDescent="0.2"/>
  <cols>
    <col min="1" max="1" width="10.5703125" style="51" customWidth="1"/>
    <col min="2" max="2" width="14.5703125" style="51" customWidth="1"/>
    <col min="3" max="3" width="9.28515625" style="51" customWidth="1"/>
    <col min="4" max="4" width="12.5703125" style="51" customWidth="1"/>
    <col min="5" max="5" width="21.5703125" style="51" customWidth="1"/>
    <col min="6" max="6" width="21.7109375" style="51" customWidth="1"/>
    <col min="7" max="7" width="13" style="1" customWidth="1"/>
    <col min="8" max="16384" width="8.85546875" style="2"/>
  </cols>
  <sheetData>
    <row r="1" spans="1:7" x14ac:dyDescent="0.2">
      <c r="A1" s="3" t="s">
        <v>123</v>
      </c>
      <c r="B1" s="3"/>
      <c r="C1" s="3"/>
      <c r="F1" s="52"/>
      <c r="G1" s="29" t="s">
        <v>124</v>
      </c>
    </row>
    <row r="2" spans="1:7" x14ac:dyDescent="0.2">
      <c r="A2" s="4"/>
      <c r="B2" s="5"/>
      <c r="C2" s="5"/>
      <c r="F2" s="1"/>
    </row>
    <row r="3" spans="1:7" x14ac:dyDescent="0.2">
      <c r="A3" s="3" t="s">
        <v>1</v>
      </c>
      <c r="C3" s="6" t="str">
        <f>+Índice_Anexos_ICT!C3</f>
        <v>SERVICIOS TELCODATA</v>
      </c>
      <c r="E3" s="53"/>
      <c r="F3" s="1"/>
    </row>
    <row r="4" spans="1:7" x14ac:dyDescent="0.2">
      <c r="A4" s="3" t="s">
        <v>3</v>
      </c>
      <c r="C4" s="6" t="str">
        <f>+Índice_Anexos_ICT!C4</f>
        <v>0990800537001</v>
      </c>
      <c r="E4" s="53"/>
      <c r="F4" s="1"/>
    </row>
    <row r="5" spans="1:7" x14ac:dyDescent="0.2">
      <c r="A5" s="3" t="s">
        <v>5</v>
      </c>
      <c r="C5" s="6">
        <f>+Índice_Anexos_ICT!C5</f>
        <v>2019</v>
      </c>
      <c r="E5" s="53"/>
      <c r="F5" s="1"/>
    </row>
    <row r="6" spans="1:7" x14ac:dyDescent="0.2">
      <c r="A6" s="4"/>
      <c r="B6" s="5"/>
      <c r="C6" s="5"/>
      <c r="F6" s="1"/>
    </row>
    <row r="7" spans="1:7" x14ac:dyDescent="0.2">
      <c r="A7" s="3" t="s">
        <v>446</v>
      </c>
      <c r="B7" s="3"/>
      <c r="C7" s="3"/>
      <c r="F7" s="53"/>
    </row>
    <row r="8" spans="1:7" x14ac:dyDescent="0.2">
      <c r="A8" s="5" t="s">
        <v>447</v>
      </c>
      <c r="B8" s="3"/>
      <c r="C8" s="3"/>
      <c r="F8" s="53"/>
    </row>
    <row r="9" spans="1:7" x14ac:dyDescent="0.2">
      <c r="A9" s="5" t="s">
        <v>448</v>
      </c>
      <c r="B9" s="3"/>
      <c r="C9" s="3"/>
      <c r="F9" s="53"/>
    </row>
    <row r="10" spans="1:7" x14ac:dyDescent="0.2">
      <c r="A10" s="4"/>
      <c r="B10" s="3"/>
      <c r="C10" s="3"/>
      <c r="F10" s="53"/>
    </row>
    <row r="11" spans="1:7" x14ac:dyDescent="0.2">
      <c r="A11" s="4"/>
      <c r="B11" s="3"/>
      <c r="C11" s="3"/>
      <c r="F11" s="53"/>
    </row>
    <row r="12" spans="1:7" x14ac:dyDescent="0.2">
      <c r="A12" s="3" t="s">
        <v>36</v>
      </c>
    </row>
    <row r="14" spans="1:7" s="16" customFormat="1" ht="60" x14ac:dyDescent="0.2">
      <c r="A14" s="9" t="s">
        <v>449</v>
      </c>
      <c r="B14" s="9" t="s">
        <v>450</v>
      </c>
      <c r="C14" s="9" t="s">
        <v>305</v>
      </c>
      <c r="D14" s="9" t="s">
        <v>451</v>
      </c>
      <c r="E14" s="9" t="s">
        <v>452</v>
      </c>
      <c r="F14" s="9" t="s">
        <v>453</v>
      </c>
      <c r="G14" s="71" t="s">
        <v>454</v>
      </c>
    </row>
    <row r="15" spans="1:7" s="16" customFormat="1" ht="12" customHeight="1" x14ac:dyDescent="0.2">
      <c r="A15" s="72" t="s">
        <v>455</v>
      </c>
      <c r="B15" s="72" t="s">
        <v>309</v>
      </c>
      <c r="C15" s="546" t="s">
        <v>456</v>
      </c>
      <c r="D15" s="546"/>
      <c r="E15" s="72" t="s">
        <v>457</v>
      </c>
      <c r="F15" s="72" t="s">
        <v>458</v>
      </c>
      <c r="G15" s="72" t="s">
        <v>459</v>
      </c>
    </row>
    <row r="16" spans="1:7" x14ac:dyDescent="0.2">
      <c r="A16" s="73"/>
      <c r="B16" s="73"/>
      <c r="C16" s="73"/>
      <c r="D16" s="73"/>
      <c r="E16" s="74"/>
      <c r="F16" s="74"/>
      <c r="G16" s="75">
        <v>0</v>
      </c>
    </row>
    <row r="17" spans="1:7" x14ac:dyDescent="0.2">
      <c r="A17" s="76"/>
      <c r="B17" s="76"/>
      <c r="C17" s="76"/>
      <c r="D17" s="76"/>
      <c r="E17" s="74"/>
      <c r="F17" s="74"/>
      <c r="G17" s="75">
        <v>0</v>
      </c>
    </row>
    <row r="18" spans="1:7" x14ac:dyDescent="0.2">
      <c r="A18" s="76"/>
      <c r="B18" s="76"/>
      <c r="C18" s="76"/>
      <c r="D18" s="76"/>
      <c r="E18" s="74"/>
      <c r="F18" s="74"/>
      <c r="G18" s="75">
        <v>0</v>
      </c>
    </row>
    <row r="19" spans="1:7" x14ac:dyDescent="0.2">
      <c r="A19" s="76"/>
      <c r="B19" s="76"/>
      <c r="C19" s="76"/>
      <c r="D19" s="76"/>
      <c r="E19" s="74"/>
      <c r="F19" s="74"/>
      <c r="G19" s="75">
        <v>0</v>
      </c>
    </row>
    <row r="20" spans="1:7" x14ac:dyDescent="0.2">
      <c r="A20" s="76"/>
      <c r="B20" s="76"/>
      <c r="C20" s="76"/>
      <c r="D20" s="76"/>
      <c r="E20" s="74"/>
      <c r="F20" s="74"/>
      <c r="G20" s="75">
        <v>0</v>
      </c>
    </row>
    <row r="21" spans="1:7" x14ac:dyDescent="0.2">
      <c r="A21" s="19"/>
      <c r="B21" s="19"/>
      <c r="C21" s="19"/>
      <c r="D21" s="19"/>
      <c r="E21" s="21"/>
      <c r="F21" s="21"/>
      <c r="G21" s="75">
        <v>0</v>
      </c>
    </row>
    <row r="22" spans="1:7" x14ac:dyDescent="0.2">
      <c r="A22" s="19"/>
      <c r="B22" s="19"/>
      <c r="C22" s="19"/>
      <c r="D22" s="19"/>
      <c r="E22" s="21"/>
      <c r="F22" s="21"/>
      <c r="G22" s="75">
        <v>0</v>
      </c>
    </row>
    <row r="23" spans="1:7" x14ac:dyDescent="0.2">
      <c r="A23" s="73"/>
      <c r="B23" s="73"/>
      <c r="C23" s="73"/>
      <c r="D23" s="73"/>
      <c r="E23" s="21"/>
      <c r="F23" s="21"/>
      <c r="G23" s="75">
        <v>0</v>
      </c>
    </row>
    <row r="24" spans="1:7" x14ac:dyDescent="0.2">
      <c r="A24" s="73"/>
      <c r="B24" s="73"/>
      <c r="C24" s="19"/>
      <c r="D24" s="19"/>
      <c r="E24" s="21"/>
      <c r="F24" s="21"/>
      <c r="G24" s="75">
        <v>0</v>
      </c>
    </row>
    <row r="25" spans="1:7" x14ac:dyDescent="0.2">
      <c r="A25" s="19"/>
      <c r="B25" s="19"/>
      <c r="C25" s="19"/>
      <c r="D25" s="19"/>
      <c r="E25" s="21"/>
      <c r="F25" s="21"/>
      <c r="G25" s="75">
        <v>0</v>
      </c>
    </row>
    <row r="26" spans="1:7" ht="12" customHeight="1" x14ac:dyDescent="0.2">
      <c r="A26" s="547" t="s">
        <v>460</v>
      </c>
      <c r="B26" s="547"/>
      <c r="C26" s="547"/>
      <c r="D26" s="547"/>
      <c r="E26" s="547"/>
      <c r="F26" s="547"/>
      <c r="G26" s="77">
        <f>SUM(G16:G25)</f>
        <v>0</v>
      </c>
    </row>
    <row r="27" spans="1:7" x14ac:dyDescent="0.2">
      <c r="A27" s="70"/>
      <c r="B27" s="70"/>
      <c r="C27" s="70"/>
      <c r="D27" s="70"/>
      <c r="E27" s="70"/>
      <c r="F27" s="70"/>
    </row>
    <row r="28" spans="1:7" x14ac:dyDescent="0.2">
      <c r="A28" s="70"/>
      <c r="B28" s="70"/>
      <c r="C28" s="70"/>
      <c r="D28" s="70"/>
      <c r="E28" s="70"/>
      <c r="F28" s="53"/>
    </row>
    <row r="29" spans="1:7" x14ac:dyDescent="0.2">
      <c r="A29" s="3" t="s">
        <v>38</v>
      </c>
      <c r="B29" s="70"/>
      <c r="C29" s="70"/>
      <c r="D29" s="70"/>
      <c r="E29" s="70"/>
      <c r="F29" s="70"/>
    </row>
    <row r="30" spans="1:7" x14ac:dyDescent="0.2">
      <c r="A30" s="70"/>
      <c r="B30" s="70"/>
      <c r="C30" s="70"/>
      <c r="D30" s="70"/>
      <c r="E30" s="70"/>
      <c r="F30" s="70"/>
    </row>
    <row r="31" spans="1:7" ht="36" customHeight="1" x14ac:dyDescent="0.2">
      <c r="A31" s="501" t="s">
        <v>126</v>
      </c>
      <c r="B31" s="501"/>
      <c r="C31" s="501"/>
      <c r="D31" s="501"/>
      <c r="E31" s="501"/>
      <c r="F31" s="9" t="s">
        <v>461</v>
      </c>
      <c r="G31" s="9" t="s">
        <v>462</v>
      </c>
    </row>
    <row r="32" spans="1:7" ht="12" customHeight="1" x14ac:dyDescent="0.2">
      <c r="A32" s="545" t="s">
        <v>463</v>
      </c>
      <c r="B32" s="545"/>
      <c r="C32" s="545"/>
      <c r="D32" s="545"/>
      <c r="E32" s="545"/>
      <c r="F32" s="78">
        <v>804</v>
      </c>
      <c r="G32" s="75">
        <v>0</v>
      </c>
    </row>
    <row r="33" spans="1:7" ht="12" customHeight="1" x14ac:dyDescent="0.2">
      <c r="A33" s="545" t="s">
        <v>464</v>
      </c>
      <c r="B33" s="545"/>
      <c r="C33" s="545"/>
      <c r="D33" s="545"/>
      <c r="E33" s="545"/>
      <c r="F33" s="78">
        <v>805</v>
      </c>
      <c r="G33" s="75">
        <v>0</v>
      </c>
    </row>
    <row r="34" spans="1:7" ht="12" customHeight="1" x14ac:dyDescent="0.2">
      <c r="A34" s="545" t="s">
        <v>465</v>
      </c>
      <c r="B34" s="545"/>
      <c r="C34" s="545"/>
      <c r="D34" s="545"/>
      <c r="E34" s="545"/>
      <c r="F34" s="78">
        <v>812</v>
      </c>
      <c r="G34" s="75">
        <v>0</v>
      </c>
    </row>
    <row r="35" spans="1:7" ht="12.75" customHeight="1" x14ac:dyDescent="0.2">
      <c r="A35" s="548" t="s">
        <v>466</v>
      </c>
      <c r="B35" s="548"/>
      <c r="C35" s="548"/>
      <c r="D35" s="548"/>
      <c r="E35" s="548"/>
      <c r="F35" s="548"/>
      <c r="G35" s="79">
        <f>SUM(G32:G34)</f>
        <v>0</v>
      </c>
    </row>
    <row r="36" spans="1:7" ht="12.75" customHeight="1" x14ac:dyDescent="0.2">
      <c r="A36" s="548" t="s">
        <v>467</v>
      </c>
      <c r="B36" s="548"/>
      <c r="C36" s="548"/>
      <c r="D36" s="548"/>
      <c r="E36" s="548"/>
      <c r="F36" s="548"/>
      <c r="G36" s="77">
        <f>G26-G35</f>
        <v>0</v>
      </c>
    </row>
    <row r="37" spans="1:7" x14ac:dyDescent="0.2">
      <c r="A37" s="4"/>
      <c r="B37" s="69"/>
      <c r="C37" s="69"/>
      <c r="D37" s="69"/>
      <c r="E37" s="69"/>
      <c r="F37" s="69"/>
    </row>
    <row r="38" spans="1:7" x14ac:dyDescent="0.2">
      <c r="A38" s="4"/>
      <c r="B38" s="69"/>
      <c r="C38" s="69"/>
      <c r="D38" s="69"/>
      <c r="E38" s="69"/>
      <c r="F38" s="69"/>
    </row>
    <row r="39" spans="1:7" ht="12" customHeight="1" x14ac:dyDescent="0.2">
      <c r="A39" s="516" t="s">
        <v>166</v>
      </c>
      <c r="B39" s="516"/>
      <c r="C39" s="516"/>
      <c r="D39" s="516"/>
      <c r="E39" s="516"/>
      <c r="F39" s="516"/>
      <c r="G39" s="516"/>
    </row>
    <row r="40" spans="1:7" ht="25.5" customHeight="1" x14ac:dyDescent="0.2">
      <c r="A40" s="517" t="s">
        <v>468</v>
      </c>
      <c r="B40" s="517"/>
      <c r="C40" s="517"/>
      <c r="D40" s="517"/>
      <c r="E40" s="517"/>
      <c r="F40" s="517"/>
      <c r="G40" s="517"/>
    </row>
    <row r="41" spans="1:7" ht="38.1" customHeight="1" x14ac:dyDescent="0.2">
      <c r="A41" s="543" t="s">
        <v>469</v>
      </c>
      <c r="B41" s="543"/>
      <c r="C41" s="543"/>
      <c r="D41" s="543"/>
      <c r="E41" s="543"/>
      <c r="F41" s="543"/>
      <c r="G41" s="543"/>
    </row>
    <row r="42" spans="1:7" ht="25.5" customHeight="1" x14ac:dyDescent="0.2">
      <c r="A42" s="543" t="s">
        <v>470</v>
      </c>
      <c r="B42" s="543"/>
      <c r="C42" s="543"/>
      <c r="D42" s="543"/>
      <c r="E42" s="543"/>
      <c r="F42" s="543"/>
      <c r="G42" s="543"/>
    </row>
    <row r="43" spans="1:7" ht="25.5" customHeight="1" x14ac:dyDescent="0.2">
      <c r="A43" s="543" t="s">
        <v>471</v>
      </c>
      <c r="B43" s="543"/>
      <c r="C43" s="543"/>
      <c r="D43" s="543"/>
      <c r="E43" s="543"/>
      <c r="F43" s="543"/>
      <c r="G43" s="543"/>
    </row>
    <row r="44" spans="1:7" ht="24.75" customHeight="1" x14ac:dyDescent="0.2">
      <c r="A44" s="543" t="s">
        <v>472</v>
      </c>
      <c r="B44" s="543"/>
      <c r="C44" s="543"/>
      <c r="D44" s="543"/>
      <c r="E44" s="543"/>
      <c r="F44" s="543"/>
      <c r="G44" s="543"/>
    </row>
    <row r="45" spans="1:7" ht="25.5" customHeight="1" x14ac:dyDescent="0.2">
      <c r="A45" s="543" t="s">
        <v>473</v>
      </c>
      <c r="B45" s="543"/>
      <c r="C45" s="543"/>
      <c r="D45" s="543"/>
      <c r="E45" s="543"/>
      <c r="F45" s="543"/>
      <c r="G45" s="543"/>
    </row>
    <row r="46" spans="1:7" ht="25.5" customHeight="1" x14ac:dyDescent="0.2">
      <c r="A46" s="518" t="s">
        <v>474</v>
      </c>
      <c r="B46" s="518"/>
      <c r="C46" s="518"/>
      <c r="D46" s="518"/>
      <c r="E46" s="518"/>
      <c r="F46" s="518"/>
      <c r="G46" s="518"/>
    </row>
    <row r="47" spans="1:7" x14ac:dyDescent="0.2">
      <c r="A47" s="70"/>
      <c r="B47" s="70"/>
      <c r="C47" s="70"/>
      <c r="D47" s="70"/>
      <c r="E47" s="70"/>
      <c r="F47" s="70"/>
    </row>
    <row r="48" spans="1:7" x14ac:dyDescent="0.2">
      <c r="A48" s="70"/>
      <c r="B48" s="70"/>
      <c r="C48" s="70"/>
      <c r="D48" s="70"/>
      <c r="E48" s="70"/>
      <c r="F48" s="70"/>
    </row>
    <row r="49" spans="1:6" x14ac:dyDescent="0.2">
      <c r="A49" s="70"/>
      <c r="B49" s="70"/>
      <c r="C49" s="70"/>
      <c r="D49" s="70"/>
      <c r="E49" s="70"/>
      <c r="F49" s="70"/>
    </row>
    <row r="50" spans="1:6" x14ac:dyDescent="0.2">
      <c r="A50" s="70"/>
      <c r="B50" s="70"/>
      <c r="C50" s="70"/>
      <c r="D50" s="70"/>
      <c r="E50" s="70"/>
      <c r="F50" s="70"/>
    </row>
    <row r="51" spans="1:6" x14ac:dyDescent="0.2">
      <c r="A51" s="70"/>
      <c r="B51" s="70"/>
      <c r="C51" s="70"/>
      <c r="D51" s="70"/>
      <c r="E51" s="70"/>
      <c r="F51" s="70"/>
    </row>
    <row r="52" spans="1:6" x14ac:dyDescent="0.2">
      <c r="A52" s="70"/>
      <c r="B52" s="70"/>
      <c r="C52" s="70"/>
      <c r="D52" s="70"/>
      <c r="E52" s="70"/>
      <c r="F52" s="70"/>
    </row>
    <row r="53" spans="1:6" s="1" customFormat="1" ht="12" x14ac:dyDescent="0.2">
      <c r="A53" s="3" t="str">
        <f>+Índice_Anexos_ICT!A125</f>
        <v>Sr. JAVIER ALFREDO GALARZA BENITES</v>
      </c>
      <c r="B53" s="3"/>
      <c r="C53" s="8"/>
      <c r="F53" s="3" t="str">
        <f>+Índice_Anexos_ICT!G125</f>
        <v>Sr. FELIX BYRON VALAREZO ALVARADO</v>
      </c>
    </row>
    <row r="54" spans="1:6" s="1" customFormat="1" ht="12" x14ac:dyDescent="0.2">
      <c r="A54" s="3" t="str">
        <f>+Índice_Anexos_ICT!A126</f>
        <v>C.C: 0901243352</v>
      </c>
      <c r="B54" s="3"/>
      <c r="C54" s="8"/>
      <c r="F54" s="3" t="str">
        <f>+Índice_Anexos_ICT!G126</f>
        <v>RUC No. 0912592029001</v>
      </c>
    </row>
    <row r="55" spans="1:6" s="1" customFormat="1" ht="12" x14ac:dyDescent="0.2">
      <c r="A55" s="3" t="str">
        <f>+Índice_Anexos_ICT!A127</f>
        <v>Representante Legal  SERVICIOS TELCODATA S.A.</v>
      </c>
      <c r="B55" s="8"/>
      <c r="C55" s="8"/>
      <c r="F55" s="3" t="str">
        <f>+Índice_Anexos_ICT!G127</f>
        <v>Contador SERVICIOS TELCODATA S.A.</v>
      </c>
    </row>
  </sheetData>
  <sheetProtection selectLockedCells="1" selectUnlockedCells="1"/>
  <mergeCells count="16">
    <mergeCell ref="A43:G43"/>
    <mergeCell ref="A44:G44"/>
    <mergeCell ref="A45:G45"/>
    <mergeCell ref="A46:G46"/>
    <mergeCell ref="A35:F35"/>
    <mergeCell ref="A36:F36"/>
    <mergeCell ref="A39:G39"/>
    <mergeCell ref="A40:G40"/>
    <mergeCell ref="A41:G41"/>
    <mergeCell ref="A42:G42"/>
    <mergeCell ref="A34:E34"/>
    <mergeCell ref="C15:D15"/>
    <mergeCell ref="A26:F26"/>
    <mergeCell ref="A31:E31"/>
    <mergeCell ref="A32:E32"/>
    <mergeCell ref="A33:E33"/>
  </mergeCells>
  <hyperlinks>
    <hyperlink ref="G1" location="Índice_Anexos_ICT!A1" display="Índice"/>
  </hyperlinks>
  <pageMargins left="0.43333333333333335" right="0.43333333333333335" top="0.47222222222222221" bottom="0.35416666666666669" header="0.51180555555555551" footer="0.51180555555555551"/>
  <pageSetup paperSize="9" firstPageNumber="0" orientation="portrait" horizontalDpi="300" verticalDpi="30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12" workbookViewId="0">
      <selection activeCell="A29" sqref="A29:E29"/>
    </sheetView>
  </sheetViews>
  <sheetFormatPr baseColWidth="10" defaultColWidth="8.85546875" defaultRowHeight="12.75" x14ac:dyDescent="0.2"/>
  <cols>
    <col min="1" max="1" width="12.85546875" style="34" customWidth="1"/>
    <col min="2" max="2" width="12.85546875" style="80" customWidth="1"/>
    <col min="3" max="4" width="12.85546875" style="37" customWidth="1"/>
    <col min="5" max="8" width="15.7109375" style="37" customWidth="1"/>
    <col min="9" max="10" width="12" style="81" customWidth="1"/>
    <col min="11" max="11" width="13" style="34" customWidth="1"/>
    <col min="12" max="16384" width="8.85546875" style="2"/>
  </cols>
  <sheetData>
    <row r="1" spans="1:11" x14ac:dyDescent="0.2">
      <c r="A1" s="35" t="s">
        <v>123</v>
      </c>
      <c r="B1" s="35"/>
      <c r="C1" s="35"/>
      <c r="D1" s="82"/>
      <c r="E1" s="82"/>
      <c r="F1" s="82"/>
      <c r="G1" s="83"/>
      <c r="H1" s="83"/>
      <c r="I1" s="84" t="s">
        <v>124</v>
      </c>
      <c r="J1" s="84"/>
    </row>
    <row r="2" spans="1:11" s="34" customFormat="1" ht="11.25" x14ac:dyDescent="0.2">
      <c r="A2" s="33"/>
      <c r="B2" s="85"/>
      <c r="C2" s="85"/>
      <c r="D2" s="82"/>
      <c r="E2" s="82"/>
      <c r="F2" s="82"/>
      <c r="I2" s="86"/>
      <c r="J2" s="86"/>
    </row>
    <row r="3" spans="1:11" s="34" customFormat="1" ht="11.25" x14ac:dyDescent="0.2">
      <c r="A3" s="35" t="s">
        <v>1</v>
      </c>
      <c r="C3" s="87" t="str">
        <f>+Índice_Anexos_ICT!C3</f>
        <v>SERVICIOS TELCODATA</v>
      </c>
      <c r="D3" s="82"/>
      <c r="E3" s="88"/>
      <c r="F3" s="88"/>
      <c r="I3" s="86"/>
      <c r="J3" s="86"/>
    </row>
    <row r="4" spans="1:11" s="34" customFormat="1" ht="11.25" x14ac:dyDescent="0.2">
      <c r="A4" s="35" t="s">
        <v>3</v>
      </c>
      <c r="C4" s="87" t="str">
        <f>+Índice_Anexos_ICT!C4</f>
        <v>0990800537001</v>
      </c>
      <c r="D4" s="82"/>
      <c r="E4" s="88"/>
      <c r="F4" s="88"/>
      <c r="I4" s="86"/>
      <c r="J4" s="86"/>
    </row>
    <row r="5" spans="1:11" s="34" customFormat="1" ht="12" x14ac:dyDescent="0.2">
      <c r="A5" s="35" t="s">
        <v>5</v>
      </c>
      <c r="C5" s="6">
        <v>2019</v>
      </c>
      <c r="D5" s="82"/>
      <c r="E5" s="88"/>
      <c r="F5" s="88"/>
      <c r="I5" s="86"/>
      <c r="J5" s="86"/>
    </row>
    <row r="6" spans="1:11" s="34" customFormat="1" ht="11.25" x14ac:dyDescent="0.2">
      <c r="A6" s="33"/>
      <c r="B6" s="85"/>
      <c r="C6" s="85"/>
      <c r="D6" s="82"/>
      <c r="E6" s="82"/>
      <c r="F6" s="82"/>
      <c r="I6" s="86"/>
      <c r="J6" s="86"/>
    </row>
    <row r="7" spans="1:11" x14ac:dyDescent="0.2">
      <c r="A7" s="35" t="s">
        <v>475</v>
      </c>
      <c r="B7" s="35"/>
      <c r="C7" s="35"/>
      <c r="D7" s="82"/>
      <c r="E7" s="82"/>
      <c r="F7" s="82"/>
      <c r="G7" s="88"/>
      <c r="H7" s="88"/>
      <c r="I7" s="86"/>
      <c r="J7" s="86"/>
    </row>
    <row r="8" spans="1:11" x14ac:dyDescent="0.2">
      <c r="A8" s="85" t="s">
        <v>447</v>
      </c>
      <c r="B8" s="35"/>
      <c r="C8" s="35"/>
      <c r="D8" s="82"/>
      <c r="E8" s="82"/>
      <c r="F8" s="82"/>
      <c r="G8" s="88"/>
      <c r="H8" s="88"/>
      <c r="I8" s="86"/>
      <c r="J8" s="86"/>
    </row>
    <row r="9" spans="1:11" x14ac:dyDescent="0.2">
      <c r="A9" s="85" t="s">
        <v>476</v>
      </c>
      <c r="B9" s="35"/>
      <c r="C9" s="35"/>
      <c r="D9" s="82"/>
      <c r="E9" s="82"/>
      <c r="F9" s="82"/>
      <c r="G9" s="88"/>
      <c r="H9" s="88"/>
      <c r="I9" s="86"/>
      <c r="J9" s="86"/>
    </row>
    <row r="10" spans="1:11" x14ac:dyDescent="0.2">
      <c r="A10" s="85" t="s">
        <v>477</v>
      </c>
      <c r="B10" s="35"/>
      <c r="C10" s="35"/>
      <c r="D10" s="82"/>
      <c r="E10" s="82"/>
      <c r="F10" s="82"/>
      <c r="G10" s="88"/>
      <c r="H10" s="88"/>
      <c r="I10" s="86"/>
      <c r="J10" s="86"/>
    </row>
    <row r="11" spans="1:11" x14ac:dyDescent="0.2">
      <c r="A11" s="33"/>
      <c r="B11" s="35"/>
      <c r="C11" s="35"/>
      <c r="D11" s="82"/>
      <c r="E11" s="82"/>
      <c r="F11" s="82"/>
      <c r="G11" s="88"/>
      <c r="H11" s="88"/>
      <c r="I11" s="86"/>
      <c r="J11" s="86"/>
    </row>
    <row r="12" spans="1:11" x14ac:dyDescent="0.2">
      <c r="A12" s="33"/>
      <c r="B12" s="35"/>
      <c r="C12" s="35"/>
      <c r="D12" s="82"/>
      <c r="E12" s="82"/>
      <c r="F12" s="82"/>
      <c r="G12" s="88"/>
      <c r="H12" s="88"/>
      <c r="I12" s="86"/>
      <c r="J12" s="86"/>
    </row>
    <row r="13" spans="1:11" ht="12.75" customHeight="1" x14ac:dyDescent="0.2">
      <c r="A13" s="549" t="s">
        <v>40</v>
      </c>
      <c r="B13" s="549"/>
      <c r="C13" s="549"/>
      <c r="D13" s="549"/>
      <c r="E13" s="549"/>
      <c r="F13" s="549"/>
      <c r="G13" s="549"/>
      <c r="H13" s="549"/>
      <c r="I13" s="549"/>
      <c r="J13" s="549"/>
      <c r="K13" s="549"/>
    </row>
    <row r="14" spans="1:11" x14ac:dyDescent="0.2">
      <c r="A14" s="82"/>
      <c r="B14" s="82"/>
      <c r="C14" s="82"/>
      <c r="D14" s="82"/>
      <c r="E14" s="82"/>
      <c r="F14" s="82"/>
      <c r="G14" s="82"/>
      <c r="H14" s="82"/>
      <c r="I14" s="86"/>
      <c r="J14" s="86"/>
    </row>
    <row r="15" spans="1:11" ht="54" customHeight="1" x14ac:dyDescent="0.2">
      <c r="A15" s="36" t="s">
        <v>478</v>
      </c>
      <c r="B15" s="36" t="s">
        <v>450</v>
      </c>
      <c r="C15" s="36" t="s">
        <v>305</v>
      </c>
      <c r="D15" s="36" t="s">
        <v>451</v>
      </c>
      <c r="E15" s="520" t="s">
        <v>479</v>
      </c>
      <c r="F15" s="520"/>
      <c r="G15" s="520" t="s">
        <v>480</v>
      </c>
      <c r="H15" s="520"/>
      <c r="I15" s="520" t="s">
        <v>481</v>
      </c>
      <c r="J15" s="520"/>
      <c r="K15" s="89" t="s">
        <v>454</v>
      </c>
    </row>
    <row r="16" spans="1:11" ht="11.25" customHeight="1" x14ac:dyDescent="0.2">
      <c r="A16" s="56" t="s">
        <v>455</v>
      </c>
      <c r="B16" s="56" t="s">
        <v>309</v>
      </c>
      <c r="C16" s="550" t="s">
        <v>456</v>
      </c>
      <c r="D16" s="550"/>
      <c r="E16" s="550" t="s">
        <v>457</v>
      </c>
      <c r="F16" s="550"/>
      <c r="G16" s="550" t="s">
        <v>458</v>
      </c>
      <c r="H16" s="550"/>
      <c r="I16" s="550" t="s">
        <v>459</v>
      </c>
      <c r="J16" s="550"/>
      <c r="K16" s="56" t="s">
        <v>482</v>
      </c>
    </row>
    <row r="17" spans="1:11" ht="31.5" customHeight="1" x14ac:dyDescent="0.2">
      <c r="A17" s="559" t="s">
        <v>483</v>
      </c>
      <c r="B17" s="42">
        <v>7210</v>
      </c>
      <c r="C17" s="42" t="s">
        <v>427</v>
      </c>
      <c r="D17" s="42" t="s">
        <v>484</v>
      </c>
      <c r="E17" s="551" t="s">
        <v>485</v>
      </c>
      <c r="F17" s="551"/>
      <c r="G17" s="551" t="s">
        <v>486</v>
      </c>
      <c r="H17" s="551"/>
      <c r="I17" s="551" t="s">
        <v>185</v>
      </c>
      <c r="J17" s="551"/>
      <c r="K17" s="91">
        <v>130.38999999999999</v>
      </c>
    </row>
    <row r="18" spans="1:11" ht="31.5" customHeight="1" x14ac:dyDescent="0.2">
      <c r="A18" s="527"/>
      <c r="B18" s="42">
        <v>7249</v>
      </c>
      <c r="C18" s="42" t="s">
        <v>487</v>
      </c>
      <c r="D18" s="42" t="s">
        <v>488</v>
      </c>
      <c r="E18" s="551" t="s">
        <v>489</v>
      </c>
      <c r="F18" s="551"/>
      <c r="G18" s="551" t="s">
        <v>486</v>
      </c>
      <c r="H18" s="551"/>
      <c r="I18" s="551" t="s">
        <v>185</v>
      </c>
      <c r="J18" s="551"/>
      <c r="K18" s="91">
        <v>36.36</v>
      </c>
    </row>
    <row r="19" spans="1:11" ht="12.75" customHeight="1" x14ac:dyDescent="0.2">
      <c r="A19" s="90"/>
      <c r="B19" s="90"/>
      <c r="C19" s="90"/>
      <c r="D19" s="90"/>
      <c r="E19" s="551"/>
      <c r="F19" s="551"/>
      <c r="G19" s="551"/>
      <c r="H19" s="551"/>
      <c r="I19" s="551"/>
      <c r="J19" s="551"/>
      <c r="K19" s="91">
        <v>0</v>
      </c>
    </row>
    <row r="20" spans="1:11" ht="12.75" customHeight="1" x14ac:dyDescent="0.2">
      <c r="A20" s="42"/>
      <c r="B20" s="42"/>
      <c r="C20" s="42"/>
      <c r="D20" s="42"/>
      <c r="E20" s="551"/>
      <c r="F20" s="551"/>
      <c r="G20" s="551"/>
      <c r="H20" s="551"/>
      <c r="I20" s="551"/>
      <c r="J20" s="551"/>
      <c r="K20" s="91">
        <v>0</v>
      </c>
    </row>
    <row r="21" spans="1:11" ht="12.75" customHeight="1" x14ac:dyDescent="0.2">
      <c r="A21" s="42"/>
      <c r="B21" s="42"/>
      <c r="C21" s="42"/>
      <c r="D21" s="42"/>
      <c r="E21" s="551"/>
      <c r="F21" s="551"/>
      <c r="G21" s="551"/>
      <c r="H21" s="551"/>
      <c r="I21" s="551"/>
      <c r="J21" s="551"/>
      <c r="K21" s="91">
        <v>0</v>
      </c>
    </row>
    <row r="22" spans="1:11" ht="12" customHeight="1" x14ac:dyDescent="0.2">
      <c r="A22" s="552" t="s">
        <v>490</v>
      </c>
      <c r="B22" s="552"/>
      <c r="C22" s="552"/>
      <c r="D22" s="552"/>
      <c r="E22" s="552"/>
      <c r="F22" s="552"/>
      <c r="G22" s="552"/>
      <c r="H22" s="552"/>
      <c r="I22" s="552"/>
      <c r="J22" s="552"/>
      <c r="K22" s="92">
        <f>SUM(K17:K21)</f>
        <v>166.75</v>
      </c>
    </row>
    <row r="23" spans="1:11" x14ac:dyDescent="0.2">
      <c r="B23" s="93"/>
      <c r="C23" s="94"/>
      <c r="D23" s="94"/>
      <c r="E23" s="94"/>
      <c r="F23" s="94"/>
      <c r="G23" s="94"/>
      <c r="H23" s="94"/>
      <c r="I23" s="86"/>
      <c r="J23" s="86"/>
    </row>
    <row r="24" spans="1:11" ht="11.25" customHeight="1" x14ac:dyDescent="0.2">
      <c r="A24" s="549" t="s">
        <v>42</v>
      </c>
      <c r="B24" s="549"/>
      <c r="C24" s="549"/>
      <c r="D24" s="549"/>
      <c r="E24" s="549"/>
      <c r="F24" s="549"/>
      <c r="G24" s="549"/>
      <c r="H24" s="549"/>
      <c r="I24" s="549"/>
      <c r="J24" s="549"/>
      <c r="K24" s="549"/>
    </row>
    <row r="25" spans="1:11" x14ac:dyDescent="0.2">
      <c r="B25" s="93"/>
      <c r="C25" s="94"/>
      <c r="D25" s="94"/>
      <c r="E25" s="94"/>
      <c r="F25" s="94"/>
      <c r="G25" s="94"/>
      <c r="H25" s="94"/>
      <c r="I25" s="86"/>
      <c r="J25" s="86"/>
    </row>
    <row r="26" spans="1:11" s="34" customFormat="1" ht="53.25" customHeight="1" x14ac:dyDescent="0.2">
      <c r="A26" s="520" t="s">
        <v>491</v>
      </c>
      <c r="B26" s="520"/>
      <c r="C26" s="520"/>
      <c r="D26" s="520"/>
      <c r="E26" s="520"/>
      <c r="F26" s="36" t="s">
        <v>492</v>
      </c>
      <c r="G26" s="36" t="s">
        <v>462</v>
      </c>
      <c r="H26" s="36" t="s">
        <v>493</v>
      </c>
    </row>
    <row r="27" spans="1:11" s="34" customFormat="1" ht="11.25" customHeight="1" x14ac:dyDescent="0.2">
      <c r="A27" s="554" t="s">
        <v>494</v>
      </c>
      <c r="B27" s="554"/>
      <c r="C27" s="554"/>
      <c r="D27" s="554"/>
      <c r="E27" s="554"/>
      <c r="F27" s="554"/>
      <c r="G27" s="554"/>
      <c r="H27" s="95" t="s">
        <v>185</v>
      </c>
    </row>
    <row r="28" spans="1:11" s="34" customFormat="1" ht="11.25" customHeight="1" x14ac:dyDescent="0.2">
      <c r="A28" s="553" t="s">
        <v>495</v>
      </c>
      <c r="B28" s="553"/>
      <c r="C28" s="553"/>
      <c r="D28" s="553"/>
      <c r="E28" s="553"/>
      <c r="F28" s="96"/>
      <c r="G28" s="59">
        <v>0</v>
      </c>
      <c r="H28" s="95" t="s">
        <v>185</v>
      </c>
    </row>
    <row r="29" spans="1:11" s="34" customFormat="1" ht="11.25" customHeight="1" x14ac:dyDescent="0.2">
      <c r="A29" s="553" t="s">
        <v>495</v>
      </c>
      <c r="B29" s="553"/>
      <c r="C29" s="553"/>
      <c r="D29" s="553"/>
      <c r="E29" s="553"/>
      <c r="F29" s="96"/>
      <c r="G29" s="59">
        <v>0</v>
      </c>
      <c r="H29" s="95" t="s">
        <v>185</v>
      </c>
    </row>
    <row r="30" spans="1:11" s="34" customFormat="1" ht="11.25" customHeight="1" x14ac:dyDescent="0.2">
      <c r="A30" s="553" t="s">
        <v>495</v>
      </c>
      <c r="B30" s="553"/>
      <c r="C30" s="553"/>
      <c r="D30" s="553"/>
      <c r="E30" s="553"/>
      <c r="F30" s="96"/>
      <c r="G30" s="59">
        <v>0</v>
      </c>
      <c r="H30" s="95" t="s">
        <v>185</v>
      </c>
    </row>
    <row r="31" spans="1:11" s="34" customFormat="1" ht="11.25" customHeight="1" x14ac:dyDescent="0.2">
      <c r="A31" s="553" t="s">
        <v>495</v>
      </c>
      <c r="B31" s="553"/>
      <c r="C31" s="553"/>
      <c r="D31" s="553"/>
      <c r="E31" s="553"/>
      <c r="F31" s="96"/>
      <c r="G31" s="59">
        <v>0</v>
      </c>
      <c r="H31" s="95" t="s">
        <v>185</v>
      </c>
    </row>
    <row r="32" spans="1:11" s="34" customFormat="1" ht="11.25" customHeight="1" x14ac:dyDescent="0.2">
      <c r="A32" s="553" t="s">
        <v>495</v>
      </c>
      <c r="B32" s="553"/>
      <c r="C32" s="553"/>
      <c r="D32" s="553"/>
      <c r="E32" s="553"/>
      <c r="F32" s="96"/>
      <c r="G32" s="59">
        <v>0</v>
      </c>
      <c r="H32" s="95" t="s">
        <v>185</v>
      </c>
    </row>
    <row r="33" spans="1:8" s="34" customFormat="1" ht="11.25" customHeight="1" x14ac:dyDescent="0.2">
      <c r="A33" s="528" t="s">
        <v>496</v>
      </c>
      <c r="B33" s="528"/>
      <c r="C33" s="528"/>
      <c r="D33" s="528"/>
      <c r="E33" s="528"/>
      <c r="F33" s="528"/>
      <c r="G33" s="66">
        <f>SUM(G28:G32)</f>
        <v>0</v>
      </c>
      <c r="H33" s="97" t="s">
        <v>310</v>
      </c>
    </row>
    <row r="34" spans="1:8" s="34" customFormat="1" ht="11.25" customHeight="1" x14ac:dyDescent="0.2">
      <c r="A34" s="555" t="s">
        <v>497</v>
      </c>
      <c r="B34" s="555"/>
      <c r="C34" s="555"/>
      <c r="D34" s="555"/>
      <c r="E34" s="555"/>
      <c r="F34" s="96">
        <v>6999</v>
      </c>
      <c r="G34" s="59">
        <v>0</v>
      </c>
      <c r="H34" s="95" t="s">
        <v>185</v>
      </c>
    </row>
    <row r="35" spans="1:8" s="34" customFormat="1" ht="11.25" customHeight="1" x14ac:dyDescent="0.2">
      <c r="A35" s="556" t="s">
        <v>498</v>
      </c>
      <c r="B35" s="556"/>
      <c r="C35" s="556"/>
      <c r="D35" s="556"/>
      <c r="E35" s="556"/>
      <c r="F35" s="556"/>
      <c r="G35" s="59"/>
      <c r="H35" s="95" t="s">
        <v>185</v>
      </c>
    </row>
    <row r="36" spans="1:8" s="34" customFormat="1" ht="11.25" customHeight="1" x14ac:dyDescent="0.2">
      <c r="A36" s="553" t="s">
        <v>495</v>
      </c>
      <c r="B36" s="553"/>
      <c r="C36" s="553"/>
      <c r="D36" s="553"/>
      <c r="E36" s="553"/>
      <c r="F36" s="98"/>
      <c r="G36" s="59">
        <v>0</v>
      </c>
      <c r="H36" s="95" t="s">
        <v>185</v>
      </c>
    </row>
    <row r="37" spans="1:8" s="34" customFormat="1" ht="11.25" customHeight="1" x14ac:dyDescent="0.2">
      <c r="A37" s="553" t="s">
        <v>495</v>
      </c>
      <c r="B37" s="553"/>
      <c r="C37" s="553"/>
      <c r="D37" s="553"/>
      <c r="E37" s="553"/>
      <c r="F37" s="98"/>
      <c r="G37" s="59">
        <v>0</v>
      </c>
      <c r="H37" s="95" t="s">
        <v>185</v>
      </c>
    </row>
    <row r="38" spans="1:8" s="34" customFormat="1" ht="11.25" customHeight="1" x14ac:dyDescent="0.2">
      <c r="A38" s="553" t="s">
        <v>495</v>
      </c>
      <c r="B38" s="553"/>
      <c r="C38" s="553"/>
      <c r="D38" s="553"/>
      <c r="E38" s="553"/>
      <c r="F38" s="98"/>
      <c r="G38" s="59">
        <v>0</v>
      </c>
      <c r="H38" s="95" t="s">
        <v>185</v>
      </c>
    </row>
    <row r="39" spans="1:8" s="34" customFormat="1" ht="11.25" customHeight="1" x14ac:dyDescent="0.2">
      <c r="A39" s="553" t="s">
        <v>495</v>
      </c>
      <c r="B39" s="553"/>
      <c r="C39" s="553"/>
      <c r="D39" s="553"/>
      <c r="E39" s="553"/>
      <c r="F39" s="98"/>
      <c r="G39" s="59">
        <v>0</v>
      </c>
      <c r="H39" s="95" t="s">
        <v>185</v>
      </c>
    </row>
    <row r="40" spans="1:8" s="34" customFormat="1" ht="11.25" customHeight="1" x14ac:dyDescent="0.2">
      <c r="A40" s="553" t="s">
        <v>495</v>
      </c>
      <c r="B40" s="553"/>
      <c r="C40" s="553"/>
      <c r="D40" s="553"/>
      <c r="E40" s="553"/>
      <c r="F40" s="98"/>
      <c r="G40" s="59">
        <v>0</v>
      </c>
      <c r="H40" s="95" t="s">
        <v>185</v>
      </c>
    </row>
    <row r="41" spans="1:8" s="34" customFormat="1" ht="11.25" customHeight="1" x14ac:dyDescent="0.2">
      <c r="A41" s="528" t="s">
        <v>499</v>
      </c>
      <c r="B41" s="528"/>
      <c r="C41" s="528"/>
      <c r="D41" s="528"/>
      <c r="E41" s="528"/>
      <c r="F41" s="528"/>
      <c r="G41" s="99">
        <f>SUM(G34:G40)</f>
        <v>0</v>
      </c>
      <c r="H41" s="97" t="s">
        <v>500</v>
      </c>
    </row>
    <row r="42" spans="1:8" s="34" customFormat="1" ht="11.25" customHeight="1" x14ac:dyDescent="0.2">
      <c r="A42" s="528" t="s">
        <v>501</v>
      </c>
      <c r="B42" s="528"/>
      <c r="C42" s="528"/>
      <c r="D42" s="528"/>
      <c r="E42" s="528"/>
      <c r="F42" s="528"/>
      <c r="G42" s="100" t="str">
        <f>IF(G33=0,"0,00%",G33/G41)</f>
        <v>0,00%</v>
      </c>
      <c r="H42" s="97" t="s">
        <v>502</v>
      </c>
    </row>
    <row r="43" spans="1:8" s="34" customFormat="1" ht="11.25" customHeight="1" x14ac:dyDescent="0.2">
      <c r="A43" s="555" t="s">
        <v>503</v>
      </c>
      <c r="B43" s="555"/>
      <c r="C43" s="555"/>
      <c r="D43" s="555"/>
      <c r="E43" s="555"/>
      <c r="F43" s="43">
        <v>7999</v>
      </c>
      <c r="G43" s="91">
        <v>0</v>
      </c>
      <c r="H43" s="95" t="s">
        <v>185</v>
      </c>
    </row>
    <row r="44" spans="1:8" s="34" customFormat="1" ht="11.25" customHeight="1" x14ac:dyDescent="0.2">
      <c r="A44" s="556" t="s">
        <v>504</v>
      </c>
      <c r="B44" s="556"/>
      <c r="C44" s="556"/>
      <c r="D44" s="556"/>
      <c r="E44" s="556"/>
      <c r="F44" s="556"/>
      <c r="G44" s="91"/>
      <c r="H44" s="95" t="s">
        <v>185</v>
      </c>
    </row>
    <row r="45" spans="1:8" s="34" customFormat="1" ht="11.25" customHeight="1" x14ac:dyDescent="0.2">
      <c r="A45" s="553" t="s">
        <v>495</v>
      </c>
      <c r="B45" s="553"/>
      <c r="C45" s="553"/>
      <c r="D45" s="553"/>
      <c r="E45" s="553"/>
      <c r="F45" s="43"/>
      <c r="G45" s="91">
        <v>0</v>
      </c>
      <c r="H45" s="95" t="s">
        <v>185</v>
      </c>
    </row>
    <row r="46" spans="1:8" s="34" customFormat="1" ht="11.25" customHeight="1" x14ac:dyDescent="0.2">
      <c r="A46" s="553" t="s">
        <v>495</v>
      </c>
      <c r="B46" s="553"/>
      <c r="C46" s="553"/>
      <c r="D46" s="553"/>
      <c r="E46" s="553"/>
      <c r="F46" s="43"/>
      <c r="G46" s="91">
        <v>0</v>
      </c>
      <c r="H46" s="95" t="s">
        <v>185</v>
      </c>
    </row>
    <row r="47" spans="1:8" s="34" customFormat="1" ht="11.25" customHeight="1" x14ac:dyDescent="0.2">
      <c r="A47" s="553" t="s">
        <v>495</v>
      </c>
      <c r="B47" s="553"/>
      <c r="C47" s="553"/>
      <c r="D47" s="553"/>
      <c r="E47" s="553"/>
      <c r="F47" s="43"/>
      <c r="G47" s="91">
        <v>0</v>
      </c>
      <c r="H47" s="95" t="s">
        <v>185</v>
      </c>
    </row>
    <row r="48" spans="1:8" s="34" customFormat="1" ht="11.25" customHeight="1" x14ac:dyDescent="0.2">
      <c r="A48" s="553" t="s">
        <v>495</v>
      </c>
      <c r="B48" s="553"/>
      <c r="C48" s="553"/>
      <c r="D48" s="553"/>
      <c r="E48" s="553"/>
      <c r="F48" s="43"/>
      <c r="G48" s="91">
        <v>0</v>
      </c>
      <c r="H48" s="95" t="s">
        <v>185</v>
      </c>
    </row>
    <row r="49" spans="1:11" s="34" customFormat="1" ht="11.25" customHeight="1" x14ac:dyDescent="0.2">
      <c r="A49" s="553" t="s">
        <v>495</v>
      </c>
      <c r="B49" s="553"/>
      <c r="C49" s="553"/>
      <c r="D49" s="553"/>
      <c r="E49" s="553"/>
      <c r="F49" s="43"/>
      <c r="G49" s="91">
        <v>0</v>
      </c>
      <c r="H49" s="95" t="s">
        <v>185</v>
      </c>
    </row>
    <row r="50" spans="1:11" s="34" customFormat="1" ht="12.75" customHeight="1" x14ac:dyDescent="0.2">
      <c r="A50" s="528" t="s">
        <v>505</v>
      </c>
      <c r="B50" s="528"/>
      <c r="C50" s="528"/>
      <c r="D50" s="528"/>
      <c r="E50" s="528"/>
      <c r="F50" s="528"/>
      <c r="G50" s="101">
        <f>SUM(G43:G49)</f>
        <v>0</v>
      </c>
      <c r="H50" s="97" t="s">
        <v>506</v>
      </c>
    </row>
    <row r="51" spans="1:11" s="34" customFormat="1" ht="11.25" customHeight="1" x14ac:dyDescent="0.2">
      <c r="A51" s="528" t="s">
        <v>507</v>
      </c>
      <c r="B51" s="528"/>
      <c r="C51" s="528"/>
      <c r="D51" s="528"/>
      <c r="E51" s="528"/>
      <c r="F51" s="528"/>
      <c r="G51" s="102">
        <f>+G42*G50</f>
        <v>0</v>
      </c>
      <c r="H51" s="97" t="s">
        <v>508</v>
      </c>
    </row>
    <row r="52" spans="1:11" s="34" customFormat="1" ht="11.25" x14ac:dyDescent="0.2">
      <c r="B52" s="93"/>
      <c r="C52" s="37"/>
      <c r="D52" s="94"/>
      <c r="G52" s="94"/>
      <c r="H52" s="94"/>
      <c r="I52" s="86"/>
      <c r="J52" s="86"/>
    </row>
    <row r="53" spans="1:11" ht="12.95" customHeight="1" x14ac:dyDescent="0.2">
      <c r="A53" s="549" t="s">
        <v>43</v>
      </c>
      <c r="B53" s="549"/>
      <c r="C53" s="549"/>
      <c r="D53" s="549"/>
      <c r="E53" s="549"/>
      <c r="F53" s="549"/>
      <c r="G53" s="549"/>
      <c r="H53" s="549"/>
      <c r="I53" s="549"/>
      <c r="J53" s="549"/>
      <c r="K53" s="549"/>
    </row>
    <row r="54" spans="1:11" x14ac:dyDescent="0.2">
      <c r="B54" s="93"/>
      <c r="C54" s="94"/>
      <c r="D54" s="94"/>
      <c r="E54" s="94"/>
      <c r="F54" s="94"/>
      <c r="G54" s="94"/>
      <c r="H54" s="94"/>
      <c r="I54" s="86"/>
      <c r="J54" s="86"/>
    </row>
    <row r="55" spans="1:11" s="34" customFormat="1" ht="33.75" customHeight="1" x14ac:dyDescent="0.2">
      <c r="A55" s="520" t="s">
        <v>491</v>
      </c>
      <c r="B55" s="520"/>
      <c r="C55" s="520"/>
      <c r="D55" s="520"/>
      <c r="E55" s="520"/>
      <c r="F55" s="520"/>
      <c r="G55" s="36" t="s">
        <v>461</v>
      </c>
      <c r="H55" s="36" t="s">
        <v>462</v>
      </c>
      <c r="I55" s="36" t="s">
        <v>493</v>
      </c>
    </row>
    <row r="56" spans="1:11" s="34" customFormat="1" ht="11.25" customHeight="1" x14ac:dyDescent="0.2">
      <c r="A56" s="555" t="s">
        <v>463</v>
      </c>
      <c r="B56" s="555"/>
      <c r="C56" s="555"/>
      <c r="D56" s="555"/>
      <c r="E56" s="555"/>
      <c r="F56" s="555"/>
      <c r="G56" s="96">
        <v>804</v>
      </c>
      <c r="H56" s="91">
        <v>0</v>
      </c>
      <c r="I56" s="95" t="s">
        <v>509</v>
      </c>
    </row>
    <row r="57" spans="1:11" s="34" customFormat="1" ht="11.25" customHeight="1" x14ac:dyDescent="0.2">
      <c r="A57" s="555" t="s">
        <v>464</v>
      </c>
      <c r="B57" s="555"/>
      <c r="C57" s="555"/>
      <c r="D57" s="555"/>
      <c r="E57" s="555"/>
      <c r="F57" s="555"/>
      <c r="G57" s="96">
        <v>805</v>
      </c>
      <c r="H57" s="91">
        <v>0</v>
      </c>
      <c r="I57" s="95" t="s">
        <v>510</v>
      </c>
    </row>
    <row r="58" spans="1:11" s="34" customFormat="1" ht="11.25" customHeight="1" x14ac:dyDescent="0.2">
      <c r="A58" s="555" t="s">
        <v>511</v>
      </c>
      <c r="B58" s="555"/>
      <c r="C58" s="555"/>
      <c r="D58" s="555"/>
      <c r="E58" s="555"/>
      <c r="F58" s="555"/>
      <c r="G58" s="96">
        <v>808</v>
      </c>
      <c r="H58" s="59">
        <v>0</v>
      </c>
      <c r="I58" s="95" t="s">
        <v>512</v>
      </c>
    </row>
    <row r="59" spans="1:11" s="37" customFormat="1" ht="24" customHeight="1" x14ac:dyDescent="0.2">
      <c r="A59" s="526" t="s">
        <v>513</v>
      </c>
      <c r="B59" s="526"/>
      <c r="C59" s="526"/>
      <c r="D59" s="526"/>
      <c r="E59" s="526"/>
      <c r="F59" s="526"/>
      <c r="G59" s="526"/>
      <c r="H59" s="101">
        <f>IF(((H57-H58)&gt;=0),(H56*"15%")+((H57-H58)*"15%"),(H56*"15%"))</f>
        <v>0</v>
      </c>
      <c r="I59" s="97" t="s">
        <v>514</v>
      </c>
    </row>
    <row r="60" spans="1:11" s="34" customFormat="1" ht="11.25" x14ac:dyDescent="0.2">
      <c r="B60" s="93"/>
      <c r="C60" s="37"/>
      <c r="D60" s="94"/>
      <c r="G60" s="94"/>
      <c r="H60" s="94"/>
      <c r="I60" s="86"/>
      <c r="J60" s="86"/>
    </row>
    <row r="61" spans="1:11" ht="21.75" customHeight="1" x14ac:dyDescent="0.2">
      <c r="A61" s="549" t="s">
        <v>44</v>
      </c>
      <c r="B61" s="549"/>
      <c r="C61" s="549"/>
      <c r="D61" s="549"/>
      <c r="E61" s="549"/>
      <c r="F61" s="549"/>
      <c r="G61" s="549"/>
      <c r="H61" s="549"/>
      <c r="I61" s="549"/>
      <c r="J61" s="103"/>
      <c r="K61" s="103"/>
    </row>
    <row r="62" spans="1:11" s="34" customFormat="1" ht="11.25" x14ac:dyDescent="0.2">
      <c r="A62" s="104"/>
      <c r="B62" s="104"/>
      <c r="C62" s="104"/>
      <c r="D62" s="104"/>
      <c r="E62" s="104"/>
      <c r="F62" s="104"/>
      <c r="G62" s="104"/>
      <c r="H62" s="104"/>
    </row>
    <row r="63" spans="1:11" s="34" customFormat="1" ht="33.75" customHeight="1" x14ac:dyDescent="0.2">
      <c r="A63" s="520" t="s">
        <v>126</v>
      </c>
      <c r="B63" s="520"/>
      <c r="C63" s="520"/>
      <c r="D63" s="520"/>
      <c r="E63" s="520"/>
      <c r="F63" s="520"/>
      <c r="G63" s="36" t="s">
        <v>461</v>
      </c>
      <c r="H63" s="36" t="s">
        <v>462</v>
      </c>
      <c r="I63" s="36" t="s">
        <v>493</v>
      </c>
    </row>
    <row r="64" spans="1:11" s="34" customFormat="1" ht="11.25" customHeight="1" x14ac:dyDescent="0.2">
      <c r="A64" s="555" t="s">
        <v>515</v>
      </c>
      <c r="B64" s="555"/>
      <c r="C64" s="555"/>
      <c r="D64" s="555"/>
      <c r="E64" s="555"/>
      <c r="F64" s="555"/>
      <c r="G64" s="105">
        <v>806</v>
      </c>
      <c r="H64" s="91">
        <f>+K22</f>
        <v>166.75</v>
      </c>
      <c r="I64" s="95" t="s">
        <v>516</v>
      </c>
    </row>
    <row r="65" spans="1:11" s="34" customFormat="1" ht="11.25" customHeight="1" x14ac:dyDescent="0.2">
      <c r="A65" s="555" t="s">
        <v>517</v>
      </c>
      <c r="B65" s="555"/>
      <c r="C65" s="555"/>
      <c r="D65" s="555"/>
      <c r="E65" s="555"/>
      <c r="F65" s="555"/>
      <c r="G65" s="105">
        <v>807</v>
      </c>
      <c r="H65" s="91">
        <v>0</v>
      </c>
      <c r="I65" s="95" t="s">
        <v>518</v>
      </c>
    </row>
    <row r="66" spans="1:11" s="34" customFormat="1" ht="11.25" customHeight="1" x14ac:dyDescent="0.2">
      <c r="A66" s="555" t="s">
        <v>511</v>
      </c>
      <c r="B66" s="555"/>
      <c r="C66" s="555"/>
      <c r="D66" s="555"/>
      <c r="E66" s="555"/>
      <c r="F66" s="555"/>
      <c r="G66" s="105">
        <v>808</v>
      </c>
      <c r="H66" s="91">
        <v>0</v>
      </c>
      <c r="I66" s="95" t="s">
        <v>519</v>
      </c>
    </row>
    <row r="67" spans="1:11" s="34" customFormat="1" ht="11.25" customHeight="1" x14ac:dyDescent="0.2">
      <c r="A67" s="555" t="s">
        <v>513</v>
      </c>
      <c r="B67" s="555"/>
      <c r="C67" s="555"/>
      <c r="D67" s="555"/>
      <c r="E67" s="555"/>
      <c r="F67" s="555"/>
      <c r="G67" s="105">
        <v>809</v>
      </c>
      <c r="H67" s="91">
        <v>0</v>
      </c>
      <c r="I67" s="95" t="s">
        <v>520</v>
      </c>
    </row>
    <row r="68" spans="1:11" s="34" customFormat="1" ht="11.25" customHeight="1" x14ac:dyDescent="0.2">
      <c r="A68" s="555" t="s">
        <v>521</v>
      </c>
      <c r="B68" s="555"/>
      <c r="C68" s="555"/>
      <c r="D68" s="555"/>
      <c r="E68" s="555"/>
      <c r="F68" s="555"/>
      <c r="G68" s="105">
        <v>813</v>
      </c>
      <c r="H68" s="91">
        <v>0</v>
      </c>
      <c r="I68" s="95" t="s">
        <v>522</v>
      </c>
    </row>
    <row r="69" spans="1:11" s="34" customFormat="1" ht="21.75" customHeight="1" x14ac:dyDescent="0.2">
      <c r="A69" s="526" t="s">
        <v>523</v>
      </c>
      <c r="B69" s="526"/>
      <c r="C69" s="526"/>
      <c r="D69" s="526"/>
      <c r="E69" s="526"/>
      <c r="F69" s="526"/>
      <c r="G69" s="526"/>
      <c r="H69" s="99">
        <f>SUM(H64:H68)</f>
        <v>166.75</v>
      </c>
      <c r="I69" s="97" t="s">
        <v>524</v>
      </c>
    </row>
    <row r="70" spans="1:11" s="34" customFormat="1" ht="11.25" customHeight="1" x14ac:dyDescent="0.2">
      <c r="A70" s="526" t="s">
        <v>525</v>
      </c>
      <c r="B70" s="526"/>
      <c r="C70" s="526"/>
      <c r="D70" s="526"/>
      <c r="E70" s="526"/>
      <c r="F70" s="526"/>
      <c r="G70" s="526"/>
      <c r="H70" s="106">
        <f>+K22+G51+H59-H69</f>
        <v>0</v>
      </c>
      <c r="I70" s="97" t="s">
        <v>526</v>
      </c>
    </row>
    <row r="71" spans="1:11" x14ac:dyDescent="0.2">
      <c r="B71" s="93"/>
      <c r="C71" s="94"/>
      <c r="D71" s="94"/>
      <c r="E71" s="94"/>
      <c r="F71" s="94"/>
      <c r="G71" s="94"/>
      <c r="H71" s="94"/>
      <c r="I71" s="86"/>
      <c r="J71" s="86"/>
    </row>
    <row r="73" spans="1:11" s="81" customFormat="1" ht="12" customHeight="1" x14ac:dyDescent="0.2">
      <c r="A73" s="560" t="s">
        <v>166</v>
      </c>
      <c r="B73" s="560"/>
      <c r="C73" s="560"/>
      <c r="D73" s="560"/>
      <c r="E73" s="560"/>
      <c r="F73" s="560"/>
      <c r="G73" s="560"/>
      <c r="H73" s="560"/>
      <c r="I73" s="560"/>
      <c r="J73" s="560"/>
      <c r="K73" s="560"/>
    </row>
    <row r="74" spans="1:11" s="81" customFormat="1" ht="21.75" customHeight="1" x14ac:dyDescent="0.2">
      <c r="A74" s="561" t="s">
        <v>527</v>
      </c>
      <c r="B74" s="561"/>
      <c r="C74" s="561"/>
      <c r="D74" s="561"/>
      <c r="E74" s="561"/>
      <c r="F74" s="561"/>
      <c r="G74" s="561"/>
      <c r="H74" s="561"/>
      <c r="I74" s="561"/>
      <c r="J74" s="561"/>
      <c r="K74" s="561"/>
    </row>
    <row r="75" spans="1:11" s="81" customFormat="1" ht="21.75" customHeight="1" x14ac:dyDescent="0.2">
      <c r="A75" s="557" t="s">
        <v>528</v>
      </c>
      <c r="B75" s="557"/>
      <c r="C75" s="557"/>
      <c r="D75" s="557"/>
      <c r="E75" s="557"/>
      <c r="F75" s="557"/>
      <c r="G75" s="557"/>
      <c r="H75" s="557"/>
      <c r="I75" s="557"/>
      <c r="J75" s="557"/>
      <c r="K75" s="557"/>
    </row>
    <row r="76" spans="1:11" s="81" customFormat="1" ht="11.25" customHeight="1" x14ac:dyDescent="0.2">
      <c r="A76" s="557" t="s">
        <v>470</v>
      </c>
      <c r="B76" s="557"/>
      <c r="C76" s="557"/>
      <c r="D76" s="557"/>
      <c r="E76" s="557"/>
      <c r="F76" s="557"/>
      <c r="G76" s="557"/>
      <c r="H76" s="557"/>
      <c r="I76" s="557"/>
      <c r="J76" s="557"/>
      <c r="K76" s="557"/>
    </row>
    <row r="77" spans="1:11" s="81" customFormat="1" ht="21.75" customHeight="1" x14ac:dyDescent="0.2">
      <c r="A77" s="557" t="s">
        <v>529</v>
      </c>
      <c r="B77" s="557"/>
      <c r="C77" s="557"/>
      <c r="D77" s="557"/>
      <c r="E77" s="557"/>
      <c r="F77" s="557"/>
      <c r="G77" s="557"/>
      <c r="H77" s="557"/>
      <c r="I77" s="557"/>
      <c r="J77" s="557"/>
      <c r="K77" s="557"/>
    </row>
    <row r="78" spans="1:11" s="81" customFormat="1" ht="21.75" customHeight="1" x14ac:dyDescent="0.2">
      <c r="A78" s="557" t="s">
        <v>530</v>
      </c>
      <c r="B78" s="557"/>
      <c r="C78" s="557"/>
      <c r="D78" s="557"/>
      <c r="E78" s="557"/>
      <c r="F78" s="557"/>
      <c r="G78" s="557"/>
      <c r="H78" s="557"/>
      <c r="I78" s="557"/>
      <c r="J78" s="557"/>
      <c r="K78" s="557"/>
    </row>
    <row r="79" spans="1:11" s="81" customFormat="1" ht="12.75" customHeight="1" x14ac:dyDescent="0.2">
      <c r="A79" s="557" t="s">
        <v>531</v>
      </c>
      <c r="B79" s="557"/>
      <c r="C79" s="557"/>
      <c r="D79" s="557"/>
      <c r="E79" s="557"/>
      <c r="F79" s="557"/>
      <c r="G79" s="557"/>
      <c r="H79" s="557"/>
      <c r="I79" s="557"/>
      <c r="J79" s="557"/>
      <c r="K79" s="557"/>
    </row>
    <row r="80" spans="1:11" s="81" customFormat="1" ht="11.25" customHeight="1" x14ac:dyDescent="0.2">
      <c r="A80" s="557" t="s">
        <v>532</v>
      </c>
      <c r="B80" s="557"/>
      <c r="C80" s="557"/>
      <c r="D80" s="557"/>
      <c r="E80" s="557"/>
      <c r="F80" s="557"/>
      <c r="G80" s="557"/>
      <c r="H80" s="557"/>
      <c r="I80" s="557"/>
      <c r="J80" s="557"/>
      <c r="K80" s="557"/>
    </row>
    <row r="81" spans="1:11" s="81" customFormat="1" ht="15.75" customHeight="1" x14ac:dyDescent="0.2">
      <c r="A81" s="558" t="s">
        <v>533</v>
      </c>
      <c r="B81" s="558"/>
      <c r="C81" s="558"/>
      <c r="D81" s="558"/>
      <c r="E81" s="558"/>
      <c r="F81" s="558"/>
      <c r="G81" s="558"/>
      <c r="H81" s="558"/>
      <c r="I81" s="558"/>
      <c r="J81" s="558"/>
      <c r="K81" s="558"/>
    </row>
    <row r="82" spans="1:11" s="81" customFormat="1" ht="11.25" x14ac:dyDescent="0.2">
      <c r="A82" s="104"/>
      <c r="B82" s="104"/>
      <c r="C82" s="104"/>
      <c r="D82" s="104"/>
      <c r="E82" s="104"/>
      <c r="F82" s="104"/>
      <c r="G82" s="104"/>
      <c r="H82" s="104"/>
    </row>
    <row r="83" spans="1:11" s="81" customFormat="1" ht="11.25" x14ac:dyDescent="0.2">
      <c r="A83" s="104"/>
      <c r="B83" s="104"/>
      <c r="C83" s="104"/>
      <c r="D83" s="104"/>
      <c r="E83" s="104"/>
      <c r="F83" s="104"/>
      <c r="G83" s="104"/>
      <c r="H83" s="104"/>
    </row>
    <row r="84" spans="1:11" s="81" customFormat="1" ht="11.25" x14ac:dyDescent="0.2">
      <c r="A84" s="34"/>
      <c r="B84" s="35"/>
      <c r="C84" s="33"/>
      <c r="D84" s="33"/>
      <c r="E84" s="37"/>
      <c r="F84" s="37"/>
      <c r="G84" s="35"/>
      <c r="H84" s="35"/>
    </row>
    <row r="85" spans="1:11" s="81" customFormat="1" ht="11.25" x14ac:dyDescent="0.2">
      <c r="A85" s="34"/>
      <c r="B85" s="107"/>
      <c r="C85" s="33"/>
      <c r="D85" s="33"/>
      <c r="E85" s="37"/>
      <c r="F85" s="37"/>
      <c r="G85" s="107"/>
      <c r="H85" s="107"/>
    </row>
    <row r="86" spans="1:11" s="81" customFormat="1" ht="11.25" x14ac:dyDescent="0.2">
      <c r="A86" s="35" t="str">
        <f>+Índice_Anexos_ICT!A125</f>
        <v>Sr. JAVIER ALFREDO GALARZA BENITES</v>
      </c>
      <c r="B86" s="35"/>
      <c r="C86" s="107"/>
      <c r="D86" s="34"/>
      <c r="E86" s="34"/>
      <c r="F86" s="34"/>
      <c r="H86" s="35"/>
      <c r="I86" s="35" t="str">
        <f>+Índice_Anexos_ICT!G125</f>
        <v>Sr. FELIX BYRON VALAREZO ALVARADO</v>
      </c>
    </row>
    <row r="87" spans="1:11" s="81" customFormat="1" ht="11.25" x14ac:dyDescent="0.2">
      <c r="A87" s="35" t="str">
        <f>+Índice_Anexos_ICT!A126</f>
        <v>C.C: 0901243352</v>
      </c>
      <c r="B87" s="35"/>
      <c r="C87" s="107"/>
      <c r="D87" s="34"/>
      <c r="E87" s="34"/>
      <c r="F87" s="34"/>
      <c r="H87" s="107"/>
      <c r="I87" s="35" t="str">
        <f>+Índice_Anexos_ICT!G126</f>
        <v>RUC No. 0912592029001</v>
      </c>
    </row>
    <row r="88" spans="1:11" s="81" customFormat="1" ht="11.25" x14ac:dyDescent="0.2">
      <c r="A88" s="35" t="str">
        <f>+Índice_Anexos_ICT!A127</f>
        <v>Representante Legal  SERVICIOS TELCODATA S.A.</v>
      </c>
      <c r="B88" s="107"/>
      <c r="C88" s="107"/>
      <c r="D88" s="34"/>
      <c r="E88" s="34"/>
      <c r="F88" s="34"/>
      <c r="H88" s="107"/>
      <c r="I88" s="35" t="str">
        <f>+Índice_Anexos_ICT!G127</f>
        <v>Contador SERVICIOS TELCODATA S.A.</v>
      </c>
    </row>
  </sheetData>
  <sheetProtection selectLockedCells="1" selectUnlockedCells="1"/>
  <mergeCells count="78">
    <mergeCell ref="A79:K79"/>
    <mergeCell ref="A80:K80"/>
    <mergeCell ref="A81:K81"/>
    <mergeCell ref="A17:A18"/>
    <mergeCell ref="A73:K73"/>
    <mergeCell ref="A74:K74"/>
    <mergeCell ref="A75:K75"/>
    <mergeCell ref="A76:K76"/>
    <mergeCell ref="A77:K77"/>
    <mergeCell ref="A78:K78"/>
    <mergeCell ref="A65:F65"/>
    <mergeCell ref="A66:F66"/>
    <mergeCell ref="A67:F67"/>
    <mergeCell ref="A68:F68"/>
    <mergeCell ref="A69:G69"/>
    <mergeCell ref="A70:G70"/>
    <mergeCell ref="A64:F64"/>
    <mergeCell ref="A50:F50"/>
    <mergeCell ref="A51:F51"/>
    <mergeCell ref="A53:I53"/>
    <mergeCell ref="J53:K53"/>
    <mergeCell ref="A55:F55"/>
    <mergeCell ref="A56:F56"/>
    <mergeCell ref="A57:F57"/>
    <mergeCell ref="A58:F58"/>
    <mergeCell ref="A59:G59"/>
    <mergeCell ref="A61:I61"/>
    <mergeCell ref="A63:F63"/>
    <mergeCell ref="A49:E49"/>
    <mergeCell ref="A38:E38"/>
    <mergeCell ref="A39:E39"/>
    <mergeCell ref="A40:E40"/>
    <mergeCell ref="A41:F41"/>
    <mergeCell ref="A42:F42"/>
    <mergeCell ref="A43:E43"/>
    <mergeCell ref="A44:F44"/>
    <mergeCell ref="A45:E45"/>
    <mergeCell ref="A46:E46"/>
    <mergeCell ref="A47:E47"/>
    <mergeCell ref="A48:E48"/>
    <mergeCell ref="A37:E37"/>
    <mergeCell ref="A26:E26"/>
    <mergeCell ref="A27:G27"/>
    <mergeCell ref="A28:E28"/>
    <mergeCell ref="A29:E29"/>
    <mergeCell ref="A30:E30"/>
    <mergeCell ref="A31:E31"/>
    <mergeCell ref="A32:E32"/>
    <mergeCell ref="A33:F33"/>
    <mergeCell ref="A34:E34"/>
    <mergeCell ref="A35:F35"/>
    <mergeCell ref="A36:E36"/>
    <mergeCell ref="E21:F21"/>
    <mergeCell ref="G21:H21"/>
    <mergeCell ref="I21:J21"/>
    <mergeCell ref="A22:J22"/>
    <mergeCell ref="A24:I24"/>
    <mergeCell ref="J24:K24"/>
    <mergeCell ref="E19:F19"/>
    <mergeCell ref="G19:H19"/>
    <mergeCell ref="I19:J19"/>
    <mergeCell ref="E20:F20"/>
    <mergeCell ref="G20:H20"/>
    <mergeCell ref="I20:J20"/>
    <mergeCell ref="E17:F17"/>
    <mergeCell ref="G17:H17"/>
    <mergeCell ref="I17:J17"/>
    <mergeCell ref="E18:F18"/>
    <mergeCell ref="G18:H18"/>
    <mergeCell ref="I18:J18"/>
    <mergeCell ref="A13:K13"/>
    <mergeCell ref="E15:F15"/>
    <mergeCell ref="G15:H15"/>
    <mergeCell ref="I15:J15"/>
    <mergeCell ref="C16:D16"/>
    <mergeCell ref="E16:F16"/>
    <mergeCell ref="G16:H16"/>
    <mergeCell ref="I16:J16"/>
  </mergeCells>
  <hyperlinks>
    <hyperlink ref="I1" location="Índice_Anexos_ICT!A1" display="Índice"/>
  </hyperlinks>
  <pageMargins left="0.27569444444444446" right="0.27569444444444446" top="0.39374999999999999" bottom="0.39374999999999999" header="0.51180555555555551" footer="0.51180555555555551"/>
  <pageSetup paperSize="9"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workbookViewId="0"/>
  </sheetViews>
  <sheetFormatPr baseColWidth="10" defaultColWidth="8.85546875" defaultRowHeight="12.75" x14ac:dyDescent="0.2"/>
  <cols>
    <col min="1" max="1" width="10.7109375" style="1" customWidth="1"/>
    <col min="2" max="2" width="10.85546875" style="108" customWidth="1"/>
    <col min="3" max="3" width="27.140625" style="108" customWidth="1"/>
    <col min="4" max="4" width="13.28515625" style="108" customWidth="1"/>
    <col min="5" max="5" width="11.28515625" style="1" customWidth="1"/>
    <col min="6" max="6" width="11.7109375" style="1" customWidth="1"/>
    <col min="7" max="7" width="15.85546875" style="1" customWidth="1"/>
    <col min="8" max="8" width="14.7109375" style="1" customWidth="1"/>
    <col min="9" max="16384" width="8.85546875" style="2"/>
  </cols>
  <sheetData>
    <row r="1" spans="1:8" x14ac:dyDescent="0.2">
      <c r="A1" s="3" t="s">
        <v>123</v>
      </c>
      <c r="B1" s="3"/>
      <c r="C1" s="3"/>
      <c r="G1" s="29" t="s">
        <v>124</v>
      </c>
    </row>
    <row r="2" spans="1:8" x14ac:dyDescent="0.2">
      <c r="A2" s="4"/>
      <c r="B2" s="5"/>
      <c r="C2" s="5"/>
    </row>
    <row r="3" spans="1:8" x14ac:dyDescent="0.2">
      <c r="A3" s="3" t="s">
        <v>1</v>
      </c>
      <c r="B3" s="1"/>
      <c r="C3" s="6" t="str">
        <f>+Índice_Anexos_ICT!C3</f>
        <v>SERVICIOS TELCODATA</v>
      </c>
    </row>
    <row r="4" spans="1:8" x14ac:dyDescent="0.2">
      <c r="A4" s="3" t="s">
        <v>3</v>
      </c>
      <c r="B4" s="1"/>
      <c r="C4" s="6" t="str">
        <f>+Índice_Anexos_ICT!C4</f>
        <v>0990800537001</v>
      </c>
    </row>
    <row r="5" spans="1:8" x14ac:dyDescent="0.2">
      <c r="A5" s="3" t="s">
        <v>5</v>
      </c>
      <c r="B5" s="1"/>
      <c r="C5" s="6">
        <f>+Índice_Anexos_ICT!C5</f>
        <v>2019</v>
      </c>
    </row>
    <row r="6" spans="1:8" x14ac:dyDescent="0.2">
      <c r="A6" s="4"/>
      <c r="B6" s="5"/>
      <c r="C6" s="5"/>
    </row>
    <row r="7" spans="1:8" x14ac:dyDescent="0.2">
      <c r="A7" s="3" t="s">
        <v>534</v>
      </c>
      <c r="B7" s="3"/>
      <c r="C7" s="3"/>
      <c r="G7" s="53"/>
    </row>
    <row r="8" spans="1:8" x14ac:dyDescent="0.2">
      <c r="A8" s="5" t="s">
        <v>447</v>
      </c>
      <c r="B8" s="3"/>
      <c r="C8" s="3"/>
    </row>
    <row r="9" spans="1:8" x14ac:dyDescent="0.2">
      <c r="A9" s="5" t="s">
        <v>535</v>
      </c>
      <c r="B9" s="3"/>
      <c r="C9" s="3"/>
    </row>
    <row r="10" spans="1:8" x14ac:dyDescent="0.2">
      <c r="A10" s="4"/>
      <c r="B10" s="3"/>
      <c r="C10" s="3"/>
    </row>
    <row r="12" spans="1:8" x14ac:dyDescent="0.2">
      <c r="A12" s="109" t="s">
        <v>46</v>
      </c>
      <c r="B12" s="109"/>
      <c r="C12" s="109"/>
      <c r="D12" s="109"/>
      <c r="E12" s="109"/>
      <c r="F12" s="109"/>
      <c r="G12" s="109"/>
    </row>
    <row r="13" spans="1:8" x14ac:dyDescent="0.2">
      <c r="A13" s="51"/>
      <c r="B13" s="51"/>
      <c r="C13" s="51"/>
      <c r="D13" s="51"/>
      <c r="E13" s="51"/>
      <c r="F13" s="110"/>
      <c r="G13" s="111"/>
    </row>
    <row r="14" spans="1:8" ht="84" x14ac:dyDescent="0.2">
      <c r="A14" s="9" t="s">
        <v>305</v>
      </c>
      <c r="B14" s="9" t="s">
        <v>451</v>
      </c>
      <c r="C14" s="9" t="s">
        <v>536</v>
      </c>
      <c r="D14" s="9" t="s">
        <v>537</v>
      </c>
      <c r="E14" s="9" t="s">
        <v>538</v>
      </c>
      <c r="F14" s="9" t="s">
        <v>539</v>
      </c>
      <c r="G14" s="71" t="s">
        <v>540</v>
      </c>
      <c r="H14" s="71" t="s">
        <v>541</v>
      </c>
    </row>
    <row r="15" spans="1:8" ht="12" customHeight="1" x14ac:dyDescent="0.2">
      <c r="A15" s="546" t="s">
        <v>455</v>
      </c>
      <c r="B15" s="546"/>
      <c r="C15" s="72" t="s">
        <v>309</v>
      </c>
      <c r="D15" s="112" t="s">
        <v>456</v>
      </c>
      <c r="E15" s="546" t="s">
        <v>457</v>
      </c>
      <c r="F15" s="546"/>
      <c r="G15" s="72" t="s">
        <v>458</v>
      </c>
      <c r="H15" s="72" t="s">
        <v>459</v>
      </c>
    </row>
    <row r="16" spans="1:8" x14ac:dyDescent="0.2">
      <c r="A16" s="73"/>
      <c r="B16" s="73"/>
      <c r="C16" s="73"/>
      <c r="D16" s="74"/>
      <c r="E16" s="113">
        <v>0</v>
      </c>
      <c r="F16" s="75">
        <v>0</v>
      </c>
      <c r="G16" s="114">
        <v>0</v>
      </c>
      <c r="H16" s="75">
        <v>10000</v>
      </c>
    </row>
    <row r="17" spans="1:8" x14ac:dyDescent="0.2">
      <c r="A17" s="76"/>
      <c r="B17" s="76"/>
      <c r="C17" s="76"/>
      <c r="D17" s="74"/>
      <c r="E17" s="113">
        <v>0</v>
      </c>
      <c r="F17" s="75">
        <v>0</v>
      </c>
      <c r="G17" s="114">
        <v>0</v>
      </c>
      <c r="H17" s="75">
        <f t="shared" ref="H17:H22" si="0">+F17*G17</f>
        <v>0</v>
      </c>
    </row>
    <row r="18" spans="1:8" x14ac:dyDescent="0.2">
      <c r="A18" s="76"/>
      <c r="B18" s="76"/>
      <c r="C18" s="76"/>
      <c r="D18" s="74"/>
      <c r="E18" s="113">
        <v>0</v>
      </c>
      <c r="F18" s="75">
        <v>0</v>
      </c>
      <c r="G18" s="114">
        <v>0</v>
      </c>
      <c r="H18" s="75">
        <f t="shared" si="0"/>
        <v>0</v>
      </c>
    </row>
    <row r="19" spans="1:8" x14ac:dyDescent="0.2">
      <c r="A19" s="19"/>
      <c r="B19" s="19"/>
      <c r="C19" s="19"/>
      <c r="D19" s="21"/>
      <c r="E19" s="113">
        <v>0</v>
      </c>
      <c r="F19" s="75">
        <v>0</v>
      </c>
      <c r="G19" s="114">
        <v>0</v>
      </c>
      <c r="H19" s="75">
        <f t="shared" si="0"/>
        <v>0</v>
      </c>
    </row>
    <row r="20" spans="1:8" x14ac:dyDescent="0.2">
      <c r="A20" s="73"/>
      <c r="B20" s="73"/>
      <c r="C20" s="73"/>
      <c r="D20" s="21"/>
      <c r="E20" s="113">
        <v>0</v>
      </c>
      <c r="F20" s="75">
        <v>0</v>
      </c>
      <c r="G20" s="114">
        <v>0</v>
      </c>
      <c r="H20" s="75">
        <f t="shared" si="0"/>
        <v>0</v>
      </c>
    </row>
    <row r="21" spans="1:8" x14ac:dyDescent="0.2">
      <c r="A21" s="19"/>
      <c r="B21" s="19"/>
      <c r="C21" s="73"/>
      <c r="D21" s="21"/>
      <c r="E21" s="113">
        <v>0</v>
      </c>
      <c r="F21" s="75">
        <v>0</v>
      </c>
      <c r="G21" s="114">
        <v>0</v>
      </c>
      <c r="H21" s="75">
        <f t="shared" si="0"/>
        <v>0</v>
      </c>
    </row>
    <row r="22" spans="1:8" x14ac:dyDescent="0.2">
      <c r="A22" s="19"/>
      <c r="B22" s="19"/>
      <c r="C22" s="19"/>
      <c r="D22" s="21"/>
      <c r="E22" s="113">
        <v>0</v>
      </c>
      <c r="F22" s="75">
        <v>0</v>
      </c>
      <c r="G22" s="114">
        <v>0</v>
      </c>
      <c r="H22" s="75">
        <f t="shared" si="0"/>
        <v>0</v>
      </c>
    </row>
    <row r="23" spans="1:8" ht="12" customHeight="1" x14ac:dyDescent="0.2">
      <c r="A23" s="516" t="s">
        <v>542</v>
      </c>
      <c r="B23" s="516"/>
      <c r="C23" s="516"/>
      <c r="D23" s="516"/>
      <c r="E23" s="516"/>
      <c r="F23" s="115">
        <f>SUM(F16:F22)</f>
        <v>0</v>
      </c>
      <c r="G23" s="116"/>
      <c r="H23" s="77">
        <f>SUM(H16:H22)</f>
        <v>10000</v>
      </c>
    </row>
    <row r="24" spans="1:8" ht="24" customHeight="1" x14ac:dyDescent="0.2">
      <c r="A24" s="545" t="s">
        <v>543</v>
      </c>
      <c r="B24" s="545"/>
      <c r="C24" s="545"/>
      <c r="D24" s="545"/>
      <c r="E24" s="545"/>
      <c r="F24" s="545"/>
      <c r="G24" s="545"/>
      <c r="H24" s="75">
        <v>0</v>
      </c>
    </row>
    <row r="25" spans="1:8" ht="12.75" customHeight="1" x14ac:dyDescent="0.2">
      <c r="A25" s="562" t="s">
        <v>544</v>
      </c>
      <c r="B25" s="562"/>
      <c r="C25" s="562"/>
      <c r="D25" s="562"/>
      <c r="E25" s="562"/>
      <c r="F25" s="562"/>
      <c r="G25" s="562"/>
      <c r="H25" s="77">
        <f>+H23-H24</f>
        <v>10000</v>
      </c>
    </row>
    <row r="26" spans="1:8" x14ac:dyDescent="0.2">
      <c r="B26" s="117"/>
      <c r="C26" s="118"/>
      <c r="D26" s="118"/>
      <c r="E26" s="118"/>
      <c r="F26" s="118"/>
      <c r="G26" s="111"/>
    </row>
    <row r="27" spans="1:8" x14ac:dyDescent="0.2">
      <c r="B27" s="119"/>
      <c r="C27" s="16"/>
      <c r="D27" s="16"/>
      <c r="E27" s="16"/>
      <c r="F27" s="16"/>
      <c r="G27" s="108"/>
    </row>
    <row r="28" spans="1:8" ht="12" customHeight="1" x14ac:dyDescent="0.2">
      <c r="A28" s="516" t="s">
        <v>166</v>
      </c>
      <c r="B28" s="516"/>
      <c r="C28" s="516"/>
      <c r="D28" s="516"/>
      <c r="E28" s="516"/>
      <c r="F28" s="516"/>
      <c r="G28" s="516"/>
    </row>
    <row r="29" spans="1:8" ht="26.1" customHeight="1" x14ac:dyDescent="0.2">
      <c r="A29" s="517" t="s">
        <v>545</v>
      </c>
      <c r="B29" s="517"/>
      <c r="C29" s="517"/>
      <c r="D29" s="517"/>
      <c r="E29" s="517"/>
      <c r="F29" s="517"/>
      <c r="G29" s="517"/>
    </row>
    <row r="30" spans="1:8" ht="26.1" customHeight="1" x14ac:dyDescent="0.2">
      <c r="A30" s="543" t="s">
        <v>546</v>
      </c>
      <c r="B30" s="543"/>
      <c r="C30" s="543"/>
      <c r="D30" s="543"/>
      <c r="E30" s="543"/>
      <c r="F30" s="543"/>
      <c r="G30" s="543"/>
    </row>
    <row r="31" spans="1:8" ht="26.1" customHeight="1" x14ac:dyDescent="0.2">
      <c r="A31" s="543" t="s">
        <v>547</v>
      </c>
      <c r="B31" s="543"/>
      <c r="C31" s="543"/>
      <c r="D31" s="543"/>
      <c r="E31" s="543"/>
      <c r="F31" s="543"/>
      <c r="G31" s="543"/>
    </row>
    <row r="32" spans="1:8" ht="26.1" customHeight="1" x14ac:dyDescent="0.2">
      <c r="A32" s="543" t="s">
        <v>548</v>
      </c>
      <c r="B32" s="543"/>
      <c r="C32" s="543"/>
      <c r="D32" s="543"/>
      <c r="E32" s="543"/>
      <c r="F32" s="543"/>
      <c r="G32" s="543"/>
    </row>
    <row r="33" spans="1:7" ht="26.1" customHeight="1" x14ac:dyDescent="0.2">
      <c r="A33" s="543" t="s">
        <v>549</v>
      </c>
      <c r="B33" s="543"/>
      <c r="C33" s="543"/>
      <c r="D33" s="543"/>
      <c r="E33" s="543"/>
      <c r="F33" s="543"/>
      <c r="G33" s="543"/>
    </row>
    <row r="34" spans="1:7" ht="15" customHeight="1" x14ac:dyDescent="0.2">
      <c r="A34" s="543" t="s">
        <v>550</v>
      </c>
      <c r="B34" s="543"/>
      <c r="C34" s="543"/>
      <c r="D34" s="543"/>
      <c r="E34" s="543"/>
      <c r="F34" s="543"/>
      <c r="G34" s="543"/>
    </row>
    <row r="35" spans="1:7" ht="24.75" customHeight="1" x14ac:dyDescent="0.2">
      <c r="A35" s="518" t="s">
        <v>474</v>
      </c>
      <c r="B35" s="518"/>
      <c r="C35" s="518"/>
      <c r="D35" s="518"/>
      <c r="E35" s="518"/>
      <c r="F35" s="518"/>
      <c r="G35" s="518"/>
    </row>
    <row r="36" spans="1:7" x14ac:dyDescent="0.2">
      <c r="A36" s="70"/>
      <c r="B36" s="70"/>
      <c r="C36" s="70"/>
      <c r="D36" s="70"/>
      <c r="E36" s="70"/>
      <c r="F36" s="70"/>
      <c r="G36" s="108"/>
    </row>
    <row r="37" spans="1:7" x14ac:dyDescent="0.2">
      <c r="A37" s="70"/>
      <c r="B37" s="70"/>
      <c r="C37" s="70"/>
      <c r="D37" s="70"/>
      <c r="E37" s="70"/>
      <c r="F37" s="70"/>
      <c r="G37" s="108"/>
    </row>
    <row r="38" spans="1:7" x14ac:dyDescent="0.2">
      <c r="A38" s="70"/>
      <c r="B38" s="70"/>
      <c r="C38" s="70"/>
      <c r="D38" s="70"/>
      <c r="E38" s="70"/>
      <c r="F38" s="70"/>
      <c r="G38" s="108"/>
    </row>
    <row r="39" spans="1:7" x14ac:dyDescent="0.2">
      <c r="A39" s="70"/>
      <c r="B39" s="70"/>
      <c r="C39" s="70"/>
      <c r="D39" s="70"/>
      <c r="E39" s="70"/>
      <c r="F39" s="70"/>
      <c r="G39" s="108"/>
    </row>
    <row r="40" spans="1:7" x14ac:dyDescent="0.2">
      <c r="A40" s="70"/>
      <c r="B40" s="70"/>
      <c r="C40" s="70"/>
      <c r="D40" s="70"/>
      <c r="E40" s="70"/>
      <c r="F40" s="70"/>
      <c r="G40" s="108"/>
    </row>
    <row r="41" spans="1:7" x14ac:dyDescent="0.2">
      <c r="A41" s="70"/>
      <c r="B41" s="70"/>
      <c r="C41" s="70"/>
      <c r="D41" s="70"/>
      <c r="E41" s="70"/>
      <c r="F41" s="70"/>
      <c r="G41" s="108"/>
    </row>
    <row r="42" spans="1:7" x14ac:dyDescent="0.2">
      <c r="A42" s="3" t="str">
        <f>+Índice_Anexos_ICT!A125</f>
        <v>Sr. JAVIER ALFREDO GALARZA BENITES</v>
      </c>
      <c r="B42" s="3"/>
      <c r="C42" s="8"/>
      <c r="E42" s="70"/>
      <c r="F42" s="3" t="str">
        <f>+Índice_Anexos_ICT!G125</f>
        <v>Sr. FELIX BYRON VALAREZO ALVARADO</v>
      </c>
      <c r="G42" s="108"/>
    </row>
    <row r="43" spans="1:7" x14ac:dyDescent="0.2">
      <c r="A43" s="3" t="str">
        <f>+Índice_Anexos_ICT!A126</f>
        <v>C.C: 0901243352</v>
      </c>
      <c r="B43" s="3"/>
      <c r="C43" s="8"/>
      <c r="E43" s="70"/>
      <c r="F43" s="3" t="str">
        <f>+Índice_Anexos_ICT!G126</f>
        <v>RUC No. 0912592029001</v>
      </c>
      <c r="G43" s="108"/>
    </row>
    <row r="44" spans="1:7" x14ac:dyDescent="0.2">
      <c r="A44" s="3" t="str">
        <f>+Índice_Anexos_ICT!A127</f>
        <v>Representante Legal  SERVICIOS TELCODATA S.A.</v>
      </c>
      <c r="B44" s="8"/>
      <c r="C44" s="8"/>
      <c r="F44" s="3" t="str">
        <f>+Índice_Anexos_ICT!G127</f>
        <v>Contador SERVICIOS TELCODATA S.A.</v>
      </c>
      <c r="G44" s="108"/>
    </row>
  </sheetData>
  <sheetProtection selectLockedCells="1" selectUnlockedCells="1"/>
  <mergeCells count="13">
    <mergeCell ref="A35:G35"/>
    <mergeCell ref="A29:G29"/>
    <mergeCell ref="A30:G30"/>
    <mergeCell ref="A31:G31"/>
    <mergeCell ref="A32:G32"/>
    <mergeCell ref="A33:G33"/>
    <mergeCell ref="A34:G34"/>
    <mergeCell ref="A28:G28"/>
    <mergeCell ref="A15:B15"/>
    <mergeCell ref="E15:F15"/>
    <mergeCell ref="A23:E23"/>
    <mergeCell ref="A24:G24"/>
    <mergeCell ref="A25:G25"/>
  </mergeCells>
  <hyperlinks>
    <hyperlink ref="G1" location="Índice_Anexos_ICT!A1" display="Índice"/>
  </hyperlinks>
  <pageMargins left="0.43333333333333335" right="0.43333333333333335" top="0.59027777777777779" bottom="0.59027777777777779" header="0.51180555555555551" footer="0.51180555555555551"/>
  <pageSetup paperSize="9" firstPageNumber="0" orientation="portrait" horizontalDpi="300" verticalDpi="300"/>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6"/>
  <sheetViews>
    <sheetView tabSelected="1" topLeftCell="A116" workbookViewId="0">
      <selection activeCell="J132" sqref="J132"/>
    </sheetView>
  </sheetViews>
  <sheetFormatPr baseColWidth="10" defaultColWidth="8.85546875" defaultRowHeight="12.75" x14ac:dyDescent="0.2"/>
  <cols>
    <col min="1" max="1" width="15.85546875" style="34" customWidth="1"/>
    <col min="2" max="2" width="12" style="34" customWidth="1"/>
    <col min="3" max="3" width="14.85546875" style="34" customWidth="1"/>
    <col min="4" max="4" width="12" style="34" customWidth="1"/>
    <col min="5" max="5" width="12.85546875" style="34" customWidth="1"/>
    <col min="6" max="6" width="14.42578125" style="34" customWidth="1"/>
    <col min="7" max="7" width="13.140625" style="34" customWidth="1"/>
    <col min="8" max="8" width="13.5703125" style="34" customWidth="1"/>
    <col min="9" max="9" width="14.5703125" style="34" customWidth="1"/>
    <col min="10" max="10" width="14.85546875" style="34" customWidth="1"/>
    <col min="11" max="11" width="16.7109375" style="34" customWidth="1"/>
    <col min="12" max="14" width="12.28515625" style="34" customWidth="1"/>
    <col min="15" max="16384" width="8.85546875" style="2"/>
  </cols>
  <sheetData>
    <row r="1" spans="1:12" x14ac:dyDescent="0.2">
      <c r="A1" s="35" t="s">
        <v>123</v>
      </c>
      <c r="B1" s="35"/>
      <c r="C1" s="35"/>
      <c r="L1" s="84" t="s">
        <v>124</v>
      </c>
    </row>
    <row r="2" spans="1:12" x14ac:dyDescent="0.2">
      <c r="A2" s="33"/>
      <c r="B2" s="85"/>
      <c r="C2" s="85"/>
    </row>
    <row r="3" spans="1:12" x14ac:dyDescent="0.2">
      <c r="A3" s="35" t="s">
        <v>1</v>
      </c>
      <c r="C3" s="87" t="str">
        <f>+Índice_Anexos_ICT!C3</f>
        <v>SERVICIOS TELCODATA</v>
      </c>
    </row>
    <row r="4" spans="1:12" x14ac:dyDescent="0.2">
      <c r="A4" s="35" t="s">
        <v>3</v>
      </c>
      <c r="C4" s="87" t="str">
        <f>+Índice_Anexos_ICT!C4</f>
        <v>0990800537001</v>
      </c>
    </row>
    <row r="5" spans="1:12" x14ac:dyDescent="0.2">
      <c r="A5" s="35" t="s">
        <v>5</v>
      </c>
      <c r="C5" s="87">
        <f>+Índice_Anexos_ICT!C5</f>
        <v>2019</v>
      </c>
    </row>
    <row r="6" spans="1:12" x14ac:dyDescent="0.2">
      <c r="A6" s="33"/>
      <c r="B6" s="85"/>
      <c r="C6" s="85"/>
    </row>
    <row r="7" spans="1:12" x14ac:dyDescent="0.2">
      <c r="A7" s="35" t="s">
        <v>551</v>
      </c>
      <c r="B7" s="85"/>
      <c r="C7" s="85"/>
    </row>
    <row r="8" spans="1:12" x14ac:dyDescent="0.2">
      <c r="A8" s="85" t="s">
        <v>48</v>
      </c>
      <c r="B8" s="35"/>
      <c r="C8" s="35"/>
    </row>
    <row r="11" spans="1:12" x14ac:dyDescent="0.2">
      <c r="A11" s="120" t="s">
        <v>552</v>
      </c>
    </row>
    <row r="13" spans="1:12" x14ac:dyDescent="0.2">
      <c r="A13" s="121" t="s">
        <v>553</v>
      </c>
      <c r="B13" s="35"/>
      <c r="C13" s="35"/>
      <c r="D13" s="35"/>
      <c r="E13" s="35"/>
      <c r="F13" s="35"/>
      <c r="G13" s="35"/>
      <c r="H13" s="122"/>
      <c r="I13" s="122"/>
      <c r="J13" s="35"/>
    </row>
    <row r="14" spans="1:12" x14ac:dyDescent="0.2">
      <c r="A14" s="35"/>
      <c r="B14" s="35"/>
      <c r="C14" s="35"/>
      <c r="D14" s="35"/>
      <c r="E14" s="35"/>
      <c r="F14" s="35"/>
      <c r="G14" s="35"/>
      <c r="H14" s="122"/>
      <c r="I14" s="122"/>
      <c r="J14" s="35"/>
    </row>
    <row r="15" spans="1:12" ht="83.25" customHeight="1" x14ac:dyDescent="0.2">
      <c r="A15" s="520" t="s">
        <v>554</v>
      </c>
      <c r="B15" s="520" t="s">
        <v>555</v>
      </c>
      <c r="C15" s="520" t="s">
        <v>556</v>
      </c>
      <c r="D15" s="36" t="s">
        <v>557</v>
      </c>
      <c r="E15" s="36" t="s">
        <v>558</v>
      </c>
      <c r="F15" s="36" t="s">
        <v>559</v>
      </c>
      <c r="G15" s="36" t="s">
        <v>560</v>
      </c>
      <c r="H15" s="36" t="s">
        <v>561</v>
      </c>
      <c r="I15" s="36" t="s">
        <v>562</v>
      </c>
      <c r="J15" s="520" t="s">
        <v>563</v>
      </c>
      <c r="K15" s="520"/>
      <c r="L15" s="520"/>
    </row>
    <row r="16" spans="1:12" x14ac:dyDescent="0.2">
      <c r="A16" s="520"/>
      <c r="B16" s="520"/>
      <c r="C16" s="520"/>
      <c r="D16" s="123" t="s">
        <v>308</v>
      </c>
      <c r="E16" s="123" t="s">
        <v>564</v>
      </c>
      <c r="F16" s="123" t="s">
        <v>565</v>
      </c>
      <c r="G16" s="123" t="s">
        <v>566</v>
      </c>
      <c r="H16" s="123" t="s">
        <v>567</v>
      </c>
      <c r="I16" s="123" t="s">
        <v>568</v>
      </c>
      <c r="J16" s="520"/>
      <c r="K16" s="520"/>
      <c r="L16" s="520"/>
    </row>
    <row r="17" spans="1:14" ht="18" customHeight="1" x14ac:dyDescent="0.2">
      <c r="A17" s="124" t="s">
        <v>338</v>
      </c>
      <c r="B17" s="43">
        <v>2019</v>
      </c>
      <c r="C17" s="45" t="s">
        <v>569</v>
      </c>
      <c r="D17" s="125">
        <v>72044.77</v>
      </c>
      <c r="E17" s="125">
        <v>8751.67</v>
      </c>
      <c r="F17" s="125">
        <f>+D17-E17</f>
        <v>63293.100000000006</v>
      </c>
      <c r="G17" s="125">
        <v>0</v>
      </c>
      <c r="H17" s="125">
        <f>+F17-G17</f>
        <v>63293.100000000006</v>
      </c>
      <c r="I17" s="125">
        <f>+H17-D17</f>
        <v>-8751.6699999999983</v>
      </c>
      <c r="J17" s="522"/>
      <c r="K17" s="522"/>
      <c r="L17" s="522"/>
    </row>
    <row r="18" spans="1:14" ht="11.25" customHeight="1" x14ac:dyDescent="0.2">
      <c r="A18" s="528" t="s">
        <v>462</v>
      </c>
      <c r="B18" s="528"/>
      <c r="C18" s="528"/>
      <c r="D18" s="66">
        <f t="shared" ref="D18:I18" si="0">SUM(D17:D17)</f>
        <v>72044.77</v>
      </c>
      <c r="E18" s="66">
        <f t="shared" si="0"/>
        <v>8751.67</v>
      </c>
      <c r="F18" s="66">
        <f t="shared" si="0"/>
        <v>63293.100000000006</v>
      </c>
      <c r="G18" s="66">
        <f t="shared" si="0"/>
        <v>0</v>
      </c>
      <c r="H18" s="66">
        <f t="shared" si="0"/>
        <v>63293.100000000006</v>
      </c>
      <c r="I18" s="66">
        <f t="shared" si="0"/>
        <v>-8751.6699999999983</v>
      </c>
      <c r="J18" s="126"/>
    </row>
    <row r="19" spans="1:14" x14ac:dyDescent="0.2">
      <c r="A19" s="127"/>
      <c r="B19" s="127"/>
      <c r="C19" s="127"/>
      <c r="D19" s="127"/>
      <c r="E19" s="127"/>
      <c r="F19" s="127"/>
      <c r="G19" s="127"/>
      <c r="H19" s="127"/>
    </row>
    <row r="20" spans="1:14" x14ac:dyDescent="0.2">
      <c r="A20" s="35" t="s">
        <v>570</v>
      </c>
      <c r="B20" s="122"/>
      <c r="C20" s="122"/>
      <c r="D20" s="128"/>
      <c r="E20" s="33"/>
      <c r="F20" s="35"/>
      <c r="G20" s="33"/>
      <c r="H20" s="126"/>
    </row>
    <row r="21" spans="1:14" x14ac:dyDescent="0.2">
      <c r="A21" s="129"/>
      <c r="B21" s="129"/>
      <c r="C21" s="129"/>
      <c r="D21" s="129"/>
      <c r="E21" s="129"/>
      <c r="F21" s="129"/>
      <c r="G21" s="129"/>
      <c r="H21" s="130"/>
    </row>
    <row r="22" spans="1:14" ht="101.25" customHeight="1" x14ac:dyDescent="0.2">
      <c r="A22" s="520" t="s">
        <v>554</v>
      </c>
      <c r="B22" s="520" t="s">
        <v>571</v>
      </c>
      <c r="C22" s="520"/>
      <c r="D22" s="520"/>
      <c r="E22" s="36" t="s">
        <v>572</v>
      </c>
      <c r="F22" s="36" t="s">
        <v>573</v>
      </c>
      <c r="G22" s="36" t="s">
        <v>574</v>
      </c>
      <c r="H22" s="36" t="s">
        <v>559</v>
      </c>
      <c r="I22" s="36" t="s">
        <v>561</v>
      </c>
      <c r="J22" s="520" t="s">
        <v>563</v>
      </c>
      <c r="K22" s="520"/>
      <c r="L22" s="520"/>
    </row>
    <row r="23" spans="1:14" x14ac:dyDescent="0.2">
      <c r="A23" s="520"/>
      <c r="B23" s="520"/>
      <c r="C23" s="520"/>
      <c r="D23" s="520"/>
      <c r="E23" s="123" t="s">
        <v>308</v>
      </c>
      <c r="F23" s="123" t="s">
        <v>310</v>
      </c>
      <c r="G23" s="123" t="s">
        <v>500</v>
      </c>
      <c r="H23" s="123" t="s">
        <v>575</v>
      </c>
      <c r="I23" s="123" t="s">
        <v>576</v>
      </c>
      <c r="J23" s="520"/>
      <c r="K23" s="520"/>
      <c r="L23" s="520"/>
    </row>
    <row r="24" spans="1:14" ht="15" customHeight="1" x14ac:dyDescent="0.2">
      <c r="A24" s="105"/>
      <c r="B24" s="521" t="s">
        <v>577</v>
      </c>
      <c r="C24" s="521"/>
      <c r="D24" s="521"/>
      <c r="E24" s="125"/>
      <c r="F24" s="125"/>
      <c r="G24" s="131"/>
      <c r="H24" s="125">
        <f>+(E24-F24)*G24</f>
        <v>0</v>
      </c>
      <c r="I24" s="125">
        <f>+H24-F24</f>
        <v>0</v>
      </c>
      <c r="J24" s="564"/>
      <c r="K24" s="564"/>
      <c r="L24" s="564"/>
    </row>
    <row r="25" spans="1:14" x14ac:dyDescent="0.2">
      <c r="A25" s="33"/>
      <c r="B25" s="33"/>
      <c r="C25" s="33"/>
      <c r="D25" s="33"/>
      <c r="E25" s="33"/>
      <c r="F25" s="33"/>
      <c r="G25" s="33"/>
      <c r="H25" s="33"/>
      <c r="I25" s="33"/>
      <c r="J25" s="33"/>
      <c r="K25" s="33"/>
      <c r="L25" s="33"/>
      <c r="M25" s="33"/>
      <c r="N25" s="33"/>
    </row>
    <row r="26" spans="1:14" x14ac:dyDescent="0.2">
      <c r="A26" s="35" t="s">
        <v>578</v>
      </c>
      <c r="J26" s="33"/>
      <c r="K26" s="33"/>
      <c r="L26" s="33"/>
      <c r="M26" s="33"/>
      <c r="N26" s="33"/>
    </row>
    <row r="27" spans="1:14" x14ac:dyDescent="0.2">
      <c r="A27" s="107"/>
      <c r="J27" s="33"/>
      <c r="K27" s="33"/>
      <c r="L27" s="33"/>
      <c r="M27" s="33"/>
      <c r="N27" s="33"/>
    </row>
    <row r="28" spans="1:14" ht="11.25" customHeight="1" x14ac:dyDescent="0.2">
      <c r="A28" s="563" t="s">
        <v>126</v>
      </c>
      <c r="B28" s="563"/>
      <c r="C28" s="563"/>
      <c r="D28" s="563"/>
      <c r="E28" s="563"/>
      <c r="F28" s="520" t="s">
        <v>579</v>
      </c>
      <c r="G28" s="520"/>
      <c r="H28" s="520"/>
      <c r="I28" s="520"/>
      <c r="J28" s="520"/>
      <c r="K28" s="520"/>
      <c r="L28" s="37"/>
      <c r="M28" s="33"/>
      <c r="N28" s="33"/>
    </row>
    <row r="29" spans="1:14" x14ac:dyDescent="0.2">
      <c r="A29" s="563"/>
      <c r="B29" s="563"/>
      <c r="C29" s="563"/>
      <c r="D29" s="563"/>
      <c r="E29" s="563"/>
      <c r="F29" s="132" t="s">
        <v>580</v>
      </c>
      <c r="G29" s="132" t="s">
        <v>581</v>
      </c>
      <c r="H29" s="132" t="s">
        <v>582</v>
      </c>
      <c r="I29" s="132" t="s">
        <v>583</v>
      </c>
      <c r="J29" s="132" t="s">
        <v>584</v>
      </c>
      <c r="K29" s="133" t="s">
        <v>585</v>
      </c>
      <c r="L29" s="37"/>
      <c r="M29" s="33"/>
      <c r="N29" s="33"/>
    </row>
    <row r="30" spans="1:14" ht="11.25" customHeight="1" x14ac:dyDescent="0.2">
      <c r="A30" s="521" t="s">
        <v>586</v>
      </c>
      <c r="B30" s="521"/>
      <c r="C30" s="521"/>
      <c r="D30" s="521"/>
      <c r="E30" s="521"/>
      <c r="F30" s="59">
        <v>31983.58</v>
      </c>
      <c r="G30" s="59">
        <v>21754.54</v>
      </c>
      <c r="H30" s="59">
        <v>34735.33</v>
      </c>
      <c r="I30" s="59">
        <v>26295.040000000001</v>
      </c>
      <c r="J30" s="59">
        <v>89418.33</v>
      </c>
      <c r="K30" s="59">
        <v>162495</v>
      </c>
      <c r="L30" s="37"/>
      <c r="M30" s="33"/>
      <c r="N30" s="33"/>
    </row>
    <row r="31" spans="1:14" ht="11.25" customHeight="1" x14ac:dyDescent="0.2">
      <c r="A31" s="521" t="s">
        <v>587</v>
      </c>
      <c r="B31" s="521"/>
      <c r="C31" s="521"/>
      <c r="D31" s="521"/>
      <c r="E31" s="521"/>
      <c r="F31" s="59">
        <v>0</v>
      </c>
      <c r="G31" s="59">
        <v>0</v>
      </c>
      <c r="H31" s="59">
        <v>0</v>
      </c>
      <c r="I31" s="59">
        <v>0</v>
      </c>
      <c r="J31" s="59">
        <v>0</v>
      </c>
      <c r="K31" s="59">
        <v>0</v>
      </c>
      <c r="L31" s="37"/>
      <c r="M31" s="33"/>
      <c r="N31" s="33"/>
    </row>
    <row r="32" spans="1:14" ht="12" customHeight="1" x14ac:dyDescent="0.2">
      <c r="A32" s="522" t="s">
        <v>588</v>
      </c>
      <c r="B32" s="522"/>
      <c r="C32" s="522"/>
      <c r="D32" s="522"/>
      <c r="E32" s="522"/>
      <c r="F32" s="66">
        <f t="shared" ref="F32:K32" si="1">+F30*0.25</f>
        <v>7995.8950000000004</v>
      </c>
      <c r="G32" s="66">
        <f t="shared" si="1"/>
        <v>5438.6350000000002</v>
      </c>
      <c r="H32" s="66">
        <f t="shared" si="1"/>
        <v>8683.8325000000004</v>
      </c>
      <c r="I32" s="66">
        <f t="shared" si="1"/>
        <v>6573.76</v>
      </c>
      <c r="J32" s="66">
        <f t="shared" si="1"/>
        <v>22354.5825</v>
      </c>
      <c r="K32" s="66">
        <f t="shared" si="1"/>
        <v>40623.75</v>
      </c>
      <c r="L32" s="37"/>
      <c r="M32" s="33"/>
      <c r="N32" s="33"/>
    </row>
    <row r="33" spans="1:14" x14ac:dyDescent="0.2">
      <c r="A33" s="33"/>
      <c r="B33" s="134"/>
      <c r="J33" s="33"/>
      <c r="K33" s="33"/>
      <c r="L33" s="33"/>
      <c r="M33" s="33"/>
      <c r="N33" s="33"/>
    </row>
    <row r="34" spans="1:14" x14ac:dyDescent="0.2">
      <c r="A34" s="35" t="s">
        <v>54</v>
      </c>
      <c r="B34" s="135"/>
      <c r="C34" s="33"/>
      <c r="D34" s="33"/>
      <c r="E34" s="33"/>
      <c r="J34" s="33"/>
      <c r="K34" s="33"/>
      <c r="L34" s="33"/>
      <c r="M34" s="33"/>
      <c r="N34" s="33"/>
    </row>
    <row r="35" spans="1:14" x14ac:dyDescent="0.2">
      <c r="A35" s="33"/>
      <c r="B35" s="33"/>
      <c r="C35" s="33"/>
      <c r="D35" s="33"/>
      <c r="E35" s="33"/>
      <c r="J35" s="33"/>
      <c r="K35" s="33"/>
      <c r="L35" s="33"/>
      <c r="M35" s="33"/>
      <c r="N35" s="33"/>
    </row>
    <row r="36" spans="1:14" ht="35.25" customHeight="1" x14ac:dyDescent="0.2">
      <c r="A36" s="520" t="s">
        <v>589</v>
      </c>
      <c r="B36" s="520"/>
      <c r="C36" s="520"/>
      <c r="D36" s="520"/>
      <c r="E36" s="563" t="s">
        <v>304</v>
      </c>
      <c r="F36" s="520" t="s">
        <v>590</v>
      </c>
      <c r="G36" s="520"/>
      <c r="H36" s="520"/>
      <c r="I36" s="520"/>
      <c r="J36" s="520"/>
      <c r="K36" s="520"/>
      <c r="L36" s="565" t="s">
        <v>591</v>
      </c>
      <c r="M36" s="520" t="s">
        <v>592</v>
      </c>
      <c r="N36" s="33"/>
    </row>
    <row r="37" spans="1:14" ht="21" customHeight="1" x14ac:dyDescent="0.2">
      <c r="A37" s="520"/>
      <c r="B37" s="520"/>
      <c r="C37" s="520"/>
      <c r="D37" s="520"/>
      <c r="E37" s="563"/>
      <c r="F37" s="132" t="s">
        <v>580</v>
      </c>
      <c r="G37" s="132" t="s">
        <v>581</v>
      </c>
      <c r="H37" s="132" t="s">
        <v>582</v>
      </c>
      <c r="I37" s="132" t="s">
        <v>583</v>
      </c>
      <c r="J37" s="132" t="s">
        <v>584</v>
      </c>
      <c r="K37" s="133" t="s">
        <v>585</v>
      </c>
      <c r="L37" s="565"/>
      <c r="M37" s="520"/>
      <c r="N37" s="33"/>
    </row>
    <row r="38" spans="1:14" ht="22.5" x14ac:dyDescent="0.2">
      <c r="A38" s="520"/>
      <c r="B38" s="520"/>
      <c r="C38" s="520"/>
      <c r="D38" s="520"/>
      <c r="E38" s="136" t="s">
        <v>308</v>
      </c>
      <c r="F38" s="136" t="s">
        <v>310</v>
      </c>
      <c r="G38" s="136" t="s">
        <v>500</v>
      </c>
      <c r="H38" s="136" t="s">
        <v>566</v>
      </c>
      <c r="I38" s="136" t="s">
        <v>506</v>
      </c>
      <c r="J38" s="136" t="s">
        <v>593</v>
      </c>
      <c r="K38" s="136" t="s">
        <v>509</v>
      </c>
      <c r="L38" s="136" t="s">
        <v>594</v>
      </c>
      <c r="M38" s="136" t="s">
        <v>595</v>
      </c>
      <c r="N38" s="33"/>
    </row>
    <row r="39" spans="1:14" ht="11.25" customHeight="1" x14ac:dyDescent="0.2">
      <c r="A39" s="521" t="s">
        <v>596</v>
      </c>
      <c r="B39" s="521"/>
      <c r="C39" s="521"/>
      <c r="D39" s="521"/>
      <c r="E39" s="66">
        <f>+F31</f>
        <v>0</v>
      </c>
      <c r="F39" s="59">
        <v>0</v>
      </c>
      <c r="G39" s="59">
        <v>0</v>
      </c>
      <c r="H39" s="59">
        <v>0</v>
      </c>
      <c r="I39" s="59">
        <v>0</v>
      </c>
      <c r="J39" s="59">
        <v>0</v>
      </c>
      <c r="K39" s="34">
        <v>0</v>
      </c>
      <c r="L39" s="59">
        <f t="shared" ref="L39:L40" si="2">SUM(F39:K39)</f>
        <v>0</v>
      </c>
      <c r="M39" s="59">
        <f t="shared" ref="M39:M40" si="3">+E39-L39</f>
        <v>0</v>
      </c>
      <c r="N39" s="33"/>
    </row>
    <row r="40" spans="1:14" ht="11.25" customHeight="1" x14ac:dyDescent="0.2">
      <c r="A40" s="521" t="s">
        <v>597</v>
      </c>
      <c r="B40" s="521"/>
      <c r="C40" s="521"/>
      <c r="D40" s="521"/>
      <c r="E40" s="66">
        <f>+H31</f>
        <v>0</v>
      </c>
      <c r="F40" s="59">
        <v>0</v>
      </c>
      <c r="G40" s="59">
        <v>0</v>
      </c>
      <c r="H40" s="59">
        <v>0</v>
      </c>
      <c r="I40" s="59">
        <v>0</v>
      </c>
      <c r="J40" s="59">
        <v>0</v>
      </c>
      <c r="K40" s="34">
        <v>0</v>
      </c>
      <c r="L40" s="59">
        <f t="shared" si="2"/>
        <v>0</v>
      </c>
      <c r="M40" s="59">
        <f t="shared" si="3"/>
        <v>0</v>
      </c>
      <c r="N40" s="33"/>
    </row>
    <row r="41" spans="1:14" ht="12" customHeight="1" x14ac:dyDescent="0.2">
      <c r="A41" s="522" t="s">
        <v>598</v>
      </c>
      <c r="B41" s="522"/>
      <c r="C41" s="522"/>
      <c r="D41" s="522"/>
      <c r="E41" s="522"/>
      <c r="F41" s="66">
        <f t="shared" ref="F41:K41" si="4">SUM(F39:F40)</f>
        <v>0</v>
      </c>
      <c r="G41" s="66">
        <f t="shared" si="4"/>
        <v>0</v>
      </c>
      <c r="H41" s="66">
        <f t="shared" si="4"/>
        <v>0</v>
      </c>
      <c r="I41" s="66">
        <f t="shared" si="4"/>
        <v>0</v>
      </c>
      <c r="J41" s="66">
        <f t="shared" si="4"/>
        <v>0</v>
      </c>
      <c r="K41" s="66">
        <f t="shared" si="4"/>
        <v>0</v>
      </c>
      <c r="L41" s="127"/>
      <c r="M41" s="33"/>
      <c r="N41" s="33"/>
    </row>
    <row r="42" spans="1:14" ht="12" customHeight="1" x14ac:dyDescent="0.2">
      <c r="A42" s="521" t="s">
        <v>599</v>
      </c>
      <c r="B42" s="521"/>
      <c r="C42" s="521"/>
      <c r="D42" s="521"/>
      <c r="E42" s="521"/>
      <c r="F42" s="59">
        <f t="shared" ref="F42:K42" si="5">IF(F41&gt;F32,F32,F41)</f>
        <v>0</v>
      </c>
      <c r="G42" s="59">
        <f t="shared" si="5"/>
        <v>0</v>
      </c>
      <c r="H42" s="59">
        <f t="shared" si="5"/>
        <v>0</v>
      </c>
      <c r="I42" s="59">
        <f t="shared" si="5"/>
        <v>0</v>
      </c>
      <c r="J42" s="59">
        <f t="shared" si="5"/>
        <v>0</v>
      </c>
      <c r="K42" s="59">
        <f t="shared" si="5"/>
        <v>0</v>
      </c>
      <c r="L42" s="137"/>
      <c r="M42" s="33"/>
      <c r="N42" s="33"/>
    </row>
    <row r="43" spans="1:14" ht="12" customHeight="1" x14ac:dyDescent="0.2">
      <c r="A43" s="522" t="s">
        <v>600</v>
      </c>
      <c r="B43" s="522"/>
      <c r="C43" s="522"/>
      <c r="D43" s="522"/>
      <c r="E43" s="522"/>
      <c r="F43" s="66">
        <f t="shared" ref="F43:K43" si="6">+F41-F42</f>
        <v>0</v>
      </c>
      <c r="G43" s="66">
        <f t="shared" si="6"/>
        <v>0</v>
      </c>
      <c r="H43" s="66">
        <f t="shared" si="6"/>
        <v>0</v>
      </c>
      <c r="I43" s="66">
        <f t="shared" si="6"/>
        <v>0</v>
      </c>
      <c r="J43" s="66">
        <f t="shared" si="6"/>
        <v>0</v>
      </c>
      <c r="K43" s="66">
        <f t="shared" si="6"/>
        <v>0</v>
      </c>
      <c r="L43" s="33"/>
      <c r="M43" s="33"/>
      <c r="N43" s="33"/>
    </row>
    <row r="44" spans="1:14" x14ac:dyDescent="0.2">
      <c r="A44" s="33"/>
      <c r="B44" s="33"/>
      <c r="C44" s="33"/>
      <c r="D44" s="33"/>
      <c r="E44" s="33"/>
      <c r="F44" s="33"/>
      <c r="G44" s="33"/>
      <c r="H44" s="33"/>
      <c r="I44" s="33"/>
      <c r="J44" s="33"/>
      <c r="K44" s="33"/>
      <c r="L44" s="33"/>
      <c r="M44" s="33"/>
      <c r="N44" s="33"/>
    </row>
    <row r="45" spans="1:14" x14ac:dyDescent="0.2">
      <c r="A45" s="35" t="s">
        <v>55</v>
      </c>
      <c r="B45" s="33"/>
      <c r="C45" s="33"/>
      <c r="D45" s="35"/>
      <c r="E45" s="33"/>
      <c r="F45" s="33"/>
      <c r="G45" s="33"/>
      <c r="H45" s="126"/>
      <c r="I45" s="126"/>
      <c r="J45" s="33"/>
      <c r="K45" s="33"/>
      <c r="L45" s="33"/>
      <c r="M45" s="33"/>
      <c r="N45" s="33"/>
    </row>
    <row r="46" spans="1:14" x14ac:dyDescent="0.2">
      <c r="A46" s="129"/>
      <c r="B46" s="129"/>
      <c r="C46" s="129"/>
      <c r="D46" s="129"/>
      <c r="E46" s="129"/>
      <c r="F46" s="129"/>
      <c r="G46" s="129"/>
      <c r="H46" s="130"/>
      <c r="I46" s="130"/>
      <c r="J46" s="129"/>
      <c r="K46" s="129"/>
      <c r="L46" s="129"/>
      <c r="M46" s="129"/>
      <c r="N46" s="129"/>
    </row>
    <row r="47" spans="1:14" ht="90.75" customHeight="1" x14ac:dyDescent="0.2">
      <c r="A47" s="520" t="s">
        <v>554</v>
      </c>
      <c r="B47" s="520" t="s">
        <v>601</v>
      </c>
      <c r="C47" s="520" t="s">
        <v>602</v>
      </c>
      <c r="D47" s="36" t="s">
        <v>603</v>
      </c>
      <c r="E47" s="36" t="s">
        <v>604</v>
      </c>
      <c r="F47" s="36" t="s">
        <v>605</v>
      </c>
      <c r="G47" s="36" t="s">
        <v>606</v>
      </c>
      <c r="H47" s="36" t="s">
        <v>559</v>
      </c>
      <c r="I47" s="36" t="s">
        <v>607</v>
      </c>
      <c r="J47" s="36" t="s">
        <v>561</v>
      </c>
      <c r="K47" s="520" t="s">
        <v>608</v>
      </c>
      <c r="L47" s="36" t="s">
        <v>609</v>
      </c>
      <c r="M47" s="36" t="s">
        <v>562</v>
      </c>
      <c r="N47" s="520" t="s">
        <v>563</v>
      </c>
    </row>
    <row r="48" spans="1:14" x14ac:dyDescent="0.2">
      <c r="A48" s="520"/>
      <c r="B48" s="520"/>
      <c r="C48" s="520"/>
      <c r="D48" s="123" t="s">
        <v>308</v>
      </c>
      <c r="E48" s="123" t="s">
        <v>310</v>
      </c>
      <c r="F48" s="123" t="s">
        <v>610</v>
      </c>
      <c r="G48" s="123" t="s">
        <v>566</v>
      </c>
      <c r="H48" s="123" t="s">
        <v>611</v>
      </c>
      <c r="I48" s="123" t="s">
        <v>593</v>
      </c>
      <c r="J48" s="123" t="s">
        <v>612</v>
      </c>
      <c r="K48" s="520"/>
      <c r="L48" s="123" t="s">
        <v>510</v>
      </c>
      <c r="M48" s="123" t="s">
        <v>613</v>
      </c>
      <c r="N48" s="520"/>
    </row>
    <row r="49" spans="1:14" x14ac:dyDescent="0.2">
      <c r="A49" s="45"/>
      <c r="B49" s="43"/>
      <c r="C49" s="45"/>
      <c r="D49" s="125"/>
      <c r="E49" s="125"/>
      <c r="F49" s="125">
        <f t="shared" ref="F49:F53" si="7">+D49-E49</f>
        <v>0</v>
      </c>
      <c r="G49" s="138"/>
      <c r="H49" s="125">
        <f t="shared" ref="H49:H53" si="8">+F49*G49</f>
        <v>0</v>
      </c>
      <c r="I49" s="125"/>
      <c r="J49" s="125">
        <f t="shared" ref="J49:J53" si="9">+H49-I49</f>
        <v>0</v>
      </c>
      <c r="K49" s="139"/>
      <c r="L49" s="140"/>
      <c r="M49" s="140">
        <f t="shared" ref="M49:M53" si="10">+J49-L49</f>
        <v>0</v>
      </c>
      <c r="N49" s="139"/>
    </row>
    <row r="50" spans="1:14" x14ac:dyDescent="0.2">
      <c r="A50" s="45"/>
      <c r="B50" s="43"/>
      <c r="C50" s="45"/>
      <c r="D50" s="125"/>
      <c r="E50" s="125"/>
      <c r="F50" s="125">
        <f t="shared" si="7"/>
        <v>0</v>
      </c>
      <c r="G50" s="138"/>
      <c r="H50" s="125">
        <f t="shared" si="8"/>
        <v>0</v>
      </c>
      <c r="I50" s="125"/>
      <c r="J50" s="125">
        <f t="shared" si="9"/>
        <v>0</v>
      </c>
      <c r="K50" s="139"/>
      <c r="L50" s="140"/>
      <c r="M50" s="140">
        <f t="shared" si="10"/>
        <v>0</v>
      </c>
      <c r="N50" s="139"/>
    </row>
    <row r="51" spans="1:14" x14ac:dyDescent="0.2">
      <c r="A51" s="45"/>
      <c r="B51" s="43"/>
      <c r="C51" s="45"/>
      <c r="D51" s="125"/>
      <c r="E51" s="125"/>
      <c r="F51" s="125">
        <f t="shared" si="7"/>
        <v>0</v>
      </c>
      <c r="G51" s="138"/>
      <c r="H51" s="125">
        <f t="shared" si="8"/>
        <v>0</v>
      </c>
      <c r="I51" s="125"/>
      <c r="J51" s="125">
        <f t="shared" si="9"/>
        <v>0</v>
      </c>
      <c r="K51" s="139"/>
      <c r="L51" s="140"/>
      <c r="M51" s="140">
        <f t="shared" si="10"/>
        <v>0</v>
      </c>
      <c r="N51" s="139"/>
    </row>
    <row r="52" spans="1:14" x14ac:dyDescent="0.2">
      <c r="A52" s="45"/>
      <c r="B52" s="43"/>
      <c r="C52" s="45"/>
      <c r="D52" s="125"/>
      <c r="E52" s="125"/>
      <c r="F52" s="125">
        <f t="shared" si="7"/>
        <v>0</v>
      </c>
      <c r="G52" s="138"/>
      <c r="H52" s="125">
        <f t="shared" si="8"/>
        <v>0</v>
      </c>
      <c r="I52" s="125"/>
      <c r="J52" s="125">
        <f t="shared" si="9"/>
        <v>0</v>
      </c>
      <c r="K52" s="139"/>
      <c r="L52" s="140"/>
      <c r="M52" s="140">
        <f t="shared" si="10"/>
        <v>0</v>
      </c>
      <c r="N52" s="139"/>
    </row>
    <row r="53" spans="1:14" x14ac:dyDescent="0.2">
      <c r="A53" s="45"/>
      <c r="B53" s="43"/>
      <c r="C53" s="45"/>
      <c r="D53" s="125"/>
      <c r="E53" s="125"/>
      <c r="F53" s="125">
        <f t="shared" si="7"/>
        <v>0</v>
      </c>
      <c r="G53" s="138"/>
      <c r="H53" s="125">
        <f t="shared" si="8"/>
        <v>0</v>
      </c>
      <c r="I53" s="125"/>
      <c r="J53" s="125">
        <f t="shared" si="9"/>
        <v>0</v>
      </c>
      <c r="K53" s="139"/>
      <c r="L53" s="140"/>
      <c r="M53" s="140">
        <f t="shared" si="10"/>
        <v>0</v>
      </c>
      <c r="N53" s="139"/>
    </row>
    <row r="54" spans="1:14" ht="11.25" customHeight="1" x14ac:dyDescent="0.2">
      <c r="A54" s="528" t="s">
        <v>462</v>
      </c>
      <c r="B54" s="528"/>
      <c r="C54" s="528"/>
      <c r="D54" s="141">
        <f>SUM(D49:D53)</f>
        <v>0</v>
      </c>
      <c r="E54" s="141">
        <f>SUM(E49:E53)</f>
        <v>0</v>
      </c>
      <c r="F54" s="141">
        <f>SUM(F49:F53)</f>
        <v>0</v>
      </c>
      <c r="G54" s="142"/>
      <c r="H54" s="141">
        <f>SUM(H49:H53)</f>
        <v>0</v>
      </c>
      <c r="I54" s="141">
        <f>SUM(I49:I53)</f>
        <v>0</v>
      </c>
      <c r="J54" s="141">
        <f>SUM(J49:J53)</f>
        <v>0</v>
      </c>
      <c r="K54" s="143"/>
      <c r="L54" s="92">
        <f>SUM(L49:L53)</f>
        <v>0</v>
      </c>
      <c r="M54" s="92">
        <f>SUM(M49:M53)</f>
        <v>0</v>
      </c>
      <c r="N54" s="139"/>
    </row>
    <row r="55" spans="1:14" x14ac:dyDescent="0.2">
      <c r="A55" s="127"/>
      <c r="B55" s="127"/>
      <c r="C55" s="127"/>
      <c r="D55" s="127"/>
      <c r="E55" s="127"/>
      <c r="F55" s="127"/>
      <c r="G55" s="33"/>
      <c r="H55" s="127"/>
      <c r="I55" s="127"/>
      <c r="J55" s="127"/>
      <c r="K55" s="33"/>
      <c r="L55" s="127"/>
    </row>
    <row r="56" spans="1:14" x14ac:dyDescent="0.2">
      <c r="A56" s="33"/>
      <c r="B56" s="33"/>
      <c r="C56" s="33"/>
      <c r="D56" s="33"/>
      <c r="E56" s="33"/>
      <c r="F56" s="33"/>
      <c r="G56" s="33"/>
      <c r="H56" s="33"/>
      <c r="I56" s="33"/>
      <c r="J56" s="33"/>
      <c r="K56" s="33"/>
      <c r="L56" s="33"/>
    </row>
    <row r="57" spans="1:14" x14ac:dyDescent="0.2">
      <c r="A57" s="120" t="s">
        <v>614</v>
      </c>
      <c r="B57" s="33"/>
      <c r="C57" s="33"/>
      <c r="D57" s="33"/>
      <c r="E57" s="33"/>
      <c r="F57" s="33"/>
      <c r="G57" s="33"/>
      <c r="H57" s="33"/>
      <c r="I57" s="33"/>
      <c r="J57" s="33"/>
      <c r="K57" s="33"/>
      <c r="L57" s="33"/>
    </row>
    <row r="58" spans="1:14" x14ac:dyDescent="0.2">
      <c r="A58" s="33"/>
      <c r="B58" s="33"/>
      <c r="C58" s="33"/>
      <c r="D58" s="33"/>
      <c r="E58" s="33"/>
      <c r="F58" s="33"/>
      <c r="G58" s="33"/>
      <c r="H58" s="33"/>
      <c r="I58" s="33"/>
      <c r="J58" s="33"/>
      <c r="K58" s="33"/>
      <c r="L58" s="33"/>
    </row>
    <row r="59" spans="1:14" x14ac:dyDescent="0.2">
      <c r="A59" s="35" t="s">
        <v>57</v>
      </c>
      <c r="B59" s="33"/>
      <c r="C59" s="33"/>
      <c r="D59" s="33"/>
      <c r="E59" s="33"/>
      <c r="F59" s="33"/>
      <c r="G59" s="33"/>
      <c r="H59" s="126"/>
      <c r="I59" s="126"/>
      <c r="J59" s="33"/>
      <c r="K59" s="33"/>
      <c r="L59" s="33"/>
    </row>
    <row r="60" spans="1:14" x14ac:dyDescent="0.2">
      <c r="A60" s="144"/>
      <c r="B60" s="129"/>
      <c r="C60" s="129"/>
      <c r="D60" s="129"/>
      <c r="E60" s="129"/>
      <c r="F60" s="129"/>
      <c r="G60" s="129"/>
      <c r="H60" s="130"/>
      <c r="I60" s="130"/>
      <c r="J60" s="129"/>
      <c r="K60" s="129"/>
      <c r="L60" s="33"/>
    </row>
    <row r="61" spans="1:14" ht="78.75" customHeight="1" x14ac:dyDescent="0.2">
      <c r="A61" s="520" t="s">
        <v>554</v>
      </c>
      <c r="B61" s="520" t="s">
        <v>601</v>
      </c>
      <c r="C61" s="520" t="s">
        <v>602</v>
      </c>
      <c r="D61" s="36" t="s">
        <v>603</v>
      </c>
      <c r="E61" s="36" t="s">
        <v>604</v>
      </c>
      <c r="F61" s="36" t="s">
        <v>605</v>
      </c>
      <c r="G61" s="36" t="s">
        <v>606</v>
      </c>
      <c r="H61" s="36" t="s">
        <v>615</v>
      </c>
      <c r="I61" s="520" t="s">
        <v>608</v>
      </c>
      <c r="J61" s="36" t="s">
        <v>616</v>
      </c>
      <c r="K61" s="36" t="s">
        <v>617</v>
      </c>
      <c r="L61" s="520" t="s">
        <v>563</v>
      </c>
      <c r="M61" s="520"/>
      <c r="N61" s="520"/>
    </row>
    <row r="62" spans="1:14" x14ac:dyDescent="0.2">
      <c r="A62" s="520"/>
      <c r="B62" s="520"/>
      <c r="C62" s="520"/>
      <c r="D62" s="123" t="s">
        <v>308</v>
      </c>
      <c r="E62" s="123" t="s">
        <v>310</v>
      </c>
      <c r="F62" s="123" t="s">
        <v>565</v>
      </c>
      <c r="G62" s="123" t="s">
        <v>566</v>
      </c>
      <c r="H62" s="123" t="s">
        <v>611</v>
      </c>
      <c r="I62" s="520"/>
      <c r="J62" s="123" t="s">
        <v>593</v>
      </c>
      <c r="K62" s="123" t="s">
        <v>612</v>
      </c>
      <c r="L62" s="520"/>
      <c r="M62" s="520"/>
      <c r="N62" s="520"/>
    </row>
    <row r="63" spans="1:14" ht="12.75" customHeight="1" x14ac:dyDescent="0.2">
      <c r="A63" s="45"/>
      <c r="B63" s="45"/>
      <c r="C63" s="45"/>
      <c r="D63" s="125"/>
      <c r="E63" s="125"/>
      <c r="F63" s="125">
        <f t="shared" ref="F63:F67" si="11">+D63-E63</f>
        <v>0</v>
      </c>
      <c r="G63" s="138"/>
      <c r="H63" s="125">
        <f t="shared" ref="H63:H67" si="12">+F63*G63</f>
        <v>0</v>
      </c>
      <c r="I63" s="139"/>
      <c r="J63" s="140"/>
      <c r="K63" s="140">
        <f t="shared" ref="K63:K67" si="13">+H63-J63</f>
        <v>0</v>
      </c>
      <c r="L63" s="566"/>
      <c r="M63" s="566"/>
      <c r="N63" s="566"/>
    </row>
    <row r="64" spans="1:14" ht="12.75" customHeight="1" x14ac:dyDescent="0.2">
      <c r="A64" s="45"/>
      <c r="B64" s="45"/>
      <c r="C64" s="45"/>
      <c r="D64" s="125"/>
      <c r="E64" s="125"/>
      <c r="F64" s="125">
        <f t="shared" si="11"/>
        <v>0</v>
      </c>
      <c r="G64" s="138"/>
      <c r="H64" s="125">
        <f t="shared" si="12"/>
        <v>0</v>
      </c>
      <c r="I64" s="139"/>
      <c r="J64" s="140"/>
      <c r="K64" s="140">
        <f t="shared" si="13"/>
        <v>0</v>
      </c>
      <c r="L64" s="566"/>
      <c r="M64" s="566"/>
      <c r="N64" s="566"/>
    </row>
    <row r="65" spans="1:14" ht="12.75" customHeight="1" x14ac:dyDescent="0.2">
      <c r="A65" s="45"/>
      <c r="B65" s="45"/>
      <c r="C65" s="45"/>
      <c r="D65" s="125"/>
      <c r="E65" s="125"/>
      <c r="F65" s="125">
        <f t="shared" si="11"/>
        <v>0</v>
      </c>
      <c r="G65" s="138"/>
      <c r="H65" s="125">
        <f t="shared" si="12"/>
        <v>0</v>
      </c>
      <c r="I65" s="139"/>
      <c r="J65" s="140"/>
      <c r="K65" s="140">
        <f t="shared" si="13"/>
        <v>0</v>
      </c>
      <c r="L65" s="566"/>
      <c r="M65" s="566"/>
      <c r="N65" s="566"/>
    </row>
    <row r="66" spans="1:14" ht="12.75" customHeight="1" x14ac:dyDescent="0.2">
      <c r="A66" s="45"/>
      <c r="B66" s="45"/>
      <c r="C66" s="45"/>
      <c r="D66" s="125"/>
      <c r="E66" s="125"/>
      <c r="F66" s="125">
        <f t="shared" si="11"/>
        <v>0</v>
      </c>
      <c r="G66" s="138"/>
      <c r="H66" s="125">
        <f t="shared" si="12"/>
        <v>0</v>
      </c>
      <c r="I66" s="139"/>
      <c r="J66" s="140"/>
      <c r="K66" s="140">
        <f t="shared" si="13"/>
        <v>0</v>
      </c>
      <c r="L66" s="566"/>
      <c r="M66" s="566"/>
      <c r="N66" s="566"/>
    </row>
    <row r="67" spans="1:14" ht="12.75" customHeight="1" x14ac:dyDescent="0.2">
      <c r="A67" s="105"/>
      <c r="B67" s="43"/>
      <c r="C67" s="43"/>
      <c r="D67" s="125"/>
      <c r="E67" s="125"/>
      <c r="F67" s="125">
        <f t="shared" si="11"/>
        <v>0</v>
      </c>
      <c r="G67" s="138"/>
      <c r="H67" s="125">
        <f t="shared" si="12"/>
        <v>0</v>
      </c>
      <c r="I67" s="139"/>
      <c r="J67" s="140"/>
      <c r="K67" s="140">
        <f t="shared" si="13"/>
        <v>0</v>
      </c>
      <c r="L67" s="566"/>
      <c r="M67" s="566"/>
      <c r="N67" s="566"/>
    </row>
    <row r="68" spans="1:14" ht="11.25" customHeight="1" x14ac:dyDescent="0.2">
      <c r="A68" s="528" t="s">
        <v>462</v>
      </c>
      <c r="B68" s="528"/>
      <c r="C68" s="528"/>
      <c r="D68" s="141">
        <f>SUM(D63:D67)</f>
        <v>0</v>
      </c>
      <c r="E68" s="141">
        <f>SUM(E63:E67)</f>
        <v>0</v>
      </c>
      <c r="F68" s="141">
        <f>SUM(F63:F67)</f>
        <v>0</v>
      </c>
      <c r="G68" s="142"/>
      <c r="H68" s="141">
        <f>SUM(H63:H67)</f>
        <v>0</v>
      </c>
      <c r="I68" s="143"/>
      <c r="J68" s="92">
        <f>SUM(J63:J67)</f>
        <v>0</v>
      </c>
      <c r="K68" s="92">
        <f>SUM(K63:K67)</f>
        <v>0</v>
      </c>
      <c r="L68" s="566"/>
      <c r="M68" s="566"/>
      <c r="N68" s="566"/>
    </row>
    <row r="70" spans="1:14" x14ac:dyDescent="0.2">
      <c r="A70" s="120" t="s">
        <v>58</v>
      </c>
    </row>
    <row r="71" spans="1:14" x14ac:dyDescent="0.2">
      <c r="A71" s="33"/>
      <c r="B71" s="33"/>
      <c r="C71" s="33"/>
      <c r="D71" s="33"/>
      <c r="E71" s="33"/>
      <c r="F71" s="33"/>
      <c r="G71" s="33"/>
      <c r="H71" s="33"/>
    </row>
    <row r="72" spans="1:14" ht="12" customHeight="1" x14ac:dyDescent="0.2">
      <c r="A72" s="146" t="s">
        <v>59</v>
      </c>
      <c r="B72" s="147"/>
      <c r="C72" s="147"/>
      <c r="E72" s="147"/>
      <c r="F72" s="147"/>
      <c r="G72" s="147"/>
      <c r="H72" s="147"/>
    </row>
    <row r="73" spans="1:14" x14ac:dyDescent="0.2">
      <c r="A73" s="129"/>
      <c r="B73" s="129"/>
      <c r="C73" s="129"/>
      <c r="D73" s="147"/>
      <c r="E73" s="129"/>
      <c r="F73" s="129"/>
      <c r="G73" s="129"/>
      <c r="H73" s="129"/>
    </row>
    <row r="74" spans="1:14" ht="135" customHeight="1" x14ac:dyDescent="0.2">
      <c r="A74" s="520" t="s">
        <v>554</v>
      </c>
      <c r="B74" s="36" t="s">
        <v>618</v>
      </c>
      <c r="C74" s="36" t="s">
        <v>619</v>
      </c>
      <c r="D74" s="36" t="s">
        <v>620</v>
      </c>
      <c r="E74" s="36" t="s">
        <v>621</v>
      </c>
      <c r="F74" s="36" t="s">
        <v>622</v>
      </c>
      <c r="G74" s="36" t="s">
        <v>623</v>
      </c>
      <c r="H74" s="36" t="s">
        <v>624</v>
      </c>
    </row>
    <row r="75" spans="1:14" ht="15" customHeight="1" x14ac:dyDescent="0.2">
      <c r="A75" s="520"/>
      <c r="B75" s="123" t="s">
        <v>308</v>
      </c>
      <c r="C75" s="123" t="s">
        <v>310</v>
      </c>
      <c r="D75" s="123" t="s">
        <v>500</v>
      </c>
      <c r="E75" s="123" t="s">
        <v>625</v>
      </c>
      <c r="F75" s="123" t="s">
        <v>506</v>
      </c>
      <c r="G75" s="123" t="s">
        <v>626</v>
      </c>
      <c r="H75" s="123" t="s">
        <v>627</v>
      </c>
    </row>
    <row r="76" spans="1:14" x14ac:dyDescent="0.2">
      <c r="A76" s="105"/>
      <c r="B76" s="59"/>
      <c r="C76" s="59"/>
      <c r="D76" s="59"/>
      <c r="E76" s="59"/>
      <c r="F76" s="59"/>
      <c r="G76" s="59">
        <f t="shared" ref="G76:G80" si="14">+B76-C76+D76-E76</f>
        <v>0</v>
      </c>
      <c r="H76" s="140">
        <f t="shared" ref="H76:H80" si="15">+B76+D76+F76-G76</f>
        <v>0</v>
      </c>
    </row>
    <row r="77" spans="1:14" x14ac:dyDescent="0.2">
      <c r="A77" s="105"/>
      <c r="B77" s="59"/>
      <c r="C77" s="59"/>
      <c r="D77" s="59"/>
      <c r="E77" s="59"/>
      <c r="F77" s="59"/>
      <c r="G77" s="59">
        <f t="shared" si="14"/>
        <v>0</v>
      </c>
      <c r="H77" s="140">
        <f t="shared" si="15"/>
        <v>0</v>
      </c>
    </row>
    <row r="78" spans="1:14" x14ac:dyDescent="0.2">
      <c r="A78" s="105"/>
      <c r="B78" s="59"/>
      <c r="C78" s="59"/>
      <c r="D78" s="59"/>
      <c r="E78" s="59"/>
      <c r="F78" s="59"/>
      <c r="G78" s="59">
        <f t="shared" si="14"/>
        <v>0</v>
      </c>
      <c r="H78" s="140">
        <f t="shared" si="15"/>
        <v>0</v>
      </c>
    </row>
    <row r="79" spans="1:14" x14ac:dyDescent="0.2">
      <c r="A79" s="105"/>
      <c r="B79" s="59"/>
      <c r="C79" s="59"/>
      <c r="D79" s="59"/>
      <c r="E79" s="59"/>
      <c r="F79" s="59"/>
      <c r="G79" s="59">
        <f t="shared" si="14"/>
        <v>0</v>
      </c>
      <c r="H79" s="140">
        <f t="shared" si="15"/>
        <v>0</v>
      </c>
    </row>
    <row r="80" spans="1:14" x14ac:dyDescent="0.2">
      <c r="A80" s="105"/>
      <c r="B80" s="59"/>
      <c r="C80" s="59"/>
      <c r="D80" s="59"/>
      <c r="E80" s="59"/>
      <c r="F80" s="59"/>
      <c r="G80" s="59">
        <f t="shared" si="14"/>
        <v>0</v>
      </c>
      <c r="H80" s="140">
        <f t="shared" si="15"/>
        <v>0</v>
      </c>
    </row>
    <row r="81" spans="1:14" x14ac:dyDescent="0.2">
      <c r="A81" s="148" t="s">
        <v>628</v>
      </c>
      <c r="B81" s="92">
        <f t="shared" ref="B81:H81" si="16">SUM(B76:B80)</f>
        <v>0</v>
      </c>
      <c r="C81" s="92">
        <f t="shared" si="16"/>
        <v>0</v>
      </c>
      <c r="D81" s="92">
        <f t="shared" si="16"/>
        <v>0</v>
      </c>
      <c r="E81" s="92">
        <f t="shared" si="16"/>
        <v>0</v>
      </c>
      <c r="F81" s="92">
        <f t="shared" si="16"/>
        <v>0</v>
      </c>
      <c r="G81" s="92">
        <f t="shared" si="16"/>
        <v>0</v>
      </c>
      <c r="H81" s="92">
        <f t="shared" si="16"/>
        <v>0</v>
      </c>
    </row>
    <row r="84" spans="1:14" x14ac:dyDescent="0.2">
      <c r="A84" s="149" t="s">
        <v>629</v>
      </c>
      <c r="B84" s="33"/>
      <c r="C84" s="33"/>
      <c r="D84" s="33"/>
      <c r="E84" s="33"/>
      <c r="F84" s="33"/>
      <c r="G84" s="33"/>
      <c r="H84" s="33"/>
      <c r="I84" s="33"/>
    </row>
    <row r="85" spans="1:14" x14ac:dyDescent="0.2">
      <c r="A85" s="33"/>
      <c r="B85" s="33"/>
      <c r="C85" s="33"/>
      <c r="D85" s="33"/>
      <c r="E85" s="33"/>
      <c r="F85" s="33"/>
      <c r="G85" s="33"/>
      <c r="H85" s="33"/>
      <c r="I85" s="33"/>
    </row>
    <row r="86" spans="1:14" x14ac:dyDescent="0.2">
      <c r="A86" s="35" t="s">
        <v>61</v>
      </c>
      <c r="B86" s="35"/>
      <c r="C86" s="33"/>
      <c r="D86" s="33"/>
      <c r="E86" s="33"/>
      <c r="F86" s="33"/>
      <c r="G86" s="33"/>
      <c r="H86" s="33"/>
      <c r="I86" s="33"/>
    </row>
    <row r="87" spans="1:14" x14ac:dyDescent="0.2">
      <c r="A87" s="150"/>
      <c r="B87" s="150"/>
      <c r="C87" s="150"/>
      <c r="D87" s="150"/>
      <c r="E87" s="150"/>
      <c r="F87" s="150"/>
      <c r="G87" s="150"/>
      <c r="H87" s="150"/>
      <c r="I87" s="150"/>
    </row>
    <row r="88" spans="1:14" ht="56.25" customHeight="1" x14ac:dyDescent="0.2">
      <c r="A88" s="520" t="s">
        <v>630</v>
      </c>
      <c r="B88" s="520"/>
      <c r="C88" s="520"/>
      <c r="D88" s="520"/>
      <c r="E88" s="520" t="s">
        <v>631</v>
      </c>
      <c r="F88" s="520" t="s">
        <v>632</v>
      </c>
      <c r="G88" s="520" t="s">
        <v>633</v>
      </c>
      <c r="H88" s="520" t="s">
        <v>634</v>
      </c>
      <c r="I88" s="520" t="s">
        <v>635</v>
      </c>
      <c r="J88" s="36" t="s">
        <v>636</v>
      </c>
      <c r="K88" s="36" t="s">
        <v>637</v>
      </c>
      <c r="L88" s="36" t="s">
        <v>638</v>
      </c>
      <c r="M88" s="520" t="s">
        <v>563</v>
      </c>
      <c r="N88" s="520"/>
    </row>
    <row r="89" spans="1:14" ht="15" customHeight="1" x14ac:dyDescent="0.2">
      <c r="A89" s="520"/>
      <c r="B89" s="520"/>
      <c r="C89" s="520"/>
      <c r="D89" s="520"/>
      <c r="E89" s="520"/>
      <c r="F89" s="520"/>
      <c r="G89" s="520"/>
      <c r="H89" s="520"/>
      <c r="I89" s="520"/>
      <c r="J89" s="123" t="s">
        <v>308</v>
      </c>
      <c r="K89" s="123" t="s">
        <v>310</v>
      </c>
      <c r="L89" s="123" t="s">
        <v>639</v>
      </c>
      <c r="M89" s="520"/>
      <c r="N89" s="520"/>
    </row>
    <row r="90" spans="1:14" ht="12" customHeight="1" x14ac:dyDescent="0.2">
      <c r="A90" s="551" t="s">
        <v>640</v>
      </c>
      <c r="B90" s="551"/>
      <c r="C90" s="551"/>
      <c r="D90" s="551"/>
      <c r="E90" s="151"/>
      <c r="F90" s="59"/>
      <c r="G90" s="152"/>
      <c r="H90" s="59"/>
      <c r="I90" s="59"/>
      <c r="J90" s="59"/>
      <c r="K90" s="59"/>
      <c r="L90" s="59">
        <f t="shared" ref="L90:L94" si="17">+J90-K90</f>
        <v>0</v>
      </c>
      <c r="M90" s="566"/>
      <c r="N90" s="566"/>
    </row>
    <row r="91" spans="1:14" ht="12" customHeight="1" x14ac:dyDescent="0.2">
      <c r="A91" s="551" t="s">
        <v>641</v>
      </c>
      <c r="B91" s="551"/>
      <c r="C91" s="551"/>
      <c r="D91" s="551"/>
      <c r="E91" s="151"/>
      <c r="F91" s="59"/>
      <c r="G91" s="153"/>
      <c r="H91" s="59"/>
      <c r="I91" s="59"/>
      <c r="J91" s="59"/>
      <c r="K91" s="59"/>
      <c r="L91" s="59">
        <f t="shared" si="17"/>
        <v>0</v>
      </c>
      <c r="M91" s="566"/>
      <c r="N91" s="566"/>
    </row>
    <row r="92" spans="1:14" ht="12" customHeight="1" x14ac:dyDescent="0.2">
      <c r="A92" s="551" t="s">
        <v>642</v>
      </c>
      <c r="B92" s="551"/>
      <c r="C92" s="551"/>
      <c r="D92" s="551"/>
      <c r="E92" s="151"/>
      <c r="F92" s="59"/>
      <c r="G92" s="153"/>
      <c r="H92" s="59"/>
      <c r="I92" s="59"/>
      <c r="J92" s="59"/>
      <c r="K92" s="154"/>
      <c r="L92" s="59">
        <f t="shared" si="17"/>
        <v>0</v>
      </c>
      <c r="M92" s="566"/>
      <c r="N92" s="566"/>
    </row>
    <row r="93" spans="1:14" ht="12" customHeight="1" x14ac:dyDescent="0.2">
      <c r="A93" s="551" t="s">
        <v>643</v>
      </c>
      <c r="B93" s="551"/>
      <c r="C93" s="551"/>
      <c r="D93" s="551"/>
      <c r="E93" s="151"/>
      <c r="F93" s="59"/>
      <c r="G93" s="153"/>
      <c r="H93" s="59"/>
      <c r="I93" s="59"/>
      <c r="J93" s="59"/>
      <c r="K93" s="154"/>
      <c r="L93" s="59">
        <f t="shared" si="17"/>
        <v>0</v>
      </c>
      <c r="M93" s="566"/>
      <c r="N93" s="566"/>
    </row>
    <row r="94" spans="1:14" ht="11.25" customHeight="1" x14ac:dyDescent="0.2">
      <c r="A94" s="551" t="s">
        <v>644</v>
      </c>
      <c r="B94" s="551"/>
      <c r="C94" s="551"/>
      <c r="D94" s="551"/>
      <c r="E94" s="151"/>
      <c r="F94" s="59"/>
      <c r="G94" s="153"/>
      <c r="H94" s="59"/>
      <c r="I94" s="59"/>
      <c r="J94" s="59"/>
      <c r="K94" s="59"/>
      <c r="L94" s="59">
        <f t="shared" si="17"/>
        <v>0</v>
      </c>
      <c r="M94" s="566"/>
      <c r="N94" s="566"/>
    </row>
    <row r="95" spans="1:14" ht="11.25" customHeight="1" x14ac:dyDescent="0.2">
      <c r="A95" s="567" t="s">
        <v>462</v>
      </c>
      <c r="B95" s="567"/>
      <c r="C95" s="567"/>
      <c r="D95" s="567"/>
      <c r="E95" s="567"/>
      <c r="F95" s="66">
        <f>SUM(F90:F94)</f>
        <v>0</v>
      </c>
      <c r="G95" s="156"/>
      <c r="H95" s="66">
        <f>SUM(H90:H94)</f>
        <v>0</v>
      </c>
      <c r="I95" s="66">
        <f>SUM(I90:I94)</f>
        <v>0</v>
      </c>
      <c r="J95" s="66">
        <f>SUM(J90:J94)</f>
        <v>0</v>
      </c>
      <c r="K95" s="66">
        <f>SUM(K90:K94)</f>
        <v>0</v>
      </c>
      <c r="L95" s="66">
        <f>SUM(L90:L94)</f>
        <v>0</v>
      </c>
    </row>
    <row r="98" spans="1:14" ht="12" customHeight="1" x14ac:dyDescent="0.2">
      <c r="A98" s="560" t="s">
        <v>166</v>
      </c>
      <c r="B98" s="560"/>
      <c r="C98" s="560"/>
      <c r="D98" s="560"/>
      <c r="E98" s="560"/>
      <c r="F98" s="560"/>
      <c r="G98" s="560"/>
      <c r="H98" s="560"/>
      <c r="I98" s="560"/>
      <c r="J98" s="560"/>
      <c r="K98" s="560"/>
      <c r="L98" s="560"/>
      <c r="M98" s="560"/>
      <c r="N98" s="560"/>
    </row>
    <row r="99" spans="1:14" ht="44.1" customHeight="1" x14ac:dyDescent="0.2">
      <c r="A99" s="561" t="s">
        <v>645</v>
      </c>
      <c r="B99" s="561"/>
      <c r="C99" s="561"/>
      <c r="D99" s="561"/>
      <c r="E99" s="561"/>
      <c r="F99" s="561"/>
      <c r="G99" s="561"/>
      <c r="H99" s="561"/>
      <c r="I99" s="561"/>
      <c r="J99" s="561"/>
      <c r="K99" s="561"/>
      <c r="L99" s="561"/>
      <c r="M99" s="561"/>
      <c r="N99" s="561"/>
    </row>
    <row r="100" spans="1:14" ht="33.950000000000003" customHeight="1" x14ac:dyDescent="0.2">
      <c r="A100" s="557" t="s">
        <v>646</v>
      </c>
      <c r="B100" s="557"/>
      <c r="C100" s="557"/>
      <c r="D100" s="557"/>
      <c r="E100" s="557"/>
      <c r="F100" s="557"/>
      <c r="G100" s="557"/>
      <c r="H100" s="557"/>
      <c r="I100" s="557"/>
      <c r="J100" s="557"/>
      <c r="K100" s="557"/>
      <c r="L100" s="557"/>
      <c r="M100" s="557"/>
      <c r="N100" s="557"/>
    </row>
    <row r="101" spans="1:14" ht="12" customHeight="1" x14ac:dyDescent="0.2">
      <c r="A101" s="557" t="s">
        <v>647</v>
      </c>
      <c r="B101" s="557"/>
      <c r="C101" s="557"/>
      <c r="D101" s="557"/>
      <c r="E101" s="557"/>
      <c r="F101" s="557"/>
      <c r="G101" s="557"/>
      <c r="H101" s="557"/>
      <c r="I101" s="557"/>
      <c r="J101" s="557"/>
      <c r="K101" s="557"/>
      <c r="L101" s="557"/>
      <c r="M101" s="557"/>
      <c r="N101" s="557"/>
    </row>
    <row r="102" spans="1:14" ht="12" customHeight="1" x14ac:dyDescent="0.2">
      <c r="A102" s="557" t="s">
        <v>648</v>
      </c>
      <c r="B102" s="557"/>
      <c r="C102" s="557"/>
      <c r="D102" s="557"/>
      <c r="E102" s="557"/>
      <c r="F102" s="557"/>
      <c r="G102" s="557"/>
      <c r="H102" s="557"/>
      <c r="I102" s="557"/>
      <c r="J102" s="557"/>
      <c r="K102" s="557"/>
      <c r="L102" s="557"/>
      <c r="M102" s="557"/>
      <c r="N102" s="557"/>
    </row>
    <row r="103" spans="1:14" ht="33.950000000000003" customHeight="1" x14ac:dyDescent="0.2">
      <c r="A103" s="557" t="s">
        <v>649</v>
      </c>
      <c r="B103" s="557"/>
      <c r="C103" s="557"/>
      <c r="D103" s="557"/>
      <c r="E103" s="557"/>
      <c r="F103" s="557"/>
      <c r="G103" s="557"/>
      <c r="H103" s="557"/>
      <c r="I103" s="557"/>
      <c r="J103" s="557"/>
      <c r="K103" s="557"/>
      <c r="L103" s="557"/>
      <c r="M103" s="557"/>
      <c r="N103" s="557"/>
    </row>
    <row r="104" spans="1:14" ht="12" customHeight="1" x14ac:dyDescent="0.2">
      <c r="A104" s="557" t="s">
        <v>650</v>
      </c>
      <c r="B104" s="557"/>
      <c r="C104" s="557"/>
      <c r="D104" s="557"/>
      <c r="E104" s="557"/>
      <c r="F104" s="557"/>
      <c r="G104" s="557"/>
      <c r="H104" s="557"/>
      <c r="I104" s="557"/>
      <c r="J104" s="557"/>
      <c r="K104" s="557"/>
      <c r="L104" s="557"/>
      <c r="M104" s="557"/>
      <c r="N104" s="557"/>
    </row>
    <row r="105" spans="1:14" ht="47.1" customHeight="1" x14ac:dyDescent="0.2">
      <c r="A105" s="557" t="s">
        <v>651</v>
      </c>
      <c r="B105" s="557"/>
      <c r="C105" s="557"/>
      <c r="D105" s="557"/>
      <c r="E105" s="557"/>
      <c r="F105" s="557"/>
      <c r="G105" s="557"/>
      <c r="H105" s="557"/>
      <c r="I105" s="557"/>
      <c r="J105" s="557"/>
      <c r="K105" s="557"/>
      <c r="L105" s="557"/>
      <c r="M105" s="557"/>
      <c r="N105" s="557"/>
    </row>
    <row r="106" spans="1:14" ht="11.25" customHeight="1" x14ac:dyDescent="0.2">
      <c r="A106" s="557" t="s">
        <v>652</v>
      </c>
      <c r="B106" s="557"/>
      <c r="C106" s="557"/>
      <c r="D106" s="557"/>
      <c r="E106" s="557"/>
      <c r="F106" s="557"/>
      <c r="G106" s="557"/>
      <c r="H106" s="557"/>
      <c r="I106" s="557"/>
      <c r="J106" s="557"/>
      <c r="K106" s="557"/>
      <c r="L106" s="557"/>
      <c r="M106" s="557"/>
      <c r="N106" s="557"/>
    </row>
    <row r="107" spans="1:14" ht="36" customHeight="1" x14ac:dyDescent="0.2">
      <c r="A107" s="557" t="s">
        <v>653</v>
      </c>
      <c r="B107" s="557"/>
      <c r="C107" s="557"/>
      <c r="D107" s="557"/>
      <c r="E107" s="557"/>
      <c r="F107" s="557"/>
      <c r="G107" s="557"/>
      <c r="H107" s="557"/>
      <c r="I107" s="557"/>
      <c r="J107" s="557"/>
      <c r="K107" s="557"/>
      <c r="L107" s="557"/>
      <c r="M107" s="557"/>
      <c r="N107" s="557"/>
    </row>
    <row r="108" spans="1:14" ht="33" customHeight="1" x14ac:dyDescent="0.2">
      <c r="A108" s="557" t="s">
        <v>654</v>
      </c>
      <c r="B108" s="557"/>
      <c r="C108" s="557"/>
      <c r="D108" s="557"/>
      <c r="E108" s="557"/>
      <c r="F108" s="557"/>
      <c r="G108" s="557"/>
      <c r="H108" s="557"/>
      <c r="I108" s="557"/>
      <c r="J108" s="557"/>
      <c r="K108" s="557"/>
      <c r="L108" s="557"/>
      <c r="M108" s="557"/>
      <c r="N108" s="557"/>
    </row>
    <row r="109" spans="1:14" ht="12" customHeight="1" x14ac:dyDescent="0.2">
      <c r="A109" s="557" t="s">
        <v>655</v>
      </c>
      <c r="B109" s="557"/>
      <c r="C109" s="557"/>
      <c r="D109" s="557"/>
      <c r="E109" s="557"/>
      <c r="F109" s="557"/>
      <c r="G109" s="557"/>
      <c r="H109" s="557"/>
      <c r="I109" s="557"/>
      <c r="J109" s="557"/>
      <c r="K109" s="557"/>
      <c r="L109" s="557"/>
      <c r="M109" s="557"/>
      <c r="N109" s="557"/>
    </row>
    <row r="110" spans="1:14" ht="11.25" customHeight="1" x14ac:dyDescent="0.2">
      <c r="A110" s="557" t="s">
        <v>656</v>
      </c>
      <c r="B110" s="557"/>
      <c r="C110" s="557"/>
      <c r="D110" s="557"/>
      <c r="E110" s="557"/>
      <c r="F110" s="557"/>
      <c r="G110" s="557"/>
      <c r="H110" s="557"/>
      <c r="I110" s="557"/>
      <c r="J110" s="557"/>
      <c r="K110" s="557"/>
      <c r="L110" s="557"/>
      <c r="M110" s="557"/>
      <c r="N110" s="557"/>
    </row>
    <row r="111" spans="1:14" ht="21.75" customHeight="1" x14ac:dyDescent="0.2">
      <c r="A111" s="557" t="s">
        <v>657</v>
      </c>
      <c r="B111" s="557"/>
      <c r="C111" s="557"/>
      <c r="D111" s="557"/>
      <c r="E111" s="557"/>
      <c r="F111" s="557"/>
      <c r="G111" s="557"/>
      <c r="H111" s="557"/>
      <c r="I111" s="557"/>
      <c r="J111" s="557"/>
      <c r="K111" s="557"/>
      <c r="L111" s="557"/>
      <c r="M111" s="557"/>
      <c r="N111" s="557"/>
    </row>
    <row r="112" spans="1:14" ht="12" customHeight="1" x14ac:dyDescent="0.2">
      <c r="A112" s="557" t="s">
        <v>658</v>
      </c>
      <c r="B112" s="557"/>
      <c r="C112" s="557"/>
      <c r="D112" s="557"/>
      <c r="E112" s="557"/>
      <c r="F112" s="557"/>
      <c r="G112" s="557"/>
      <c r="H112" s="557"/>
      <c r="I112" s="557"/>
      <c r="J112" s="557"/>
      <c r="K112" s="557"/>
      <c r="L112" s="557"/>
      <c r="M112" s="557"/>
      <c r="N112" s="557"/>
    </row>
    <row r="113" spans="1:14" ht="12.75" customHeight="1" x14ac:dyDescent="0.2">
      <c r="A113" s="557" t="s">
        <v>659</v>
      </c>
      <c r="B113" s="557"/>
      <c r="C113" s="557"/>
      <c r="D113" s="557"/>
      <c r="E113" s="557"/>
      <c r="F113" s="557"/>
      <c r="G113" s="557"/>
      <c r="H113" s="557"/>
      <c r="I113" s="557"/>
      <c r="J113" s="557"/>
      <c r="K113" s="557"/>
      <c r="L113" s="557"/>
      <c r="M113" s="557"/>
      <c r="N113" s="557"/>
    </row>
    <row r="114" spans="1:14" ht="27" customHeight="1" x14ac:dyDescent="0.2">
      <c r="A114" s="557" t="s">
        <v>660</v>
      </c>
      <c r="B114" s="557"/>
      <c r="C114" s="557"/>
      <c r="D114" s="557"/>
      <c r="E114" s="557"/>
      <c r="F114" s="557"/>
      <c r="G114" s="557"/>
      <c r="H114" s="557"/>
      <c r="I114" s="557"/>
      <c r="J114" s="557"/>
      <c r="K114" s="557"/>
      <c r="L114" s="557"/>
      <c r="M114" s="557"/>
      <c r="N114" s="557"/>
    </row>
    <row r="115" spans="1:14" ht="15" customHeight="1" x14ac:dyDescent="0.2">
      <c r="A115" s="557" t="s">
        <v>661</v>
      </c>
      <c r="B115" s="557"/>
      <c r="C115" s="557"/>
      <c r="D115" s="557"/>
      <c r="E115" s="557"/>
      <c r="F115" s="557"/>
      <c r="G115" s="557"/>
      <c r="H115" s="557"/>
      <c r="I115" s="557"/>
      <c r="J115" s="557"/>
      <c r="K115" s="557"/>
      <c r="L115" s="557"/>
      <c r="M115" s="557"/>
      <c r="N115" s="557"/>
    </row>
    <row r="116" spans="1:14" ht="12.75" customHeight="1" x14ac:dyDescent="0.2">
      <c r="A116" s="557" t="s">
        <v>662</v>
      </c>
      <c r="B116" s="557"/>
      <c r="C116" s="557"/>
      <c r="D116" s="557"/>
      <c r="E116" s="557"/>
      <c r="F116" s="557"/>
      <c r="G116" s="557"/>
      <c r="H116" s="557"/>
      <c r="I116" s="557"/>
      <c r="J116" s="557"/>
      <c r="K116" s="557"/>
      <c r="L116" s="557"/>
      <c r="M116" s="557"/>
      <c r="N116" s="557"/>
    </row>
    <row r="117" spans="1:14" ht="118.35" customHeight="1" x14ac:dyDescent="0.2">
      <c r="A117" s="557" t="s">
        <v>663</v>
      </c>
      <c r="B117" s="557"/>
      <c r="C117" s="557"/>
      <c r="D117" s="557"/>
      <c r="E117" s="557"/>
      <c r="F117" s="557"/>
      <c r="G117" s="557"/>
      <c r="H117" s="557"/>
      <c r="I117" s="557"/>
      <c r="J117" s="557"/>
      <c r="K117" s="557"/>
      <c r="L117" s="557"/>
      <c r="M117" s="557"/>
      <c r="N117" s="557"/>
    </row>
    <row r="118" spans="1:14" ht="14.25" customHeight="1" x14ac:dyDescent="0.2">
      <c r="A118" s="558" t="s">
        <v>664</v>
      </c>
      <c r="B118" s="558"/>
      <c r="C118" s="558"/>
      <c r="D118" s="558"/>
      <c r="E118" s="558"/>
      <c r="F118" s="558"/>
      <c r="G118" s="558"/>
      <c r="H118" s="558"/>
      <c r="I118" s="558"/>
      <c r="J118" s="558"/>
      <c r="K118" s="558"/>
      <c r="L118" s="558"/>
      <c r="M118" s="558"/>
      <c r="N118" s="558"/>
    </row>
    <row r="119" spans="1:14" x14ac:dyDescent="0.2">
      <c r="B119" s="157"/>
      <c r="C119" s="157"/>
      <c r="D119" s="157"/>
      <c r="E119" s="157"/>
      <c r="F119" s="157"/>
      <c r="G119" s="157"/>
    </row>
    <row r="120" spans="1:14" x14ac:dyDescent="0.2">
      <c r="B120" s="157"/>
      <c r="C120" s="157"/>
      <c r="D120" s="157"/>
      <c r="E120" s="157"/>
      <c r="F120" s="157"/>
      <c r="G120" s="157"/>
    </row>
    <row r="121" spans="1:14" x14ac:dyDescent="0.2">
      <c r="B121" s="157"/>
      <c r="C121" s="157"/>
      <c r="D121" s="157"/>
      <c r="E121" s="157"/>
      <c r="F121" s="157"/>
      <c r="G121" s="157"/>
    </row>
    <row r="122" spans="1:14" x14ac:dyDescent="0.2">
      <c r="B122" s="157"/>
      <c r="C122" s="157"/>
      <c r="D122" s="157"/>
      <c r="E122" s="157"/>
      <c r="F122" s="157"/>
      <c r="G122" s="157"/>
    </row>
    <row r="123" spans="1:14" x14ac:dyDescent="0.2">
      <c r="B123" s="157"/>
      <c r="C123" s="157"/>
      <c r="D123" s="157"/>
      <c r="E123" s="157"/>
      <c r="F123" s="157"/>
      <c r="G123" s="157"/>
    </row>
    <row r="124" spans="1:14" x14ac:dyDescent="0.2">
      <c r="A124" s="35" t="str">
        <f>+Índice_Anexos_ICT!A125</f>
        <v>Sr. JAVIER ALFREDO GALARZA BENITES</v>
      </c>
      <c r="B124" s="35"/>
      <c r="C124" s="107"/>
      <c r="G124" s="107"/>
      <c r="K124" s="35" t="str">
        <f>+Índice_Anexos_ICT!G125</f>
        <v>Sr. FELIX BYRON VALAREZO ALVARADO</v>
      </c>
    </row>
    <row r="125" spans="1:14" x14ac:dyDescent="0.2">
      <c r="A125" s="35" t="str">
        <f>+Índice_Anexos_ICT!A126</f>
        <v>C.C: 0901243352</v>
      </c>
      <c r="B125" s="35"/>
      <c r="C125" s="107"/>
      <c r="G125" s="107"/>
      <c r="K125" s="35" t="str">
        <f>+Índice_Anexos_ICT!G126</f>
        <v>RUC No. 0912592029001</v>
      </c>
    </row>
    <row r="126" spans="1:14" x14ac:dyDescent="0.2">
      <c r="A126" s="35" t="str">
        <f>+Índice_Anexos_ICT!A127</f>
        <v>Representante Legal  SERVICIOS TELCODATA S.A.</v>
      </c>
      <c r="B126" s="107"/>
      <c r="C126" s="107"/>
      <c r="K126" s="35" t="str">
        <f>+Índice_Anexos_ICT!G127</f>
        <v>Contador SERVICIOS TELCODATA S.A.</v>
      </c>
    </row>
  </sheetData>
  <sheetProtection selectLockedCells="1" selectUnlockedCells="1"/>
  <mergeCells count="84">
    <mergeCell ref="A115:N115"/>
    <mergeCell ref="A116:N116"/>
    <mergeCell ref="A117:N117"/>
    <mergeCell ref="A118:N118"/>
    <mergeCell ref="A109:N109"/>
    <mergeCell ref="A110:N110"/>
    <mergeCell ref="A111:N111"/>
    <mergeCell ref="A112:N112"/>
    <mergeCell ref="A113:N113"/>
    <mergeCell ref="A114:N114"/>
    <mergeCell ref="A108:N108"/>
    <mergeCell ref="A95:E95"/>
    <mergeCell ref="A98:N98"/>
    <mergeCell ref="A99:N99"/>
    <mergeCell ref="A100:N100"/>
    <mergeCell ref="A101:N101"/>
    <mergeCell ref="A102:N102"/>
    <mergeCell ref="A103:N103"/>
    <mergeCell ref="A104:N104"/>
    <mergeCell ref="A105:N105"/>
    <mergeCell ref="A106:N106"/>
    <mergeCell ref="A107:N107"/>
    <mergeCell ref="A92:D92"/>
    <mergeCell ref="M92:N92"/>
    <mergeCell ref="A93:D93"/>
    <mergeCell ref="M93:N93"/>
    <mergeCell ref="A94:D94"/>
    <mergeCell ref="M94:N94"/>
    <mergeCell ref="I88:I89"/>
    <mergeCell ref="M88:N89"/>
    <mergeCell ref="A90:D90"/>
    <mergeCell ref="M90:N90"/>
    <mergeCell ref="A91:D91"/>
    <mergeCell ref="M91:N91"/>
    <mergeCell ref="H88:H89"/>
    <mergeCell ref="A74:A75"/>
    <mergeCell ref="A88:D89"/>
    <mergeCell ref="E88:E89"/>
    <mergeCell ref="F88:F89"/>
    <mergeCell ref="G88:G89"/>
    <mergeCell ref="A68:C68"/>
    <mergeCell ref="L68:N68"/>
    <mergeCell ref="A54:C54"/>
    <mergeCell ref="A61:A62"/>
    <mergeCell ref="B61:B62"/>
    <mergeCell ref="C61:C62"/>
    <mergeCell ref="I61:I62"/>
    <mergeCell ref="L61:N62"/>
    <mergeCell ref="L63:N63"/>
    <mergeCell ref="L64:N64"/>
    <mergeCell ref="L65:N65"/>
    <mergeCell ref="L66:N66"/>
    <mergeCell ref="L67:N67"/>
    <mergeCell ref="N47:N48"/>
    <mergeCell ref="L36:L37"/>
    <mergeCell ref="M36:M37"/>
    <mergeCell ref="A39:D39"/>
    <mergeCell ref="A40:D40"/>
    <mergeCell ref="A41:E41"/>
    <mergeCell ref="A42:E42"/>
    <mergeCell ref="F36:K36"/>
    <mergeCell ref="A43:E43"/>
    <mergeCell ref="A47:A48"/>
    <mergeCell ref="B47:B48"/>
    <mergeCell ref="C47:C48"/>
    <mergeCell ref="K47:K48"/>
    <mergeCell ref="A30:E30"/>
    <mergeCell ref="A31:E31"/>
    <mergeCell ref="A32:E32"/>
    <mergeCell ref="A36:D38"/>
    <mergeCell ref="E36:E37"/>
    <mergeCell ref="A28:E29"/>
    <mergeCell ref="F28:K28"/>
    <mergeCell ref="A15:A16"/>
    <mergeCell ref="B15:B16"/>
    <mergeCell ref="C15:C16"/>
    <mergeCell ref="J15:L16"/>
    <mergeCell ref="J17:L17"/>
    <mergeCell ref="A18:C18"/>
    <mergeCell ref="A22:A23"/>
    <mergeCell ref="B22:D23"/>
    <mergeCell ref="J22:L23"/>
    <mergeCell ref="B24:D24"/>
    <mergeCell ref="J24:L24"/>
  </mergeCells>
  <hyperlinks>
    <hyperlink ref="L1" location="Índice_Anexos_ICT!A1" display="Índice"/>
  </hyperlinks>
  <pageMargins left="0.19652777777777777" right="0.19652777777777777" top="0.39374999999999999" bottom="0.39374999999999999" header="0.51180555555555551" footer="0.51180555555555551"/>
  <pageSetup paperSize="9" firstPageNumber="0" orientation="landscape"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TotalTime>654</TotalTime>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83</vt:i4>
      </vt:variant>
    </vt:vector>
  </HeadingPairs>
  <TitlesOfParts>
    <vt:vector size="101" baseType="lpstr">
      <vt:lpstr>Índice_Anexos_ICT</vt:lpstr>
      <vt:lpstr>A1</vt:lpstr>
      <vt:lpstr>A2</vt:lpstr>
      <vt:lpstr>A3</vt:lpstr>
      <vt:lpstr>A4</vt:lpstr>
      <vt:lpstr>A5</vt:lpstr>
      <vt:lpstr>A6</vt:lpstr>
      <vt:lpstr>A7</vt:lpstr>
      <vt:lpstr>A8</vt:lpstr>
      <vt:lpstr>A9</vt:lpstr>
      <vt:lpstr>A10</vt:lpstr>
      <vt:lpstr>A11</vt:lpstr>
      <vt:lpstr>A12</vt:lpstr>
      <vt:lpstr>A13</vt:lpstr>
      <vt:lpstr>A14</vt:lpstr>
      <vt:lpstr>A15</vt:lpstr>
      <vt:lpstr>A16</vt:lpstr>
      <vt:lpstr>A17</vt:lpstr>
      <vt:lpstr>'A4'!__xlnm.Print_Titles</vt:lpstr>
      <vt:lpstr>'A1'!__xlnm_Print_Titles</vt:lpstr>
      <vt:lpstr>'A10'!__xlnm_Print_Titles</vt:lpstr>
      <vt:lpstr>'A11'!__xlnm_Print_Titles</vt:lpstr>
      <vt:lpstr>'A12'!__xlnm_Print_Titles</vt:lpstr>
      <vt:lpstr>'A13'!__xlnm_Print_Titles</vt:lpstr>
      <vt:lpstr>'A15'!__xlnm_Print_Titles</vt:lpstr>
      <vt:lpstr>'A16'!__xlnm_Print_Titles</vt:lpstr>
      <vt:lpstr>'A17'!__xlnm_Print_Titles</vt:lpstr>
      <vt:lpstr>'A2'!__xlnm_Print_Titles</vt:lpstr>
      <vt:lpstr>'A3'!__xlnm_Print_Titles</vt:lpstr>
      <vt:lpstr>'A5'!__xlnm_Print_Titles</vt:lpstr>
      <vt:lpstr>'A6'!__xlnm_Print_Titles</vt:lpstr>
      <vt:lpstr>'A7'!__xlnm_Print_Titles</vt:lpstr>
      <vt:lpstr>'A8'!__xlnm_Print_Titles</vt:lpstr>
      <vt:lpstr>'A9'!__xlnm_Print_Titles</vt:lpstr>
      <vt:lpstr>Índice_Anexos_ICT!__xlnm_Print_Titles</vt:lpstr>
      <vt:lpstr>'A2'!_ftnref1</vt:lpstr>
      <vt:lpstr>'A10'!Print_Titles_0</vt:lpstr>
      <vt:lpstr>'A15'!Print_Titles_0</vt:lpstr>
      <vt:lpstr>'A16'!Print_Titles_0</vt:lpstr>
      <vt:lpstr>'A2'!Print_Titles_0</vt:lpstr>
      <vt:lpstr>'A3'!Print_Titles_0</vt:lpstr>
      <vt:lpstr>'A4'!Print_Titles_0</vt:lpstr>
      <vt:lpstr>'A5'!Print_Titles_0</vt:lpstr>
      <vt:lpstr>'A6'!Print_Titles_0</vt:lpstr>
      <vt:lpstr>'A7'!Print_Titles_0</vt:lpstr>
      <vt:lpstr>'A8'!Print_Titles_0</vt:lpstr>
      <vt:lpstr>'A9'!Print_Titles_0</vt:lpstr>
      <vt:lpstr>'A10'!Print_Titles_0_0</vt:lpstr>
      <vt:lpstr>'A15'!Print_Titles_0_0</vt:lpstr>
      <vt:lpstr>'A16'!Print_Titles_0_0</vt:lpstr>
      <vt:lpstr>'A2'!Print_Titles_0_0</vt:lpstr>
      <vt:lpstr>'A3'!Print_Titles_0_0</vt:lpstr>
      <vt:lpstr>'A4'!Print_Titles_0_0</vt:lpstr>
      <vt:lpstr>'A5'!Print_Titles_0_0</vt:lpstr>
      <vt:lpstr>'A6'!Print_Titles_0_0</vt:lpstr>
      <vt:lpstr>'A7'!Print_Titles_0_0</vt:lpstr>
      <vt:lpstr>'A8'!Print_Titles_0_0</vt:lpstr>
      <vt:lpstr>'A9'!Print_Titles_0_0</vt:lpstr>
      <vt:lpstr>'A10'!Print_Titles_0_0_0</vt:lpstr>
      <vt:lpstr>'A15'!Print_Titles_0_0_0</vt:lpstr>
      <vt:lpstr>'A16'!Print_Titles_0_0_0</vt:lpstr>
      <vt:lpstr>'A4'!Print_Titles_0_0_0</vt:lpstr>
      <vt:lpstr>'A5'!Print_Titles_0_0_0</vt:lpstr>
      <vt:lpstr>'A6'!Print_Titles_0_0_0</vt:lpstr>
      <vt:lpstr>'A7'!Print_Titles_0_0_0</vt:lpstr>
      <vt:lpstr>'A8'!Print_Titles_0_0_0</vt:lpstr>
      <vt:lpstr>'A9'!Print_Titles_0_0_0</vt:lpstr>
      <vt:lpstr>'A10'!Print_Titles_0_0_0_0</vt:lpstr>
      <vt:lpstr>'A15'!Print_Titles_0_0_0_0</vt:lpstr>
      <vt:lpstr>'A16'!Print_Titles_0_0_0_0</vt:lpstr>
      <vt:lpstr>'A4'!Print_Titles_0_0_0_0</vt:lpstr>
      <vt:lpstr>'A5'!Print_Titles_0_0_0_0</vt:lpstr>
      <vt:lpstr>'A6'!Print_Titles_0_0_0_0</vt:lpstr>
      <vt:lpstr>'A7'!Print_Titles_0_0_0_0</vt:lpstr>
      <vt:lpstr>'A8'!Print_Titles_0_0_0_0</vt:lpstr>
      <vt:lpstr>'A9'!Print_Titles_0_0_0_0</vt:lpstr>
      <vt:lpstr>'A10'!Print_Titles_0_0_0_0_0</vt:lpstr>
      <vt:lpstr>'A15'!Print_Titles_0_0_0_0_0</vt:lpstr>
      <vt:lpstr>'A16'!Print_Titles_0_0_0_0_0</vt:lpstr>
      <vt:lpstr>'A4'!Print_Titles_0_0_0_0_0</vt:lpstr>
      <vt:lpstr>'A5'!Print_Titles_0_0_0_0_0</vt:lpstr>
      <vt:lpstr>'A6'!Print_Titles_0_0_0_0_0</vt:lpstr>
      <vt:lpstr>'A7'!Print_Titles_0_0_0_0_0</vt:lpstr>
      <vt:lpstr>'A8'!Print_Titles_0_0_0_0_0</vt:lpstr>
      <vt:lpstr>'A9'!Print_Titles_0_0_0_0_0</vt:lpstr>
      <vt:lpstr>'A1'!Títulos_a_imprimir</vt:lpstr>
      <vt:lpstr>'A10'!Títulos_a_imprimir</vt:lpstr>
      <vt:lpstr>'A11'!Títulos_a_imprimir</vt:lpstr>
      <vt:lpstr>'A12'!Títulos_a_imprimir</vt:lpstr>
      <vt:lpstr>'A13'!Títulos_a_imprimir</vt:lpstr>
      <vt:lpstr>'A15'!Títulos_a_imprimir</vt:lpstr>
      <vt:lpstr>'A16'!Títulos_a_imprimir</vt:lpstr>
      <vt:lpstr>'A17'!Títulos_a_imprimir</vt:lpstr>
      <vt:lpstr>'A2'!Títulos_a_imprimir</vt:lpstr>
      <vt:lpstr>'A3'!Títulos_a_imprimir</vt:lpstr>
      <vt:lpstr>'A5'!Títulos_a_imprimir</vt:lpstr>
      <vt:lpstr>'A6'!Títulos_a_imprimir</vt:lpstr>
      <vt:lpstr>'A7'!Títulos_a_imprimir</vt:lpstr>
      <vt:lpstr>'A8'!Títulos_a_imprimir</vt:lpstr>
      <vt:lpstr>'A9'!Títulos_a_imprimir</vt:lpstr>
      <vt:lpstr>Índice_Anexos_ICT!Títulos_a_imprimir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04_2016 Anexos ICT 2015</dc:title>
  <dc:creator>Servicio de Rentas Internas</dc:creator>
  <cp:lastModifiedBy>helpdesk_gye@telconet.ec</cp:lastModifiedBy>
  <cp:revision>69</cp:revision>
  <cp:lastPrinted>1601-01-01T00:00:00Z</cp:lastPrinted>
  <dcterms:created xsi:type="dcterms:W3CDTF">2002-12-18T22:56:23Z</dcterms:created>
  <dcterms:modified xsi:type="dcterms:W3CDTF">2020-11-05T19:52:06Z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Servicio de Rentas Internas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