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\Document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2" i="1"/>
  <c r="K2" i="1"/>
  <c r="M15" i="1" l="1"/>
  <c r="L8" i="1"/>
  <c r="L7" i="1"/>
  <c r="L6" i="1"/>
  <c r="L5" i="1"/>
  <c r="L4" i="1"/>
  <c r="L3" i="1"/>
  <c r="L2" i="1"/>
  <c r="K8" i="1"/>
  <c r="J8" i="1"/>
  <c r="K7" i="1"/>
  <c r="J7" i="1"/>
  <c r="K6" i="1"/>
  <c r="J6" i="1"/>
  <c r="K5" i="1"/>
  <c r="K4" i="1"/>
  <c r="K3" i="1"/>
  <c r="J3" i="1"/>
  <c r="L13" i="1"/>
  <c r="K13" i="1"/>
  <c r="J13" i="1"/>
  <c r="K12" i="1"/>
  <c r="L12" i="1"/>
  <c r="J12" i="1"/>
  <c r="L11" i="1"/>
  <c r="K11" i="1"/>
  <c r="J11" i="1"/>
  <c r="K10" i="1"/>
  <c r="J10" i="1"/>
  <c r="L10" i="1"/>
  <c r="M9" i="1"/>
  <c r="L9" i="1"/>
  <c r="K9" i="1"/>
  <c r="J9" i="1"/>
  <c r="G13" i="1"/>
  <c r="H13" i="1" s="1"/>
  <c r="G12" i="1"/>
  <c r="H12" i="1"/>
  <c r="G11" i="1"/>
  <c r="H11" i="1"/>
  <c r="G10" i="1"/>
  <c r="H10" i="1" s="1"/>
  <c r="G9" i="1"/>
  <c r="H9" i="1"/>
  <c r="G7" i="1"/>
  <c r="H7" i="1"/>
  <c r="G8" i="1"/>
  <c r="H8" i="1"/>
  <c r="G6" i="1"/>
  <c r="H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<sst xmlns="http://schemas.openxmlformats.org/spreadsheetml/2006/main" count="44" uniqueCount="22">
  <si>
    <t xml:space="preserve">FECHA </t>
  </si>
  <si>
    <t>#</t>
  </si>
  <si>
    <t xml:space="preserve">CLIENTE </t>
  </si>
  <si>
    <t>DETALLE</t>
  </si>
  <si>
    <t>RUC</t>
  </si>
  <si>
    <t>SUBTOTAL</t>
  </si>
  <si>
    <t xml:space="preserve">IVA </t>
  </si>
  <si>
    <t>TOTAL</t>
  </si>
  <si>
    <t>n.º de Retención</t>
  </si>
  <si>
    <t>Ret. Fuente</t>
  </si>
  <si>
    <t>Ret. Iva</t>
  </si>
  <si>
    <t>Total a pagar</t>
  </si>
  <si>
    <t>TELCONET</t>
  </si>
  <si>
    <t>DRY BATTERY 230 DEEP CYCLE MAX RANGE</t>
  </si>
  <si>
    <t>MANTENIMIENTO DE BATERIAS</t>
  </si>
  <si>
    <t xml:space="preserve">MANTENIMIENTO DE BATERIAS </t>
  </si>
  <si>
    <t>1200 DRY BATTERY 12V/120A MOD DM-12120 SOLICITADOS POR ING JORGE TOURIZ DPTO ELE</t>
  </si>
  <si>
    <t>1200 DRY BATTERY 12V/120A MOD DM-12120</t>
  </si>
  <si>
    <t>BATERIAS EVEREXCEED</t>
  </si>
  <si>
    <t>COMPRA DE 1200 DRY BATTERY 12V/120A MOD DM-12120</t>
  </si>
  <si>
    <t>Saldo pendiente al 31/12/2019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</si>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</sst>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2" fontId="1" fillId="2" borderId="0" xfId="0" applyNumberFormat="1" applyFont="1" applyFill="1"/>
    <xf numFmtId="0" fontId="1" fillId="0" borderId="1" xfId="0" applyFont="1" applyBorder="1"/>
    <xf numFmtId="2" fontId="1" fillId="2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2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workbookViewId="0">
      <selection activeCell="J17" sqref="J17"/>
    </sheetView>
  </sheetViews>
  <sheetFormatPr baseColWidth="10" defaultRowHeight="15" x14ac:dyDescent="0.25"/>
  <cols>
    <col min="4" max="4" width="35" customWidth="1"/>
    <col min="5" max="5" width="16.28515625" customWidth="1"/>
    <col min="7" max="7" width="12.42578125" customWidth="1"/>
    <col min="9" max="9" width="15" customWidth="1"/>
  </cols>
  <sheetData>
    <row r="1" spans="1:13" ht="57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6" t="s">
        <v>20</v>
      </c>
    </row>
    <row r="2" spans="1:13" x14ac:dyDescent="0.25">
      <c r="A2" s="7">
        <v>43469</v>
      </c>
      <c r="B2" s="8">
        <v>4303</v>
      </c>
      <c r="C2" s="8" t="s">
        <v>12</v>
      </c>
      <c r="D2" s="8" t="s">
        <v>15</v>
      </c>
      <c r="E2" s="9">
        <v>991327371001</v>
      </c>
      <c r="F2" s="10">
        <v>14750</v>
      </c>
      <c r="G2" s="10">
        <f t="shared" ref="G2:G13" si="0">+F2*12%</f>
        <v>1770</v>
      </c>
      <c r="H2" s="10">
        <f t="shared" ref="H2:H13" si="1">+F2+G2</f>
        <v>16520</v>
      </c>
      <c r="I2" s="13">
        <v>117232</v>
      </c>
      <c r="J2" s="8">
        <f>+F2*2%</f>
        <v>295</v>
      </c>
      <c r="K2" s="8">
        <f>+G2*70%</f>
        <v>1239</v>
      </c>
      <c r="L2" s="10">
        <f t="shared" ref="L2:L8" si="2">+H2-J2-K2</f>
        <v>14986</v>
      </c>
      <c r="M2" s="10" t="s">
        <v>21</v>
      </c>
    </row>
    <row r="3" spans="1:13" x14ac:dyDescent="0.25">
      <c r="A3" s="7">
        <v>43476</v>
      </c>
      <c r="B3" s="8">
        <v>4304</v>
      </c>
      <c r="C3" s="8" t="s">
        <v>12</v>
      </c>
      <c r="D3" s="8" t="s">
        <v>13</v>
      </c>
      <c r="E3" s="9">
        <v>991327371001</v>
      </c>
      <c r="F3" s="10">
        <v>59110</v>
      </c>
      <c r="G3" s="10">
        <f t="shared" si="0"/>
        <v>7093.2</v>
      </c>
      <c r="H3" s="10">
        <f t="shared" si="1"/>
        <v>66203.199999999997</v>
      </c>
      <c r="I3" s="8">
        <v>117520</v>
      </c>
      <c r="J3" s="8">
        <f t="shared" ref="J3:J8" si="3">+F3*1%</f>
        <v>591.1</v>
      </c>
      <c r="K3" s="8">
        <f t="shared" ref="K3:K8" si="4">+G3*30%</f>
        <v>2127.96</v>
      </c>
      <c r="L3" s="10">
        <f t="shared" si="2"/>
        <v>63484.139999999992</v>
      </c>
      <c r="M3" s="10" t="s">
        <v>21</v>
      </c>
    </row>
    <row r="4" spans="1:13" x14ac:dyDescent="0.25">
      <c r="A4" s="7">
        <v>43496</v>
      </c>
      <c r="B4" s="8">
        <v>4305</v>
      </c>
      <c r="C4" s="8" t="s">
        <v>12</v>
      </c>
      <c r="D4" s="8" t="s">
        <v>14</v>
      </c>
      <c r="E4" s="9">
        <v>991327371001</v>
      </c>
      <c r="F4" s="10">
        <v>14750</v>
      </c>
      <c r="G4" s="10">
        <f t="shared" si="0"/>
        <v>1770</v>
      </c>
      <c r="H4" s="10">
        <f t="shared" si="1"/>
        <v>16520</v>
      </c>
      <c r="I4" s="13">
        <v>106383</v>
      </c>
      <c r="J4" s="8">
        <f t="shared" ref="J4:J5" si="5">+F4*2%</f>
        <v>295</v>
      </c>
      <c r="K4" s="8">
        <f t="shared" si="4"/>
        <v>531</v>
      </c>
      <c r="L4" s="10">
        <f t="shared" si="2"/>
        <v>15694</v>
      </c>
      <c r="M4" s="10" t="s">
        <v>21</v>
      </c>
    </row>
    <row r="5" spans="1:13" x14ac:dyDescent="0.25">
      <c r="A5" s="7">
        <v>43501</v>
      </c>
      <c r="B5" s="8">
        <v>4306</v>
      </c>
      <c r="C5" s="8" t="s">
        <v>12</v>
      </c>
      <c r="D5" s="8" t="s">
        <v>14</v>
      </c>
      <c r="E5" s="9">
        <v>991327371001</v>
      </c>
      <c r="F5" s="10">
        <v>14750</v>
      </c>
      <c r="G5" s="10">
        <f t="shared" si="0"/>
        <v>1770</v>
      </c>
      <c r="H5" s="10">
        <f t="shared" si="1"/>
        <v>16520</v>
      </c>
      <c r="I5" s="13">
        <v>119453</v>
      </c>
      <c r="J5" s="8">
        <f t="shared" si="5"/>
        <v>295</v>
      </c>
      <c r="K5" s="8">
        <f t="shared" si="4"/>
        <v>531</v>
      </c>
      <c r="L5" s="10">
        <f t="shared" si="2"/>
        <v>15694</v>
      </c>
      <c r="M5" s="10" t="s">
        <v>21</v>
      </c>
    </row>
    <row r="6" spans="1:13" x14ac:dyDescent="0.25">
      <c r="A6" s="7">
        <v>43508</v>
      </c>
      <c r="B6" s="8">
        <v>4308</v>
      </c>
      <c r="C6" s="8" t="s">
        <v>12</v>
      </c>
      <c r="D6" s="8" t="s">
        <v>16</v>
      </c>
      <c r="E6" s="9">
        <v>991327371001</v>
      </c>
      <c r="F6" s="11">
        <v>65000</v>
      </c>
      <c r="G6" s="11">
        <f t="shared" si="0"/>
        <v>7800</v>
      </c>
      <c r="H6" s="11">
        <f t="shared" si="1"/>
        <v>72800</v>
      </c>
      <c r="I6" s="8">
        <v>120034</v>
      </c>
      <c r="J6" s="8">
        <f t="shared" si="3"/>
        <v>650</v>
      </c>
      <c r="K6" s="8">
        <f t="shared" si="4"/>
        <v>2340</v>
      </c>
      <c r="L6" s="10">
        <f t="shared" si="2"/>
        <v>69810</v>
      </c>
      <c r="M6" s="10" t="s">
        <v>21</v>
      </c>
    </row>
    <row r="7" spans="1:13" x14ac:dyDescent="0.25">
      <c r="A7" s="7">
        <v>43530</v>
      </c>
      <c r="B7" s="8">
        <v>4309</v>
      </c>
      <c r="C7" s="8" t="s">
        <v>12</v>
      </c>
      <c r="D7" s="8" t="s">
        <v>18</v>
      </c>
      <c r="E7" s="9">
        <v>991327371001</v>
      </c>
      <c r="F7" s="11">
        <v>109000</v>
      </c>
      <c r="G7" s="11">
        <f t="shared" si="0"/>
        <v>13080</v>
      </c>
      <c r="H7" s="11">
        <f t="shared" si="1"/>
        <v>122080</v>
      </c>
      <c r="I7" s="8">
        <v>106432</v>
      </c>
      <c r="J7" s="8">
        <f t="shared" si="3"/>
        <v>1090</v>
      </c>
      <c r="K7" s="8">
        <f t="shared" si="4"/>
        <v>3924</v>
      </c>
      <c r="L7" s="10">
        <f t="shared" si="2"/>
        <v>117066</v>
      </c>
      <c r="M7" s="10" t="s">
        <v>21</v>
      </c>
    </row>
    <row r="8" spans="1:13" x14ac:dyDescent="0.25">
      <c r="A8" s="7">
        <v>43565</v>
      </c>
      <c r="B8" s="8">
        <v>4310</v>
      </c>
      <c r="C8" s="8" t="s">
        <v>12</v>
      </c>
      <c r="D8" s="8" t="s">
        <v>17</v>
      </c>
      <c r="E8" s="9">
        <v>991327371001</v>
      </c>
      <c r="F8" s="11">
        <v>72000</v>
      </c>
      <c r="G8" s="11">
        <f t="shared" si="0"/>
        <v>8640</v>
      </c>
      <c r="H8" s="11">
        <f t="shared" si="1"/>
        <v>80640</v>
      </c>
      <c r="I8" s="8">
        <v>124653</v>
      </c>
      <c r="J8" s="8">
        <f t="shared" si="3"/>
        <v>720</v>
      </c>
      <c r="K8" s="8">
        <f t="shared" si="4"/>
        <v>2592</v>
      </c>
      <c r="L8" s="10">
        <f t="shared" si="2"/>
        <v>77328</v>
      </c>
      <c r="M8" s="10" t="s">
        <v>21</v>
      </c>
    </row>
    <row r="9" spans="1:13" x14ac:dyDescent="0.25">
      <c r="A9" s="15">
        <v>43580</v>
      </c>
      <c r="B9" s="16">
        <v>4311</v>
      </c>
      <c r="C9" s="16" t="s">
        <v>12</v>
      </c>
      <c r="D9" s="16" t="s">
        <v>17</v>
      </c>
      <c r="E9" s="17">
        <v>991327371001</v>
      </c>
      <c r="F9" s="18">
        <v>48000</v>
      </c>
      <c r="G9" s="18">
        <f t="shared" si="0"/>
        <v>5760</v>
      </c>
      <c r="H9" s="18">
        <f t="shared" si="1"/>
        <v>53760</v>
      </c>
      <c r="I9" s="16">
        <v>125374</v>
      </c>
      <c r="J9" s="18">
        <f>+F9*1%</f>
        <v>480</v>
      </c>
      <c r="K9" s="18">
        <f>+G9*30%</f>
        <v>1728</v>
      </c>
      <c r="L9" s="18">
        <f>+H9-J9-K9</f>
        <v>51552</v>
      </c>
      <c r="M9" s="14">
        <f>+L9-35000-7000</f>
        <v>9552</v>
      </c>
    </row>
    <row r="10" spans="1:13" x14ac:dyDescent="0.25">
      <c r="A10" s="15">
        <v>43591</v>
      </c>
      <c r="B10" s="16">
        <v>4312</v>
      </c>
      <c r="C10" s="16" t="s">
        <v>12</v>
      </c>
      <c r="D10" s="16" t="s">
        <v>17</v>
      </c>
      <c r="E10" s="17">
        <v>991327371001</v>
      </c>
      <c r="F10" s="18">
        <v>24000</v>
      </c>
      <c r="G10" s="18">
        <f t="shared" si="0"/>
        <v>2880</v>
      </c>
      <c r="H10" s="18">
        <f t="shared" si="1"/>
        <v>26880</v>
      </c>
      <c r="I10" s="16">
        <v>126570</v>
      </c>
      <c r="J10" s="18">
        <f>+F10*1%</f>
        <v>240</v>
      </c>
      <c r="K10" s="18">
        <f>+G10*30%</f>
        <v>864</v>
      </c>
      <c r="L10" s="18">
        <f>+H10-J10-K10</f>
        <v>25776</v>
      </c>
      <c r="M10" s="14">
        <v>25776</v>
      </c>
    </row>
    <row r="11" spans="1:13" x14ac:dyDescent="0.25">
      <c r="A11" s="15">
        <v>43713</v>
      </c>
      <c r="B11" s="16">
        <v>4313</v>
      </c>
      <c r="C11" s="16" t="s">
        <v>12</v>
      </c>
      <c r="D11" s="16" t="s">
        <v>17</v>
      </c>
      <c r="E11" s="17">
        <v>991327371001</v>
      </c>
      <c r="F11" s="18">
        <v>48000</v>
      </c>
      <c r="G11" s="18">
        <f t="shared" si="0"/>
        <v>5760</v>
      </c>
      <c r="H11" s="18">
        <f t="shared" si="1"/>
        <v>53760</v>
      </c>
      <c r="I11" s="16">
        <v>135322</v>
      </c>
      <c r="J11" s="18">
        <f>+F11*1%</f>
        <v>480</v>
      </c>
      <c r="K11" s="18">
        <f>+G11*30%</f>
        <v>1728</v>
      </c>
      <c r="L11" s="18">
        <f>+H11-J11-K11</f>
        <v>51552</v>
      </c>
      <c r="M11" s="14">
        <v>51552</v>
      </c>
    </row>
    <row r="12" spans="1:13" x14ac:dyDescent="0.25">
      <c r="A12" s="15">
        <v>43739</v>
      </c>
      <c r="B12" s="16">
        <v>4314</v>
      </c>
      <c r="C12" s="16" t="s">
        <v>12</v>
      </c>
      <c r="D12" s="16" t="s">
        <v>19</v>
      </c>
      <c r="E12" s="17">
        <v>991327371001</v>
      </c>
      <c r="F12" s="18">
        <v>48000</v>
      </c>
      <c r="G12" s="18">
        <f t="shared" si="0"/>
        <v>5760</v>
      </c>
      <c r="H12" s="18">
        <f t="shared" si="1"/>
        <v>53760</v>
      </c>
      <c r="I12" s="16">
        <v>139624</v>
      </c>
      <c r="J12" s="18">
        <f>+F12*1%</f>
        <v>480</v>
      </c>
      <c r="K12" s="18">
        <f>+G12*30%</f>
        <v>1728</v>
      </c>
      <c r="L12" s="18">
        <f>+H12-J12-K12</f>
        <v>51552</v>
      </c>
      <c r="M12" s="14">
        <v>51552</v>
      </c>
    </row>
    <row r="13" spans="1:13" x14ac:dyDescent="0.25">
      <c r="A13" s="15">
        <v>43801</v>
      </c>
      <c r="B13" s="16">
        <v>4315</v>
      </c>
      <c r="C13" s="16" t="s">
        <v>12</v>
      </c>
      <c r="D13" s="16" t="s">
        <v>19</v>
      </c>
      <c r="E13" s="17">
        <v>991327371001</v>
      </c>
      <c r="F13" s="18">
        <v>48000</v>
      </c>
      <c r="G13" s="18">
        <f t="shared" si="0"/>
        <v>5760</v>
      </c>
      <c r="H13" s="18">
        <f t="shared" si="1"/>
        <v>53760</v>
      </c>
      <c r="I13" s="16">
        <v>142282</v>
      </c>
      <c r="J13" s="18">
        <f>+F13*1%</f>
        <v>480</v>
      </c>
      <c r="K13" s="18">
        <f>+G13*30%</f>
        <v>1728</v>
      </c>
      <c r="L13" s="18">
        <f>+H13-J13-K13</f>
        <v>51552</v>
      </c>
      <c r="M13" s="14">
        <v>51552</v>
      </c>
    </row>
    <row r="15" spans="1:13" x14ac:dyDescent="0.25">
      <c r="M15" s="12">
        <f>SUM(M9:M14)</f>
        <v>189984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2020-04-09T14:37:36Z</dcterms:created>
  <dcterms:modified xsi:type="dcterms:W3CDTF">2020-04-15T00:23:20Z</dcterms:modified>
</cp:coreProperties>
</file>