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Fase II Ejecucion\"/>
    </mc:Choice>
  </mc:AlternateContent>
  <xr:revisionPtr revIDLastSave="0" documentId="13_ncr:1_{428ED6E7-605D-4F7E-81B4-797C6281EC72}" xr6:coauthVersionLast="45" xr6:coauthVersionMax="45" xr10:uidLastSave="{00000000-0000-0000-0000-000000000000}"/>
  <bookViews>
    <workbookView xWindow="-120" yWindow="-120" windowWidth="20730" windowHeight="11160" xr2:uid="{A076E153-CE66-4899-838A-DED48C5AE44A}"/>
  </bookViews>
  <sheets>
    <sheet name="Cedula 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7" i="1"/>
  <c r="E8" i="1"/>
  <c r="C54" i="1"/>
  <c r="C53" i="1"/>
  <c r="C52" i="1" l="1"/>
  <c r="C56" i="1"/>
  <c r="C50" i="1"/>
  <c r="C51" i="1"/>
  <c r="C49" i="1"/>
  <c r="C48" i="1"/>
  <c r="C44" i="1"/>
  <c r="D48" i="1" l="1"/>
  <c r="D55" i="1"/>
  <c r="D56" i="1" l="1"/>
  <c r="D44" i="1"/>
  <c r="F7" i="1"/>
  <c r="E6" i="1"/>
  <c r="F6" i="1" s="1"/>
  <c r="E44" i="1" l="1"/>
  <c r="F44" i="1" s="1"/>
  <c r="F8" i="1"/>
</calcChain>
</file>

<file path=xl/sharedStrings.xml><?xml version="1.0" encoding="utf-8"?>
<sst xmlns="http://schemas.openxmlformats.org/spreadsheetml/2006/main" count="94" uniqueCount="94">
  <si>
    <t>TELSOTERRA S.A.</t>
  </si>
  <si>
    <t>Al 31 de diciembre del 2019</t>
  </si>
  <si>
    <t>Codigo</t>
  </si>
  <si>
    <t>Cuenta contable</t>
  </si>
  <si>
    <t>Variacion</t>
  </si>
  <si>
    <t>TOTAL</t>
  </si>
  <si>
    <t>%</t>
  </si>
  <si>
    <t>Comentarios</t>
  </si>
  <si>
    <t>NOTAS A LOS ESTADOS FINANCIEROS:</t>
  </si>
  <si>
    <t>Efectivo y equivalentes de efectivo</t>
  </si>
  <si>
    <t>CEDULA RESUMEN DE GASTOS DE ADMINISTRACION Y VENTAS</t>
  </si>
  <si>
    <t xml:space="preserve">      SUELDOS</t>
  </si>
  <si>
    <t xml:space="preserve">      HORAS EXTRAS</t>
  </si>
  <si>
    <t xml:space="preserve">      15% PARTICIPACION TRABAJADORES</t>
  </si>
  <si>
    <t xml:space="preserve">      BONO ADICIONALES</t>
  </si>
  <si>
    <t xml:space="preserve">      DECIMO TERCER  SUELDO</t>
  </si>
  <si>
    <t xml:space="preserve">      DECIMO 14TO SUELDO</t>
  </si>
  <si>
    <t xml:space="preserve">      APORTES AL IESS</t>
  </si>
  <si>
    <t xml:space="preserve">      IECE -  SECAP</t>
  </si>
  <si>
    <t xml:space="preserve">      VACACIONES DEL  PERSONAL</t>
  </si>
  <si>
    <t xml:space="preserve">      FONDO DE RESERVA</t>
  </si>
  <si>
    <t xml:space="preserve">      INDEMNIZACIÓN, DESAHUCIO Y JUBILACI</t>
  </si>
  <si>
    <t xml:space="preserve">      GASTOS  MEDICOS  EMPLEADOS</t>
  </si>
  <si>
    <t xml:space="preserve">      ALIMENTACION - REFRIGERIOS</t>
  </si>
  <si>
    <t xml:space="preserve">      AGUA POTABLE</t>
  </si>
  <si>
    <t xml:space="preserve">      ALQUILER DE VEHICULO</t>
  </si>
  <si>
    <t xml:space="preserve">      ARRIENDO  SOCIEDADES</t>
  </si>
  <si>
    <t xml:space="preserve">      MANTENIMIENTO DE VEHICULO</t>
  </si>
  <si>
    <t xml:space="preserve">      CELULAR  Y  OTROS</t>
  </si>
  <si>
    <t xml:space="preserve">      COMBUSTIBLE</t>
  </si>
  <si>
    <t xml:space="preserve">      PUBLICIDAD  Y MARKETING</t>
  </si>
  <si>
    <t xml:space="preserve">      COMISIONES Y SERVICIOS BANCARIOS</t>
  </si>
  <si>
    <t xml:space="preserve">      IMPUESTO SALIDAD DE DIVISAS</t>
  </si>
  <si>
    <t xml:space="preserve">      FLETES  Y  ACARREOS</t>
  </si>
  <si>
    <t xml:space="preserve">      GASTOS DE  VIAJE</t>
  </si>
  <si>
    <t xml:space="preserve">      GASTOS LEGALES</t>
  </si>
  <si>
    <t xml:space="preserve">      SERVICIOS DE SEGURIDAD - VIGILANCIA</t>
  </si>
  <si>
    <t xml:space="preserve">      SERVICIOS PROFESIONALES SOCIEDADES</t>
  </si>
  <si>
    <t xml:space="preserve">      MATERIALES  Y  REPUESTOS</t>
  </si>
  <si>
    <t xml:space="preserve">      MISCELANEOS</t>
  </si>
  <si>
    <t xml:space="preserve">      MOVILIZACION DEL PERSONAL</t>
  </si>
  <si>
    <t xml:space="preserve">      SEGUROS CONTRATADOS</t>
  </si>
  <si>
    <t xml:space="preserve">      SERVIC. PROFESIONAL PERSONA NATURAL</t>
  </si>
  <si>
    <t xml:space="preserve">      SUMINISTROS Y SERVICIOS DE LIMPIEZA</t>
  </si>
  <si>
    <t xml:space="preserve">      SUMINISTRO  DE  OFICINA.</t>
  </si>
  <si>
    <t xml:space="preserve">      TASA Y CONTRIBUCION ORGANISMO DE CO</t>
  </si>
  <si>
    <t xml:space="preserve">      INTERESES  A  DOCUMENTOS</t>
  </si>
  <si>
    <t xml:space="preserve">      CANASTA - FESTEJOS NAVIDEÑOS</t>
  </si>
  <si>
    <t xml:space="preserve">      MULTAS ORGANISMOS DE CONTROL</t>
  </si>
  <si>
    <t>6-1-1-01-01-001</t>
  </si>
  <si>
    <t>6-1-1-01-01-002</t>
  </si>
  <si>
    <t>6-1-1-01-01-004</t>
  </si>
  <si>
    <t>6-1-1-01-01-005</t>
  </si>
  <si>
    <t>6-1-1-01-02-001</t>
  </si>
  <si>
    <t>6-1-1-01-02-002</t>
  </si>
  <si>
    <t>6-1-1-01-02-003</t>
  </si>
  <si>
    <t>6-1-1-01-02-004</t>
  </si>
  <si>
    <t>6-1-1-01-02-005</t>
  </si>
  <si>
    <t>6-1-1-01-02-006</t>
  </si>
  <si>
    <t>6-1-1-01-02-007</t>
  </si>
  <si>
    <t>6-1-1-01-03-001</t>
  </si>
  <si>
    <t>6-1-1-01-03-002</t>
  </si>
  <si>
    <t>6-1-1-02-01-001</t>
  </si>
  <si>
    <t>6-1-1-02-01-002</t>
  </si>
  <si>
    <t>6-1-1-02-01-005</t>
  </si>
  <si>
    <t>6-1-1-02-01-008</t>
  </si>
  <si>
    <t>6-1-1-02-01-009</t>
  </si>
  <si>
    <t>6-1-1-02-01-010</t>
  </si>
  <si>
    <t>6-1-1-02-01-011</t>
  </si>
  <si>
    <t>6-1-1-02-01-012</t>
  </si>
  <si>
    <t>6-1-1-02-01-013</t>
  </si>
  <si>
    <t>6-1-1-02-01-016</t>
  </si>
  <si>
    <t>6-1-1-02-01-018</t>
  </si>
  <si>
    <t>6-1-1-02-01-019</t>
  </si>
  <si>
    <t>6-1-1-02-01-020</t>
  </si>
  <si>
    <t>6-1-1-02-01-021</t>
  </si>
  <si>
    <t>6-1-1-02-01-028</t>
  </si>
  <si>
    <t>6-1-1-02-01-029</t>
  </si>
  <si>
    <t>6-1-1-02-01-030</t>
  </si>
  <si>
    <t>6-1-1-02-01-036</t>
  </si>
  <si>
    <t>6-1-1-02-01-037</t>
  </si>
  <si>
    <t>6-1-1-02-01-038</t>
  </si>
  <si>
    <t>6-1-1-02-01-039</t>
  </si>
  <si>
    <t>6-1-1-02-01-042</t>
  </si>
  <si>
    <t>6-1-1-02-01-047</t>
  </si>
  <si>
    <t>6-1-1-02-01-050</t>
  </si>
  <si>
    <t>6-1-1-02-01-052</t>
  </si>
  <si>
    <t>Nomina y beneficios sociales</t>
  </si>
  <si>
    <t>Fletes y acarreos</t>
  </si>
  <si>
    <t>Gastos de viaje</t>
  </si>
  <si>
    <t>Honorarios profesionales</t>
  </si>
  <si>
    <t>Alquiler de vehiculo</t>
  </si>
  <si>
    <t>Impuestos</t>
  </si>
  <si>
    <t xml:space="preserve">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</si>
</sst>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166" fontId="0" fillId="2" borderId="2" xfId="1" applyNumberFormat="1" applyFont="1" applyFill="1" applyBorder="1"/>
    <xf numFmtId="166" fontId="0" fillId="2" borderId="1" xfId="1" applyNumberFormat="1" applyFont="1" applyFill="1" applyBorder="1"/>
    <xf numFmtId="166" fontId="0" fillId="2" borderId="0" xfId="1" applyNumberFormat="1" applyFont="1" applyFill="1"/>
    <xf numFmtId="49" fontId="0" fillId="2" borderId="5" xfId="0" applyNumberFormat="1" applyFill="1" applyBorder="1"/>
    <xf numFmtId="166" fontId="0" fillId="2" borderId="6" xfId="1" applyNumberFormat="1" applyFont="1" applyFill="1" applyBorder="1"/>
    <xf numFmtId="166" fontId="0" fillId="2" borderId="3" xfId="1" applyNumberFormat="1" applyFont="1" applyFill="1" applyBorder="1"/>
    <xf numFmtId="166" fontId="0" fillId="2" borderId="2" xfId="0" applyNumberFormat="1" applyFill="1" applyBorder="1"/>
    <xf numFmtId="166" fontId="0" fillId="2" borderId="1" xfId="0" applyNumberFormat="1" applyFill="1" applyBorder="1"/>
    <xf numFmtId="166" fontId="0" fillId="2" borderId="2" xfId="0" quotePrefix="1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5060-44FF-4650-B57B-7B8F8E043778}">
  <dimension ref="A1:H56"/>
  <sheetViews>
    <sheetView tabSelected="1" topLeftCell="A24" workbookViewId="0">
      <selection activeCell="D45" sqref="D45"/>
    </sheetView>
  </sheetViews>
  <sheetFormatPr defaultRowHeight="15" x14ac:dyDescent="0.25"/>
  <cols>
    <col min="1" max="1" width="15.7109375" style="2" customWidth="1"/>
    <col min="2" max="2" width="42.28515625" style="2" bestFit="1" customWidth="1"/>
    <col min="3" max="3" width="11" style="2" bestFit="1" customWidth="1"/>
    <col min="4" max="4" width="10.85546875" style="2" bestFit="1" customWidth="1"/>
    <col min="5" max="5" width="11" style="2" bestFit="1" customWidth="1"/>
    <col min="6" max="6" width="9.140625" style="2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10</v>
      </c>
    </row>
    <row r="3" spans="1:8" x14ac:dyDescent="0.25">
      <c r="A3" s="3" t="s">
        <v>1</v>
      </c>
    </row>
    <row r="5" spans="1:8" x14ac:dyDescent="0.25">
      <c r="A5" s="4" t="s">
        <v>2</v>
      </c>
      <c r="B5" s="4" t="s">
        <v>3</v>
      </c>
      <c r="C5" s="5">
        <v>43830</v>
      </c>
      <c r="D5" s="5">
        <v>43465</v>
      </c>
      <c r="E5" s="4" t="s">
        <v>4</v>
      </c>
      <c r="F5" s="4" t="s">
        <v>6</v>
      </c>
      <c r="G5" s="4" t="s">
        <v>7</v>
      </c>
    </row>
    <row r="6" spans="1:8" s="3" customFormat="1" x14ac:dyDescent="0.25">
      <c r="A6" s="13" t="s">
        <v>49</v>
      </c>
      <c r="B6" s="6" t="s">
        <v>11</v>
      </c>
      <c r="C6" s="14">
        <v>109485.59</v>
      </c>
      <c r="D6" s="10"/>
      <c r="E6" s="10">
        <f>+C6-D6</f>
        <v>109485.59</v>
      </c>
      <c r="F6" s="10" t="e">
        <f>+E6/D6</f>
        <v>#DIV/0!</v>
      </c>
      <c r="G6" s="6"/>
      <c r="H6" s="2"/>
    </row>
    <row r="7" spans="1:8" s="3" customFormat="1" x14ac:dyDescent="0.25">
      <c r="A7" s="13" t="s">
        <v>50</v>
      </c>
      <c r="B7" s="6" t="s">
        <v>12</v>
      </c>
      <c r="C7" s="14">
        <v>19340.900000000001</v>
      </c>
      <c r="D7" s="10"/>
      <c r="E7" s="10">
        <f t="shared" ref="E7:E43" si="0">+C7-D7</f>
        <v>19340.900000000001</v>
      </c>
      <c r="F7" s="10" t="e">
        <f t="shared" ref="F7:F8" si="1">+E7/D7</f>
        <v>#DIV/0!</v>
      </c>
      <c r="G7" s="6"/>
      <c r="H7" s="2"/>
    </row>
    <row r="8" spans="1:8" s="3" customFormat="1" x14ac:dyDescent="0.25">
      <c r="A8" s="13" t="s">
        <v>51</v>
      </c>
      <c r="B8" s="6" t="s">
        <v>13</v>
      </c>
      <c r="C8" s="14">
        <v>231781.95</v>
      </c>
      <c r="D8" s="10"/>
      <c r="E8" s="10">
        <f t="shared" si="0"/>
        <v>231781.95</v>
      </c>
      <c r="F8" s="10" t="e">
        <f t="shared" si="1"/>
        <v>#DIV/0!</v>
      </c>
      <c r="G8" s="6"/>
      <c r="H8" s="2"/>
    </row>
    <row r="9" spans="1:8" s="3" customFormat="1" x14ac:dyDescent="0.25">
      <c r="A9" s="13" t="s">
        <v>52</v>
      </c>
      <c r="B9" s="6" t="s">
        <v>14</v>
      </c>
      <c r="C9" s="14">
        <v>13329.41</v>
      </c>
      <c r="D9" s="10"/>
      <c r="E9" s="10">
        <f t="shared" si="0"/>
        <v>13329.41</v>
      </c>
      <c r="F9" s="10"/>
      <c r="G9" s="6"/>
      <c r="H9" s="2"/>
    </row>
    <row r="10" spans="1:8" s="3" customFormat="1" x14ac:dyDescent="0.25">
      <c r="A10" s="13" t="s">
        <v>53</v>
      </c>
      <c r="B10" s="6" t="s">
        <v>15</v>
      </c>
      <c r="C10" s="14">
        <v>12898.03</v>
      </c>
      <c r="D10" s="10"/>
      <c r="E10" s="10">
        <f t="shared" si="0"/>
        <v>12898.03</v>
      </c>
      <c r="F10" s="10"/>
      <c r="G10" s="6"/>
      <c r="H10" s="2"/>
    </row>
    <row r="11" spans="1:8" s="3" customFormat="1" x14ac:dyDescent="0.25">
      <c r="A11" s="13" t="s">
        <v>54</v>
      </c>
      <c r="B11" s="6" t="s">
        <v>16</v>
      </c>
      <c r="C11" s="14">
        <v>8146.59</v>
      </c>
      <c r="D11" s="10"/>
      <c r="E11" s="10">
        <f t="shared" si="0"/>
        <v>8146.59</v>
      </c>
      <c r="F11" s="10"/>
      <c r="G11" s="6"/>
      <c r="H11" s="2"/>
    </row>
    <row r="12" spans="1:8" s="3" customFormat="1" x14ac:dyDescent="0.25">
      <c r="A12" s="13" t="s">
        <v>55</v>
      </c>
      <c r="B12" s="6" t="s">
        <v>17</v>
      </c>
      <c r="C12" s="14">
        <v>16017.73</v>
      </c>
      <c r="D12" s="10"/>
      <c r="E12" s="10">
        <f t="shared" si="0"/>
        <v>16017.73</v>
      </c>
      <c r="F12" s="10"/>
      <c r="G12" s="6"/>
      <c r="H12" s="2"/>
    </row>
    <row r="13" spans="1:8" s="3" customFormat="1" x14ac:dyDescent="0.25">
      <c r="A13" s="13" t="s">
        <v>56</v>
      </c>
      <c r="B13" s="6" t="s">
        <v>18</v>
      </c>
      <c r="C13" s="14">
        <v>1423.78</v>
      </c>
      <c r="D13" s="10"/>
      <c r="E13" s="10">
        <f t="shared" si="0"/>
        <v>1423.78</v>
      </c>
      <c r="F13" s="10"/>
      <c r="G13" s="6"/>
      <c r="H13" s="2"/>
    </row>
    <row r="14" spans="1:8" s="3" customFormat="1" x14ac:dyDescent="0.25">
      <c r="A14" s="13" t="s">
        <v>57</v>
      </c>
      <c r="B14" s="6" t="s">
        <v>19</v>
      </c>
      <c r="C14" s="14">
        <v>8582.0499999999993</v>
      </c>
      <c r="D14" s="10"/>
      <c r="E14" s="10">
        <f t="shared" si="0"/>
        <v>8582.0499999999993</v>
      </c>
      <c r="F14" s="10"/>
      <c r="G14" s="6"/>
      <c r="H14" s="2"/>
    </row>
    <row r="15" spans="1:8" s="3" customFormat="1" x14ac:dyDescent="0.25">
      <c r="A15" s="13" t="s">
        <v>58</v>
      </c>
      <c r="B15" s="6" t="s">
        <v>20</v>
      </c>
      <c r="C15" s="14">
        <v>7329.04</v>
      </c>
      <c r="D15" s="10"/>
      <c r="E15" s="10">
        <f t="shared" si="0"/>
        <v>7329.04</v>
      </c>
      <c r="F15" s="10"/>
      <c r="G15" s="6"/>
      <c r="H15" s="2"/>
    </row>
    <row r="16" spans="1:8" s="3" customFormat="1" x14ac:dyDescent="0.25">
      <c r="A16" s="13" t="s">
        <v>59</v>
      </c>
      <c r="B16" s="6" t="s">
        <v>21</v>
      </c>
      <c r="C16" s="14">
        <v>103.01</v>
      </c>
      <c r="D16" s="10"/>
      <c r="E16" s="10">
        <f t="shared" si="0"/>
        <v>103.01</v>
      </c>
      <c r="F16" s="10"/>
      <c r="G16" s="6"/>
      <c r="H16" s="2"/>
    </row>
    <row r="17" spans="1:8" s="3" customFormat="1" x14ac:dyDescent="0.25">
      <c r="A17" s="13" t="s">
        <v>60</v>
      </c>
      <c r="B17" s="6" t="s">
        <v>22</v>
      </c>
      <c r="C17" s="14">
        <v>755</v>
      </c>
      <c r="D17" s="10"/>
      <c r="E17" s="10">
        <f t="shared" si="0"/>
        <v>755</v>
      </c>
      <c r="F17" s="10"/>
      <c r="G17" s="6"/>
      <c r="H17" s="2"/>
    </row>
    <row r="18" spans="1:8" s="3" customFormat="1" x14ac:dyDescent="0.25">
      <c r="A18" s="13" t="s">
        <v>61</v>
      </c>
      <c r="B18" s="6" t="s">
        <v>23</v>
      </c>
      <c r="C18" s="14">
        <v>15579.75</v>
      </c>
      <c r="D18" s="10"/>
      <c r="E18" s="10">
        <f t="shared" si="0"/>
        <v>15579.75</v>
      </c>
      <c r="F18" s="10"/>
      <c r="G18" s="6"/>
      <c r="H18" s="2"/>
    </row>
    <row r="19" spans="1:8" s="3" customFormat="1" x14ac:dyDescent="0.25">
      <c r="A19" s="13" t="s">
        <v>62</v>
      </c>
      <c r="B19" s="6" t="s">
        <v>24</v>
      </c>
      <c r="C19" s="14">
        <v>1341.75</v>
      </c>
      <c r="D19" s="10"/>
      <c r="E19" s="10">
        <f t="shared" si="0"/>
        <v>1341.75</v>
      </c>
      <c r="F19" s="10"/>
      <c r="G19" s="6"/>
      <c r="H19" s="2"/>
    </row>
    <row r="20" spans="1:8" s="3" customFormat="1" x14ac:dyDescent="0.25">
      <c r="A20" s="13" t="s">
        <v>63</v>
      </c>
      <c r="B20" s="6" t="s">
        <v>25</v>
      </c>
      <c r="C20" s="14">
        <v>25968.69</v>
      </c>
      <c r="D20" s="10"/>
      <c r="E20" s="10">
        <f t="shared" si="0"/>
        <v>25968.69</v>
      </c>
      <c r="F20" s="10"/>
      <c r="G20" s="6"/>
      <c r="H20" s="2"/>
    </row>
    <row r="21" spans="1:8" s="3" customFormat="1" x14ac:dyDescent="0.25">
      <c r="A21" s="13" t="s">
        <v>64</v>
      </c>
      <c r="B21" s="6" t="s">
        <v>26</v>
      </c>
      <c r="C21" s="14">
        <v>1931.14</v>
      </c>
      <c r="D21" s="10"/>
      <c r="E21" s="10">
        <f t="shared" si="0"/>
        <v>1931.14</v>
      </c>
      <c r="F21" s="10"/>
      <c r="G21" s="6"/>
      <c r="H21" s="2"/>
    </row>
    <row r="22" spans="1:8" s="3" customFormat="1" x14ac:dyDescent="0.25">
      <c r="A22" s="13" t="s">
        <v>65</v>
      </c>
      <c r="B22" s="6" t="s">
        <v>27</v>
      </c>
      <c r="C22" s="14">
        <v>3</v>
      </c>
      <c r="D22" s="10"/>
      <c r="E22" s="10">
        <f t="shared" si="0"/>
        <v>3</v>
      </c>
      <c r="F22" s="10"/>
      <c r="G22" s="6"/>
      <c r="H22" s="2"/>
    </row>
    <row r="23" spans="1:8" s="3" customFormat="1" x14ac:dyDescent="0.25">
      <c r="A23" s="13" t="s">
        <v>66</v>
      </c>
      <c r="B23" s="6" t="s">
        <v>28</v>
      </c>
      <c r="C23" s="14">
        <v>1512.5</v>
      </c>
      <c r="D23" s="10"/>
      <c r="E23" s="10">
        <f t="shared" si="0"/>
        <v>1512.5</v>
      </c>
      <c r="F23" s="10"/>
      <c r="G23" s="6"/>
      <c r="H23" s="2"/>
    </row>
    <row r="24" spans="1:8" s="3" customFormat="1" x14ac:dyDescent="0.25">
      <c r="A24" s="13" t="s">
        <v>67</v>
      </c>
      <c r="B24" s="6" t="s">
        <v>29</v>
      </c>
      <c r="C24" s="14">
        <v>4146.6000000000004</v>
      </c>
      <c r="D24" s="10"/>
      <c r="E24" s="10">
        <f t="shared" si="0"/>
        <v>4146.6000000000004</v>
      </c>
      <c r="F24" s="10"/>
      <c r="G24" s="6"/>
      <c r="H24" s="2"/>
    </row>
    <row r="25" spans="1:8" s="3" customFormat="1" x14ac:dyDescent="0.25">
      <c r="A25" s="13" t="s">
        <v>68</v>
      </c>
      <c r="B25" s="6" t="s">
        <v>30</v>
      </c>
      <c r="C25" s="14">
        <v>49.28</v>
      </c>
      <c r="D25" s="10"/>
      <c r="E25" s="10">
        <f t="shared" si="0"/>
        <v>49.28</v>
      </c>
      <c r="F25" s="10"/>
      <c r="G25" s="6"/>
      <c r="H25" s="2"/>
    </row>
    <row r="26" spans="1:8" s="3" customFormat="1" x14ac:dyDescent="0.25">
      <c r="A26" s="13" t="s">
        <v>69</v>
      </c>
      <c r="B26" s="6" t="s">
        <v>31</v>
      </c>
      <c r="C26" s="14">
        <v>889.95</v>
      </c>
      <c r="D26" s="10"/>
      <c r="E26" s="10">
        <f t="shared" si="0"/>
        <v>889.95</v>
      </c>
      <c r="F26" s="10"/>
      <c r="G26" s="6"/>
      <c r="H26" s="2"/>
    </row>
    <row r="27" spans="1:8" s="3" customFormat="1" x14ac:dyDescent="0.25">
      <c r="A27" s="13" t="s">
        <v>70</v>
      </c>
      <c r="B27" s="6" t="s">
        <v>32</v>
      </c>
      <c r="C27" s="14">
        <v>847.75</v>
      </c>
      <c r="D27" s="10"/>
      <c r="E27" s="10">
        <f t="shared" si="0"/>
        <v>847.75</v>
      </c>
      <c r="F27" s="10"/>
      <c r="G27" s="6"/>
      <c r="H27" s="2"/>
    </row>
    <row r="28" spans="1:8" s="3" customFormat="1" x14ac:dyDescent="0.25">
      <c r="A28" s="13" t="s">
        <v>71</v>
      </c>
      <c r="B28" s="6" t="s">
        <v>33</v>
      </c>
      <c r="C28" s="14">
        <v>62399.9</v>
      </c>
      <c r="D28" s="10"/>
      <c r="E28" s="10">
        <f t="shared" si="0"/>
        <v>62399.9</v>
      </c>
      <c r="F28" s="10"/>
      <c r="G28" s="6"/>
      <c r="H28" s="2"/>
    </row>
    <row r="29" spans="1:8" s="3" customFormat="1" x14ac:dyDescent="0.25">
      <c r="A29" s="13" t="s">
        <v>72</v>
      </c>
      <c r="B29" s="6" t="s">
        <v>34</v>
      </c>
      <c r="C29" s="14">
        <v>34797.01</v>
      </c>
      <c r="D29" s="10"/>
      <c r="E29" s="10">
        <f t="shared" si="0"/>
        <v>34797.01</v>
      </c>
      <c r="F29" s="10"/>
      <c r="G29" s="6"/>
      <c r="H29" s="2"/>
    </row>
    <row r="30" spans="1:8" s="3" customFormat="1" x14ac:dyDescent="0.25">
      <c r="A30" s="13" t="s">
        <v>73</v>
      </c>
      <c r="B30" s="6" t="s">
        <v>35</v>
      </c>
      <c r="C30" s="14">
        <v>33000</v>
      </c>
      <c r="D30" s="10"/>
      <c r="E30" s="10">
        <f t="shared" si="0"/>
        <v>33000</v>
      </c>
      <c r="F30" s="10"/>
      <c r="G30" s="6"/>
      <c r="H30" s="2"/>
    </row>
    <row r="31" spans="1:8" s="3" customFormat="1" x14ac:dyDescent="0.25">
      <c r="A31" s="13" t="s">
        <v>74</v>
      </c>
      <c r="B31" s="6" t="s">
        <v>36</v>
      </c>
      <c r="C31" s="14">
        <v>15015.53</v>
      </c>
      <c r="D31" s="10"/>
      <c r="E31" s="10">
        <f t="shared" si="0"/>
        <v>15015.53</v>
      </c>
      <c r="F31" s="10"/>
      <c r="G31" s="6"/>
      <c r="H31" s="2"/>
    </row>
    <row r="32" spans="1:8" s="3" customFormat="1" x14ac:dyDescent="0.25">
      <c r="A32" s="13" t="s">
        <v>75</v>
      </c>
      <c r="B32" s="6" t="s">
        <v>37</v>
      </c>
      <c r="C32" s="14">
        <v>949.41</v>
      </c>
      <c r="D32" s="10"/>
      <c r="E32" s="10">
        <f t="shared" si="0"/>
        <v>949.41</v>
      </c>
      <c r="F32" s="10"/>
      <c r="G32" s="6"/>
      <c r="H32" s="2"/>
    </row>
    <row r="33" spans="1:8" s="3" customFormat="1" x14ac:dyDescent="0.25">
      <c r="A33" s="13" t="s">
        <v>76</v>
      </c>
      <c r="B33" s="6" t="s">
        <v>38</v>
      </c>
      <c r="C33" s="14">
        <v>4512.0600000000004</v>
      </c>
      <c r="D33" s="10"/>
      <c r="E33" s="10">
        <f t="shared" si="0"/>
        <v>4512.0600000000004</v>
      </c>
      <c r="F33" s="10"/>
      <c r="G33" s="6"/>
      <c r="H33" s="2"/>
    </row>
    <row r="34" spans="1:8" s="3" customFormat="1" x14ac:dyDescent="0.25">
      <c r="A34" s="13" t="s">
        <v>77</v>
      </c>
      <c r="B34" s="6" t="s">
        <v>39</v>
      </c>
      <c r="C34" s="14">
        <v>278.69</v>
      </c>
      <c r="D34" s="10"/>
      <c r="E34" s="10">
        <f t="shared" si="0"/>
        <v>278.69</v>
      </c>
      <c r="F34" s="10"/>
      <c r="G34" s="6"/>
      <c r="H34" s="2"/>
    </row>
    <row r="35" spans="1:8" s="3" customFormat="1" x14ac:dyDescent="0.25">
      <c r="A35" s="13" t="s">
        <v>78</v>
      </c>
      <c r="B35" s="6" t="s">
        <v>40</v>
      </c>
      <c r="C35" s="14">
        <v>3955.97</v>
      </c>
      <c r="D35" s="10"/>
      <c r="E35" s="10">
        <f t="shared" si="0"/>
        <v>3955.97</v>
      </c>
      <c r="F35" s="10"/>
      <c r="G35" s="6"/>
      <c r="H35" s="2"/>
    </row>
    <row r="36" spans="1:8" s="3" customFormat="1" x14ac:dyDescent="0.25">
      <c r="A36" s="13" t="s">
        <v>79</v>
      </c>
      <c r="B36" s="6" t="s">
        <v>41</v>
      </c>
      <c r="C36" s="14">
        <v>104.5</v>
      </c>
      <c r="D36" s="10"/>
      <c r="E36" s="10">
        <f t="shared" si="0"/>
        <v>104.5</v>
      </c>
      <c r="F36" s="10"/>
      <c r="G36" s="6"/>
      <c r="H36" s="2"/>
    </row>
    <row r="37" spans="1:8" s="3" customFormat="1" x14ac:dyDescent="0.25">
      <c r="A37" s="13" t="s">
        <v>80</v>
      </c>
      <c r="B37" s="6" t="s">
        <v>42</v>
      </c>
      <c r="C37" s="14">
        <v>21096</v>
      </c>
      <c r="D37" s="10"/>
      <c r="E37" s="10">
        <f t="shared" si="0"/>
        <v>21096</v>
      </c>
      <c r="F37" s="10"/>
      <c r="G37" s="6"/>
      <c r="H37" s="2"/>
    </row>
    <row r="38" spans="1:8" s="3" customFormat="1" x14ac:dyDescent="0.25">
      <c r="A38" s="13" t="s">
        <v>81</v>
      </c>
      <c r="B38" s="6" t="s">
        <v>43</v>
      </c>
      <c r="C38" s="14">
        <v>904.6</v>
      </c>
      <c r="D38" s="10"/>
      <c r="E38" s="10">
        <f t="shared" si="0"/>
        <v>904.6</v>
      </c>
      <c r="F38" s="10"/>
      <c r="G38" s="6"/>
      <c r="H38" s="2"/>
    </row>
    <row r="39" spans="1:8" s="3" customFormat="1" x14ac:dyDescent="0.25">
      <c r="A39" s="13" t="s">
        <v>82</v>
      </c>
      <c r="B39" s="6" t="s">
        <v>44</v>
      </c>
      <c r="C39" s="14">
        <v>216.12</v>
      </c>
      <c r="D39" s="10"/>
      <c r="E39" s="10">
        <f t="shared" si="0"/>
        <v>216.12</v>
      </c>
      <c r="F39" s="10"/>
      <c r="G39" s="6"/>
      <c r="H39" s="2"/>
    </row>
    <row r="40" spans="1:8" s="3" customFormat="1" x14ac:dyDescent="0.25">
      <c r="A40" s="13" t="s">
        <v>83</v>
      </c>
      <c r="B40" s="6" t="s">
        <v>45</v>
      </c>
      <c r="C40" s="14">
        <v>11643.72</v>
      </c>
      <c r="D40" s="10"/>
      <c r="E40" s="10">
        <f t="shared" si="0"/>
        <v>11643.72</v>
      </c>
      <c r="F40" s="10"/>
      <c r="G40" s="6"/>
      <c r="H40" s="2"/>
    </row>
    <row r="41" spans="1:8" s="3" customFormat="1" x14ac:dyDescent="0.25">
      <c r="A41" s="13" t="s">
        <v>84</v>
      </c>
      <c r="B41" s="6" t="s">
        <v>46</v>
      </c>
      <c r="C41" s="14">
        <v>79.239999999999995</v>
      </c>
      <c r="D41" s="10"/>
      <c r="E41" s="10">
        <f t="shared" si="0"/>
        <v>79.239999999999995</v>
      </c>
      <c r="F41" s="10"/>
      <c r="G41" s="6"/>
      <c r="H41" s="2"/>
    </row>
    <row r="42" spans="1:8" x14ac:dyDescent="0.25">
      <c r="A42" s="13" t="s">
        <v>85</v>
      </c>
      <c r="B42" s="6" t="s">
        <v>47</v>
      </c>
      <c r="C42" s="10">
        <v>1371.4</v>
      </c>
      <c r="D42" s="6"/>
      <c r="E42" s="10">
        <f t="shared" si="0"/>
        <v>1371.4</v>
      </c>
      <c r="F42" s="6"/>
      <c r="G42" s="6"/>
    </row>
    <row r="43" spans="1:8" x14ac:dyDescent="0.25">
      <c r="A43" s="13" t="s">
        <v>86</v>
      </c>
      <c r="B43" s="6" t="s">
        <v>48</v>
      </c>
      <c r="C43" s="15">
        <v>59.67</v>
      </c>
      <c r="D43" s="15"/>
      <c r="E43" s="10">
        <f t="shared" si="0"/>
        <v>59.67</v>
      </c>
      <c r="F43" s="15"/>
      <c r="G43" s="6"/>
    </row>
    <row r="44" spans="1:8" x14ac:dyDescent="0.25">
      <c r="A44" s="9"/>
      <c r="B44" s="9" t="s">
        <v>5</v>
      </c>
      <c r="C44" s="11">
        <f>SUM(C6:C43)</f>
        <v>671847.31</v>
      </c>
      <c r="D44" s="11">
        <f>SUM(D6:D41)</f>
        <v>0</v>
      </c>
      <c r="E44" s="11">
        <f>SUM(E6:E41)</f>
        <v>670416.24</v>
      </c>
      <c r="F44" s="11" t="e">
        <f>+E44/D44</f>
        <v>#DIV/0!</v>
      </c>
      <c r="G44" s="7"/>
    </row>
    <row r="45" spans="1:8" x14ac:dyDescent="0.25">
      <c r="C45" s="12"/>
      <c r="D45" s="12"/>
      <c r="E45" s="12"/>
      <c r="F45" s="12"/>
    </row>
    <row r="46" spans="1:8" x14ac:dyDescent="0.25">
      <c r="C46" s="12"/>
      <c r="D46" s="12"/>
      <c r="E46" s="12"/>
      <c r="F46" s="12"/>
    </row>
    <row r="47" spans="1:8" x14ac:dyDescent="0.25">
      <c r="B47" s="8" t="s">
        <v>8</v>
      </c>
      <c r="C47" s="8"/>
      <c r="D47" s="8"/>
    </row>
    <row r="48" spans="1:8" x14ac:dyDescent="0.25">
      <c r="B48" s="6" t="s">
        <v>87</v>
      </c>
      <c r="C48" s="16">
        <f>SUM(C6:C16)</f>
        <v>428438.08</v>
      </c>
      <c r="D48" s="16">
        <f>+D8</f>
        <v>0</v>
      </c>
    </row>
    <row r="49" spans="2:4" x14ac:dyDescent="0.25">
      <c r="B49" s="6" t="s">
        <v>88</v>
      </c>
      <c r="C49" s="16">
        <f>+C28</f>
        <v>62399.9</v>
      </c>
      <c r="D49" s="16"/>
    </row>
    <row r="50" spans="2:4" x14ac:dyDescent="0.25">
      <c r="B50" s="6" t="s">
        <v>90</v>
      </c>
      <c r="C50" s="16">
        <f>+C32+C30+C37</f>
        <v>55045.41</v>
      </c>
      <c r="D50" s="16"/>
    </row>
    <row r="51" spans="2:4" x14ac:dyDescent="0.25">
      <c r="B51" s="6" t="s">
        <v>89</v>
      </c>
      <c r="C51" s="18">
        <f>+C29</f>
        <v>34797.01</v>
      </c>
      <c r="D51" s="16"/>
    </row>
    <row r="52" spans="2:4" x14ac:dyDescent="0.25">
      <c r="B52" s="6" t="s">
        <v>91</v>
      </c>
      <c r="C52" s="16">
        <f>+C20</f>
        <v>25968.69</v>
      </c>
      <c r="D52" s="16"/>
    </row>
    <row r="53" spans="2:4" x14ac:dyDescent="0.25">
      <c r="B53" s="6" t="s">
        <v>92</v>
      </c>
      <c r="C53" s="16">
        <f>+C40+C27</f>
        <v>12491.47</v>
      </c>
      <c r="D53" s="16"/>
    </row>
    <row r="54" spans="2:4" x14ac:dyDescent="0.25">
      <c r="B54" s="6" t="s">
        <v>93</v>
      </c>
      <c r="C54" s="16">
        <f>671847-619141</f>
        <v>52706</v>
      </c>
      <c r="D54" s="16"/>
    </row>
    <row r="55" spans="2:4" x14ac:dyDescent="0.25">
      <c r="B55" s="6"/>
      <c r="C55" s="16"/>
      <c r="D55" s="16">
        <f>+D6</f>
        <v>0</v>
      </c>
    </row>
    <row r="56" spans="2:4" x14ac:dyDescent="0.25">
      <c r="B56" s="9" t="s">
        <v>9</v>
      </c>
      <c r="C56" s="17">
        <f>SUM(C48:C55)</f>
        <v>671846.55999999994</v>
      </c>
      <c r="D56" s="17">
        <f>+D48+D55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Cedula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Almeida</dc:creator>
  <cp:lastModifiedBy>Carlos Almeida</cp:lastModifiedBy>
  <dcterms:created xsi:type="dcterms:W3CDTF">2020-03-18T13:17:08Z</dcterms:created>
  <dcterms:modified xsi:type="dcterms:W3CDTF">2020-03-20T16:39:08Z</dcterms:modified>
</cp:coreProperties>
</file>