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VISACOM-2021\2021\VISACOM-2021\Fase III - Informes\Informacion subida a SC\"/>
    </mc:Choice>
  </mc:AlternateContent>
  <xr:revisionPtr revIDLastSave="0" documentId="13_ncr:1_{069CE669-DD60-4BB3-ABE6-01F56F0EEF78}" xr6:coauthVersionLast="47" xr6:coauthVersionMax="47" xr10:uidLastSave="{00000000-0000-0000-0000-000000000000}"/>
  <bookViews>
    <workbookView xWindow="-120" yWindow="-120" windowWidth="20730" windowHeight="11160" xr2:uid="{2FB7BB1B-406D-4A24-9DDC-AA0BD03A064D}"/>
  </bookViews>
  <sheets>
    <sheet name="EFE21" sheetId="3" r:id="rId1"/>
    <sheet name="Hoja1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" i="3" l="1"/>
  <c r="G101" i="3"/>
  <c r="D55" i="4"/>
  <c r="F54" i="4"/>
  <c r="F53" i="4"/>
  <c r="B53" i="4"/>
  <c r="F52" i="4"/>
  <c r="F51" i="4"/>
  <c r="F50" i="4"/>
  <c r="B49" i="4"/>
  <c r="F49" i="4" s="1"/>
  <c r="B48" i="4"/>
  <c r="B55" i="4" s="1"/>
  <c r="D44" i="4"/>
  <c r="D45" i="4" s="1"/>
  <c r="B43" i="4"/>
  <c r="F43" i="4" s="1"/>
  <c r="B42" i="4"/>
  <c r="B44" i="4" s="1"/>
  <c r="D39" i="4"/>
  <c r="D57" i="4" s="1"/>
  <c r="E39" i="4" s="1"/>
  <c r="B38" i="4"/>
  <c r="F38" i="4" s="1"/>
  <c r="B37" i="4"/>
  <c r="F37" i="4" s="1"/>
  <c r="B36" i="4"/>
  <c r="F36" i="4" s="1"/>
  <c r="B35" i="4"/>
  <c r="F35" i="4" s="1"/>
  <c r="B34" i="4"/>
  <c r="F34" i="4" s="1"/>
  <c r="B33" i="4"/>
  <c r="F33" i="4" s="1"/>
  <c r="B26" i="4"/>
  <c r="F26" i="4" s="1"/>
  <c r="D25" i="4"/>
  <c r="D27" i="4" s="1"/>
  <c r="B24" i="4"/>
  <c r="F24" i="4" s="1"/>
  <c r="F23" i="4"/>
  <c r="B23" i="4"/>
  <c r="B22" i="4"/>
  <c r="F22" i="4" s="1"/>
  <c r="F21" i="4"/>
  <c r="B21" i="4"/>
  <c r="B20" i="4"/>
  <c r="F20" i="4" s="1"/>
  <c r="F19" i="4"/>
  <c r="B19" i="4"/>
  <c r="B25" i="4" s="1"/>
  <c r="B27" i="4" s="1"/>
  <c r="D16" i="4"/>
  <c r="D29" i="4" s="1"/>
  <c r="D59" i="4" s="1"/>
  <c r="B15" i="4"/>
  <c r="F15" i="4" s="1"/>
  <c r="B14" i="4"/>
  <c r="F14" i="4" s="1"/>
  <c r="B13" i="4"/>
  <c r="F13" i="4" s="1"/>
  <c r="F12" i="4"/>
  <c r="B11" i="4"/>
  <c r="F11" i="4" s="1"/>
  <c r="F10" i="4"/>
  <c r="B10" i="4"/>
  <c r="B9" i="4"/>
  <c r="B16" i="4" s="1"/>
  <c r="F8" i="4"/>
  <c r="B8" i="4"/>
  <c r="B29" i="4" l="1"/>
  <c r="F39" i="4"/>
  <c r="F25" i="4"/>
  <c r="F27" i="4" s="1"/>
  <c r="E27" i="4"/>
  <c r="E55" i="4"/>
  <c r="B39" i="4"/>
  <c r="E44" i="4"/>
  <c r="E57" i="4" s="1"/>
  <c r="F42" i="4"/>
  <c r="F44" i="4" s="1"/>
  <c r="F48" i="4"/>
  <c r="F55" i="4" s="1"/>
  <c r="E16" i="4"/>
  <c r="F9" i="4"/>
  <c r="F16" i="4" s="1"/>
  <c r="F29" i="4" s="1"/>
  <c r="B45" i="4" l="1"/>
  <c r="B57" i="4" s="1"/>
  <c r="B59" i="4"/>
  <c r="C16" i="4"/>
  <c r="C27" i="4"/>
  <c r="F57" i="4"/>
  <c r="F59" i="4" s="1"/>
  <c r="F45" i="4"/>
  <c r="C44" i="4" l="1"/>
  <c r="C55" i="4"/>
  <c r="C39" i="4"/>
  <c r="C57" i="4" s="1"/>
  <c r="G85" i="3" l="1"/>
  <c r="G84" i="3"/>
  <c r="G17" i="3"/>
  <c r="G61" i="3"/>
  <c r="G38" i="3"/>
  <c r="G19" i="3" l="1"/>
  <c r="G25" i="3"/>
  <c r="G18" i="3" l="1"/>
  <c r="G75" i="3" s="1"/>
  <c r="G77" i="3" s="1"/>
  <c r="G97" i="3"/>
  <c r="G109" i="3" s="1"/>
  <c r="I95" i="3" s="1"/>
</calcChain>
</file>

<file path=xl/sharedStrings.xml><?xml version="1.0" encoding="utf-8"?>
<sst xmlns="http://schemas.openxmlformats.org/spreadsheetml/2006/main" count="258" uniqueCount="155">
  <si>
    <t>NOMBRE ENTIDAD CONTROLADORA:</t>
  </si>
  <si>
    <t>NOMBRE EMPRESAS CONSOLIDADAS:</t>
  </si>
  <si>
    <t>P</t>
  </si>
  <si>
    <t>POSITIVO</t>
  </si>
  <si>
    <t>N</t>
  </si>
  <si>
    <t>NEGATIVO</t>
  </si>
  <si>
    <t>D</t>
  </si>
  <si>
    <t>POSITIVO O NEGATIVO (DUAL)</t>
  </si>
  <si>
    <t>DIRECCION COMERCIAL MATRIZ:</t>
  </si>
  <si>
    <t>AÑO:</t>
  </si>
  <si>
    <t>ESTADO DE FLUJOS DE EFECTIVO CONSOLIDADO</t>
  </si>
  <si>
    <t xml:space="preserve">SALDOS </t>
  </si>
  <si>
    <t>BALANCE</t>
  </si>
  <si>
    <t>CÓDIGO</t>
  </si>
  <si>
    <t>(En US$)</t>
  </si>
  <si>
    <r>
      <t>INCREMENTO NETO (DISMINUCIÓN) EN EL EFECTIVO Y EQUIVALENTES AL</t>
    </r>
    <r>
      <rPr>
        <b/>
        <sz val="8"/>
        <rFont val="Verdana"/>
        <family val="2"/>
      </rPr>
      <t xml:space="preserve"> EFECTIVO, ANTES DEL EFECTO DE LOS CAMBIOS EN LA TASA DE CAMBIO</t>
    </r>
  </si>
  <si>
    <t>FLUJOS DE EFECTIVO PROCEDENTES DE (UTILIZADOS EN) ACTIVIDADES DE OPERACIÓN</t>
  </si>
  <si>
    <t>Clases de cobros por actividades de operación</t>
  </si>
  <si>
    <t xml:space="preserve">Cobros procedentes de las ventas de bienes y prestación de servicios 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</si>
  <si>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</si>
  <si>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</si>
  <si>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</si>
  <si>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 xml:space="preserve">Otros cobros por actividades de operación </t>
  </si>
  <si>
    <t>Clases de pagos</t>
  </si>
  <si>
    <t>Pagos a proveedores por el suministro de bienes y servicios</t>
  </si>
  <si>
    <t xml:space="preserve">Pagos procedentes de contratos mantenidos para intermediación o para negociar 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</si>
  <si>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</si>
  <si>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</si>
  <si>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</si>
  <si>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</si>
  <si>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</si>
  <si>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</si>
  <si>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 xml:space="preserve">Intereses recibidos </t>
  </si>
  <si>
    <t>Impuestos a las ganancias pagados</t>
  </si>
  <si>
    <t xml:space="preserve">Otras entradas (salidas) de efectivo </t>
  </si>
  <si>
    <t>FLUJOS DE EFECTIVO PROCEDENTES DE (UTILIZADOS EN) ACTIVIDADES DE INVERSIÓN</t>
  </si>
  <si>
    <t xml:space="preserve">Efectivo procedentes de la venta de acciones en subsidiarias u otros negocios </t>
  </si>
  <si>
    <t>Efectivo utilizado para adquirir acciones en subsidiarias u otros negocios para tener el control</t>
  </si>
  <si>
    <t>Efectivo utilizado en la compra de participaciones no controladoras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</si>
  <si>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</si>
  <si>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</si>
  <si>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</si>
  <si>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</si>
  <si>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</si>
  <si>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 xml:space="preserve">Adquisiciones de propiedades, planta y equipo </t>
  </si>
  <si>
    <t xml:space="preserve">Importes procedentes de ventas de activos intangibles 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</si>
  <si>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</si>
  <si>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</si>
  <si>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</si>
  <si>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</si>
  <si>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</si>
  <si>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</si>
  <si>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>Pagos derivados de contratos de futuro, a término, de opciones y de permuta financiera</t>
  </si>
  <si>
    <t xml:space="preserve">Cobros procedentes de contratos de futuro, a término, de opciones y de permuta financiera </t>
  </si>
  <si>
    <t>Otras entradas (salidas) de efectivo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</si>
  <si>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</si>
  <si>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</si>
  <si>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</si>
  <si>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</si>
  <si>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 xml:space="preserve">Financiación por préstamos a largo plazo </t>
  </si>
  <si>
    <t>Pagos de préstamos</t>
  </si>
  <si>
    <t xml:space="preserve">Pagos de pasivos por arrendamientos financieros </t>
  </si>
  <si>
    <t>EFECTOS DE LA VARIACION EN LA TASA DE CAMBIO SOBRE EL EFECTIVO Y EQUIVALENTES DE EFECTIVO</t>
  </si>
  <si>
    <t>Efectos de la variación en la tasa de cambio sobre el efectivo y equivalentes al efectivo</t>
  </si>
  <si>
    <t>INCREMENTO (DISMINUCIÓN) NETO DE EFECTIVO Y EQUIVALENTES AL EFECTIVO</t>
  </si>
  <si>
    <t>EFECTIVO Y EQUIVALENTES AL EFECTIVO AL PRINCIPIO DEL PERIODO</t>
  </si>
  <si>
    <t>EFECTIVO Y EQUIVALENTES AL EFECTIVO AL FINAL DEL PERIODO</t>
  </si>
  <si>
    <t>CONCILIACION ENTRE LA GANANCIA (PERDIDA) NETA Y LOS FLUJOS DE OPERACIÓN</t>
  </si>
  <si>
    <t xml:space="preserve">GANANCIA (PÉRDIDA) ANTES DE 15% A TRABAJADORES E IMPUESTO A LA RENTA </t>
  </si>
  <si>
    <t>AJUSTE POR PARTIDAS DISTINTAS AL EFECTIVO:</t>
  </si>
  <si>
    <t>Ajustes por gasto de depreciación y amortización</t>
  </si>
  <si>
    <t>Ajustes por gastos por deterioro (reversiones por deterioro) reconocidas en los resultados del periodo</t>
  </si>
  <si>
    <t>Pérdida (ganancia) de moneda extranjera no realizada</t>
  </si>
  <si>
    <t>Pérdidas en cambio de moneda extranjera</t>
  </si>
  <si>
    <t>Ajustes por gastos en provisiones</t>
  </si>
  <si>
    <t>Ajuste por participaciones no controladoras</t>
  </si>
  <si>
    <t>Ajuste por pagos basados en acciones</t>
  </si>
  <si>
    <t>Ajustes por ganancias (pérdidas) en valor razonable</t>
  </si>
  <si>
    <t>Ajustes por gasto por impuesto a la renta</t>
  </si>
  <si>
    <t>Ajustes por gasto por participación trabajadores</t>
  </si>
  <si>
    <t>Otros ajustes por partidas distintas al efectivo</t>
  </si>
  <si>
    <t>CAMBIOS EN ACTIVOS Y PASIVOS:</t>
  </si>
  <si>
    <t>(Incremento) disminución en cuentas por cobrar clientes</t>
  </si>
  <si>
    <t>(Incremento) disminución en otras cuentas por cobrar</t>
  </si>
  <si>
    <t>(Incremento) disminución en anticipos de proveedores</t>
  </si>
  <si>
    <t>(Incremento) disminución en inventarios</t>
  </si>
  <si>
    <t>(Incremento) disminución en otros activos</t>
  </si>
  <si>
    <t>Incremento  (disminución) en cuentas por pagar comerciales</t>
  </si>
  <si>
    <t>Incremento  (disminución) en otras cuentas por pagar</t>
  </si>
  <si>
    <t>Incremento  (disminución) en beneficios empleados</t>
  </si>
  <si>
    <t>Incremento  (disminución) en anticipos de clientes</t>
  </si>
  <si>
    <t>Incremento  (disminución) en otros pasivos</t>
  </si>
  <si>
    <t>Flujos de efectivo netos procedentes de (utilizados en) actividades de operación</t>
  </si>
  <si>
    <t xml:space="preserve">DECLARO QUE LOS DATOS QUE CONSTAN EN ESTOS ESTADOS FINANCIEROS SON EXACTOS Y VERDADEROS. </t>
  </si>
  <si>
    <t>LOS ESTADOS FINANCIEROS CONSOLIDADOS ESTÁN ELABORADOS BAJO NORMAS INTERNACIONALES DE INFORMACIÓN FINANCIERA</t>
  </si>
  <si>
    <t>__________________________________________</t>
  </si>
  <si>
    <t>FIRMA REPRESENTANTE LEGAL</t>
  </si>
  <si>
    <t>FIRMA CONTADOR</t>
  </si>
  <si>
    <t>NOMBRE:</t>
  </si>
  <si>
    <t>CI / RUC:</t>
  </si>
  <si>
    <t>RUC:</t>
  </si>
  <si>
    <t>Variacion</t>
  </si>
  <si>
    <t>VISACOM S.A.</t>
  </si>
  <si>
    <t>REVISION ANALITICA FINAL, ESTADO DE SITUACION FINANCIERA</t>
  </si>
  <si>
    <t>AL 31  DE DICIEMBRE 2021</t>
  </si>
  <si>
    <t>(us$ dolares )</t>
  </si>
  <si>
    <t>ACTIVO</t>
  </si>
  <si>
    <t>Diciembre-2021</t>
  </si>
  <si>
    <t>%</t>
  </si>
  <si>
    <t>Diciembre-2020</t>
  </si>
  <si>
    <t>ACTIVO CORRIENTE</t>
  </si>
  <si>
    <t xml:space="preserve">   CAJA Y BANCOS</t>
  </si>
  <si>
    <t xml:space="preserve">   CUENTAS POR COBRAR CLIENTES</t>
  </si>
  <si>
    <t xml:space="preserve">   OTRAS CUENTAS X COBRAR </t>
  </si>
  <si>
    <t xml:space="preserve">   INVENTARIOS MOBILIARIO EVENTOS</t>
  </si>
  <si>
    <t xml:space="preserve">   EVENTOS EN CURSO</t>
  </si>
  <si>
    <t xml:space="preserve">   CREDITO TRIBUT. A/F EMPRESA(IVA)</t>
  </si>
  <si>
    <t xml:space="preserve">   CREDITO TRIBUT. A/F EMPRESA(I,RENTA.)</t>
  </si>
  <si>
    <t xml:space="preserve">   OTROS GASTOS ANTICIPADOS-SEGUROS</t>
  </si>
  <si>
    <t>TOTAL ACTIVO CORRIENTE</t>
  </si>
  <si>
    <t xml:space="preserve"> </t>
  </si>
  <si>
    <t>PROPIEDADES Y EQUIPOS</t>
  </si>
  <si>
    <t xml:space="preserve">   INSTALACIONES</t>
  </si>
  <si>
    <t xml:space="preserve">   MUEBLES Y ENSERES</t>
  </si>
  <si>
    <t xml:space="preserve">   EQUIPOS DE PROYECCION</t>
  </si>
  <si>
    <t xml:space="preserve">   EQUIPOS DE COMPUTACION Y SOFTWARE</t>
  </si>
  <si>
    <t xml:space="preserve">   VEHICULOS</t>
  </si>
  <si>
    <t xml:space="preserve">   OTROS ACTIVOS</t>
  </si>
  <si>
    <t xml:space="preserve">   (-)DEPRECIACION ACUMULADA</t>
  </si>
  <si>
    <t>TOTAL PROPIEDADES Y EQUIPOS</t>
  </si>
  <si>
    <t>TOTAL DEL ACTIVO</t>
  </si>
  <si>
    <t>PASIVO</t>
  </si>
  <si>
    <t>PASIVO CORRIENTE</t>
  </si>
  <si>
    <t xml:space="preserve">   PROVEEDORES LOCALES</t>
  </si>
  <si>
    <t xml:space="preserve">   OBLIGACIONES BANCARIAS T/C</t>
  </si>
  <si>
    <t xml:space="preserve">   PRESTAMOS DE ACCIONIST CP.</t>
  </si>
  <si>
    <t xml:space="preserve">   OBLIGACIONES FISCALES</t>
  </si>
  <si>
    <t xml:space="preserve">   NOMINAS Y BENEFICIOS DEL PERSONAL,IESS</t>
  </si>
  <si>
    <t xml:space="preserve">   15% PARTICIPACION DE TRABAJADORES</t>
  </si>
  <si>
    <t>TOTAL PASIVO CORRIENTE</t>
  </si>
  <si>
    <t>PASIVO LARGO PLAZO</t>
  </si>
  <si>
    <t xml:space="preserve">   PRESTAMOS DE ACCIONIST.Y RELACIONADOS</t>
  </si>
  <si>
    <t xml:space="preserve">   PROVISIONES DE JUBILACION PAT. Y DESAHUCIO</t>
  </si>
  <si>
    <t>TOTAL PASIVO L.P.</t>
  </si>
  <si>
    <t>TOTAL PASIVO</t>
  </si>
  <si>
    <t>PATRIMONIO</t>
  </si>
  <si>
    <t xml:space="preserve">    CAPITAL SUSCRITO</t>
  </si>
  <si>
    <t xml:space="preserve">     RESERVA LEGAL</t>
  </si>
  <si>
    <t xml:space="preserve">     RESERVA FACULTATIVA</t>
  </si>
  <si>
    <t xml:space="preserve">     RESULTADOS ACUMULADOS</t>
  </si>
  <si>
    <t xml:space="preserve">     SUPERAVIT POR REAVALUO</t>
  </si>
  <si>
    <t xml:space="preserve">    (-) PERDIDAS ACUMULADAS</t>
  </si>
  <si>
    <t xml:space="preserve">    UTILIDAD(PERDIDA) PTE. EJERCICIO</t>
  </si>
  <si>
    <t>TOTAL PATRIMONIO</t>
  </si>
  <si>
    <t>TOTAL DEL PASIVO Y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</si>
</sst>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0" formatCode="#,##0.0"/>
  </numFmts>
  <fonts count="2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Verdana"/>
      <family val="2"/>
    </font>
    <font>
      <b/>
      <sz val="8"/>
      <color indexed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sz val="8"/>
      <color indexed="10"/>
      <name val="Arial"/>
      <family val="2"/>
    </font>
    <font>
      <b/>
      <i/>
      <sz val="8"/>
      <name val="Verdana"/>
      <family val="2"/>
    </font>
    <font>
      <b/>
      <sz val="12"/>
      <name val="Verdana"/>
      <family val="2"/>
    </font>
    <font>
      <sz val="12"/>
      <color indexed="10"/>
      <name val="Arial"/>
      <family val="2"/>
    </font>
    <font>
      <sz val="12"/>
      <color indexed="8"/>
      <name val="Calibri"/>
      <family val="2"/>
    </font>
    <font>
      <i/>
      <sz val="8"/>
      <name val="Verdana"/>
      <family val="2"/>
    </font>
    <font>
      <sz val="10"/>
      <name val="Verdana"/>
      <family val="2"/>
    </font>
    <font>
      <b/>
      <sz val="13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color theme="1"/>
      <name val="Arial Narrow"/>
      <family val="2"/>
    </font>
    <font>
      <b/>
      <sz val="9"/>
      <name val="Arial"/>
      <family val="2"/>
    </font>
    <font>
      <b/>
      <u/>
      <sz val="10"/>
      <color theme="1"/>
      <name val="Arial Narrow"/>
      <family val="2"/>
    </font>
    <font>
      <b/>
      <u/>
      <sz val="9"/>
      <name val="Arial"/>
      <family val="2"/>
    </font>
    <font>
      <b/>
      <u/>
      <sz val="9"/>
      <color theme="1"/>
      <name val="Arial Narrow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2" borderId="7" xfId="0" applyFont="1" applyFill="1" applyBorder="1" applyAlignment="1" applyProtection="1">
      <alignment horizontal="left"/>
      <protection locked="0"/>
    </xf>
    <xf numFmtId="0" fontId="1" fillId="2" borderId="0" xfId="0" applyFont="1" applyFill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0" fillId="0" borderId="0" xfId="0" applyProtection="1">
      <protection locked="0"/>
    </xf>
    <xf numFmtId="0" fontId="1" fillId="2" borderId="10" xfId="0" applyFont="1" applyFill="1" applyBorder="1" applyAlignment="1" applyProtection="1">
      <alignment horizontal="left"/>
      <protection locked="0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 applyProtection="1">
      <protection locked="0"/>
    </xf>
    <xf numFmtId="0" fontId="1" fillId="2" borderId="6" xfId="0" applyFont="1" applyFill="1" applyBorder="1" applyAlignment="1" applyProtection="1">
      <alignment horizontal="left"/>
      <protection locked="0"/>
    </xf>
    <xf numFmtId="0" fontId="0" fillId="2" borderId="14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11" xfId="0" applyFill="1" applyBorder="1" applyProtection="1">
      <protection locked="0"/>
    </xf>
    <xf numFmtId="0" fontId="2" fillId="0" borderId="16" xfId="0" applyFont="1" applyBorder="1" applyAlignment="1" applyProtection="1">
      <alignment horizontal="left" vertical="top"/>
      <protection locked="0"/>
    </xf>
    <xf numFmtId="0" fontId="1" fillId="2" borderId="17" xfId="0" applyFont="1" applyFill="1" applyBorder="1" applyAlignment="1" applyProtection="1">
      <alignment horizontal="left"/>
      <protection locked="0"/>
    </xf>
    <xf numFmtId="0" fontId="3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11" xfId="0" applyFont="1" applyFill="1" applyBorder="1" applyAlignment="1">
      <alignment vertical="center"/>
    </xf>
    <xf numFmtId="0" fontId="2" fillId="0" borderId="16" xfId="0" applyFont="1" applyBorder="1" applyProtection="1">
      <protection locked="0"/>
    </xf>
    <xf numFmtId="0" fontId="1" fillId="2" borderId="22" xfId="0" applyFont="1" applyFill="1" applyBorder="1" applyAlignment="1" applyProtection="1">
      <alignment horizontal="left"/>
      <protection locked="0"/>
    </xf>
    <xf numFmtId="0" fontId="1" fillId="2" borderId="2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4" fillId="0" borderId="0" xfId="0" applyFont="1" applyAlignment="1" applyProtection="1">
      <alignment vertical="center" wrapText="1"/>
      <protection locked="0"/>
    </xf>
    <xf numFmtId="0" fontId="5" fillId="0" borderId="0" xfId="0" applyFont="1" applyProtection="1">
      <protection locked="0"/>
    </xf>
    <xf numFmtId="0" fontId="1" fillId="2" borderId="10" xfId="0" applyFont="1" applyFill="1" applyBorder="1" applyAlignment="1">
      <alignment horizontal="left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10" xfId="0" applyFont="1" applyBorder="1"/>
    <xf numFmtId="0" fontId="2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" fillId="2" borderId="29" xfId="0" applyFont="1" applyFill="1" applyBorder="1" applyAlignment="1" applyProtection="1">
      <alignment horizontal="left"/>
      <protection locked="0"/>
    </xf>
    <xf numFmtId="0" fontId="2" fillId="0" borderId="32" xfId="0" applyFont="1" applyBorder="1"/>
    <xf numFmtId="43" fontId="6" fillId="0" borderId="33" xfId="0" applyNumberFormat="1" applyFont="1" applyBorder="1" applyProtection="1">
      <protection hidden="1"/>
    </xf>
    <xf numFmtId="0" fontId="2" fillId="0" borderId="16" xfId="0" applyFont="1" applyBorder="1"/>
    <xf numFmtId="0" fontId="2" fillId="0" borderId="17" xfId="0" applyFont="1" applyBorder="1"/>
    <xf numFmtId="0" fontId="1" fillId="2" borderId="17" xfId="0" applyFont="1" applyFill="1" applyBorder="1" applyAlignment="1">
      <alignment horizontal="left"/>
    </xf>
    <xf numFmtId="0" fontId="6" fillId="0" borderId="34" xfId="0" applyFont="1" applyBorder="1" applyAlignment="1">
      <alignment horizontal="right"/>
    </xf>
    <xf numFmtId="43" fontId="1" fillId="0" borderId="34" xfId="0" applyNumberFormat="1" applyFont="1" applyBorder="1" applyProtection="1">
      <protection hidden="1"/>
    </xf>
    <xf numFmtId="0" fontId="1" fillId="0" borderId="11" xfId="0" applyFont="1" applyBorder="1"/>
    <xf numFmtId="0" fontId="2" fillId="0" borderId="16" xfId="0" applyFont="1" applyBorder="1" applyAlignment="1">
      <alignment horizontal="left" indent="2"/>
    </xf>
    <xf numFmtId="43" fontId="2" fillId="0" borderId="34" xfId="0" applyNumberFormat="1" applyFont="1" applyBorder="1" applyAlignment="1" applyProtection="1">
      <alignment horizontal="right"/>
      <protection hidden="1"/>
    </xf>
    <xf numFmtId="0" fontId="7" fillId="0" borderId="16" xfId="0" applyFont="1" applyBorder="1" applyAlignment="1">
      <alignment horizontal="left" indent="3"/>
    </xf>
    <xf numFmtId="0" fontId="1" fillId="0" borderId="34" xfId="0" applyFont="1" applyBorder="1" applyAlignment="1">
      <alignment horizontal="right"/>
    </xf>
    <xf numFmtId="43" fontId="1" fillId="0" borderId="34" xfId="0" applyNumberFormat="1" applyFont="1" applyBorder="1" applyProtection="1">
      <protection locked="0"/>
    </xf>
    <xf numFmtId="0" fontId="3" fillId="0" borderId="22" xfId="0" applyFont="1" applyBorder="1" applyAlignment="1">
      <alignment horizontal="center"/>
    </xf>
    <xf numFmtId="0" fontId="7" fillId="0" borderId="16" xfId="0" applyFont="1" applyBorder="1" applyAlignment="1">
      <alignment horizontal="left" indent="2"/>
    </xf>
    <xf numFmtId="0" fontId="1" fillId="0" borderId="17" xfId="0" applyFont="1" applyBorder="1" applyAlignment="1">
      <alignment horizontal="left"/>
    </xf>
    <xf numFmtId="0" fontId="1" fillId="0" borderId="17" xfId="0" applyFont="1" applyBorder="1" applyAlignment="1" applyProtection="1">
      <alignment horizontal="left"/>
      <protection locked="0"/>
    </xf>
    <xf numFmtId="0" fontId="8" fillId="0" borderId="22" xfId="0" applyFont="1" applyBorder="1" applyAlignment="1">
      <alignment horizontal="left"/>
    </xf>
    <xf numFmtId="43" fontId="2" fillId="0" borderId="34" xfId="0" applyNumberFormat="1" applyFont="1" applyBorder="1" applyProtection="1">
      <protection hidden="1"/>
    </xf>
    <xf numFmtId="0" fontId="8" fillId="0" borderId="22" xfId="0" applyFont="1" applyBorder="1"/>
    <xf numFmtId="0" fontId="7" fillId="0" borderId="16" xfId="0" applyFont="1" applyBorder="1" applyAlignment="1">
      <alignment horizontal="left" indent="1"/>
    </xf>
    <xf numFmtId="0" fontId="9" fillId="0" borderId="0" xfId="0" applyFont="1" applyAlignment="1">
      <alignment horizontal="left" indent="5"/>
    </xf>
    <xf numFmtId="0" fontId="7" fillId="0" borderId="17" xfId="0" applyFont="1" applyBorder="1" applyAlignment="1">
      <alignment horizontal="left" indent="1"/>
    </xf>
    <xf numFmtId="0" fontId="9" fillId="0" borderId="0" xfId="0" applyFont="1" applyAlignment="1" applyProtection="1">
      <alignment horizontal="left" indent="5"/>
      <protection locked="0"/>
    </xf>
    <xf numFmtId="0" fontId="2" fillId="0" borderId="17" xfId="0" applyFont="1" applyBorder="1" applyAlignment="1">
      <alignment horizontal="left" indent="5"/>
    </xf>
    <xf numFmtId="0" fontId="2" fillId="0" borderId="17" xfId="0" applyFont="1" applyBorder="1" applyAlignment="1">
      <alignment horizontal="left" indent="7"/>
    </xf>
    <xf numFmtId="43" fontId="1" fillId="0" borderId="35" xfId="0" applyNumberFormat="1" applyFont="1" applyBorder="1" applyProtection="1">
      <protection locked="0"/>
    </xf>
    <xf numFmtId="0" fontId="6" fillId="0" borderId="26" xfId="0" applyFont="1" applyBorder="1" applyAlignment="1">
      <alignment horizontal="right"/>
    </xf>
    <xf numFmtId="43" fontId="1" fillId="0" borderId="36" xfId="0" applyNumberFormat="1" applyFont="1" applyBorder="1" applyProtection="1">
      <protection hidden="1"/>
    </xf>
    <xf numFmtId="0" fontId="1" fillId="2" borderId="37" xfId="0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 indent="7"/>
      <protection locked="0"/>
    </xf>
    <xf numFmtId="0" fontId="8" fillId="2" borderId="22" xfId="0" applyFont="1" applyFill="1" applyBorder="1" applyAlignment="1">
      <alignment horizontal="left"/>
    </xf>
    <xf numFmtId="0" fontId="1" fillId="2" borderId="23" xfId="0" applyFont="1" applyFill="1" applyBorder="1" applyAlignment="1" applyProtection="1">
      <alignment horizontal="left"/>
      <protection locked="0"/>
    </xf>
    <xf numFmtId="0" fontId="1" fillId="2" borderId="38" xfId="0" applyFont="1" applyFill="1" applyBorder="1" applyAlignment="1" applyProtection="1">
      <alignment horizontal="left"/>
      <protection locked="0"/>
    </xf>
    <xf numFmtId="0" fontId="11" fillId="0" borderId="11" xfId="0" applyFont="1" applyBorder="1"/>
    <xf numFmtId="0" fontId="12" fillId="0" borderId="0" xfId="0" applyFont="1" applyProtection="1">
      <protection locked="0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43" fontId="6" fillId="0" borderId="34" xfId="0" applyNumberFormat="1" applyFont="1" applyBorder="1" applyAlignment="1" applyProtection="1">
      <alignment horizontal="right"/>
      <protection hidden="1"/>
    </xf>
    <xf numFmtId="0" fontId="1" fillId="2" borderId="16" xfId="0" applyFont="1" applyFill="1" applyBorder="1" applyAlignment="1">
      <alignment horizontal="left"/>
    </xf>
    <xf numFmtId="0" fontId="2" fillId="0" borderId="3" xfId="0" applyFont="1" applyBorder="1" applyAlignment="1">
      <alignment horizontal="left" indent="1"/>
    </xf>
    <xf numFmtId="0" fontId="1" fillId="0" borderId="34" xfId="0" applyFont="1" applyBorder="1" applyAlignment="1" applyProtection="1">
      <alignment horizontal="right"/>
      <protection locked="0"/>
    </xf>
    <xf numFmtId="0" fontId="7" fillId="0" borderId="16" xfId="0" applyFont="1" applyBorder="1" applyAlignment="1">
      <alignment horizontal="left"/>
    </xf>
    <xf numFmtId="0" fontId="6" fillId="0" borderId="0" xfId="0" applyFont="1" applyAlignment="1" applyProtection="1">
      <alignment horizontal="left" indent="7"/>
      <protection locked="0"/>
    </xf>
    <xf numFmtId="0" fontId="2" fillId="0" borderId="16" xfId="0" applyFont="1" applyBorder="1" applyAlignment="1">
      <alignment horizontal="left" indent="1"/>
    </xf>
    <xf numFmtId="0" fontId="1" fillId="0" borderId="35" xfId="0" applyFont="1" applyBorder="1" applyAlignment="1" applyProtection="1">
      <alignment horizontal="right"/>
      <protection locked="0"/>
    </xf>
    <xf numFmtId="0" fontId="2" fillId="0" borderId="17" xfId="0" applyFont="1" applyBorder="1" applyAlignment="1" applyProtection="1">
      <alignment horizontal="left" indent="7"/>
      <protection locked="0"/>
    </xf>
    <xf numFmtId="0" fontId="8" fillId="0" borderId="22" xfId="0" applyFont="1" applyBorder="1" applyAlignment="1" applyProtection="1">
      <alignment horizontal="left"/>
      <protection locked="0"/>
    </xf>
    <xf numFmtId="0" fontId="2" fillId="0" borderId="16" xfId="0" applyFont="1" applyBorder="1" applyAlignment="1">
      <alignment horizontal="left" indent="5"/>
    </xf>
    <xf numFmtId="0" fontId="6" fillId="0" borderId="22" xfId="0" applyFont="1" applyBorder="1" applyAlignment="1" applyProtection="1">
      <alignment horizontal="center"/>
      <protection locked="0"/>
    </xf>
    <xf numFmtId="0" fontId="1" fillId="2" borderId="42" xfId="0" applyFont="1" applyFill="1" applyBorder="1" applyAlignment="1" applyProtection="1">
      <alignment horizontal="left"/>
      <protection locked="0"/>
    </xf>
    <xf numFmtId="0" fontId="7" fillId="0" borderId="43" xfId="0" applyFont="1" applyBorder="1" applyAlignment="1" applyProtection="1">
      <alignment horizontal="left" indent="3"/>
      <protection locked="0"/>
    </xf>
    <xf numFmtId="0" fontId="1" fillId="2" borderId="43" xfId="0" applyFont="1" applyFill="1" applyBorder="1" applyAlignment="1" applyProtection="1">
      <alignment horizontal="left"/>
      <protection locked="0"/>
    </xf>
    <xf numFmtId="0" fontId="1" fillId="2" borderId="44" xfId="0" applyFont="1" applyFill="1" applyBorder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11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6" fillId="2" borderId="11" xfId="0" applyFont="1" applyFill="1" applyBorder="1" applyAlignment="1" applyProtection="1">
      <alignment vertical="center"/>
      <protection locked="0"/>
    </xf>
    <xf numFmtId="0" fontId="1" fillId="2" borderId="0" xfId="0" applyFont="1" applyFill="1" applyProtection="1">
      <protection locked="0"/>
    </xf>
    <xf numFmtId="0" fontId="6" fillId="2" borderId="0" xfId="0" applyFont="1" applyFill="1" applyAlignment="1" applyProtection="1">
      <alignment vertical="center" wrapText="1"/>
      <protection locked="0"/>
    </xf>
    <xf numFmtId="0" fontId="6" fillId="2" borderId="0" xfId="0" applyFont="1" applyFill="1" applyAlignment="1" applyProtection="1">
      <alignment horizontal="left" vertical="center" indent="3"/>
      <protection locked="0"/>
    </xf>
    <xf numFmtId="0" fontId="6" fillId="2" borderId="0" xfId="0" applyFont="1" applyFill="1" applyProtection="1">
      <protection locked="0"/>
    </xf>
    <xf numFmtId="0" fontId="13" fillId="0" borderId="12" xfId="0" applyFont="1" applyBorder="1" applyProtection="1">
      <protection locked="0"/>
    </xf>
    <xf numFmtId="0" fontId="1" fillId="2" borderId="12" xfId="0" applyFont="1" applyFill="1" applyBorder="1" applyAlignment="1" applyProtection="1">
      <alignment horizontal="left"/>
      <protection locked="0"/>
    </xf>
    <xf numFmtId="0" fontId="1" fillId="2" borderId="13" xfId="0" applyFont="1" applyFill="1" applyBorder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justify"/>
      <protection locked="0"/>
    </xf>
    <xf numFmtId="0" fontId="2" fillId="0" borderId="15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3" fillId="2" borderId="0" xfId="0" applyFont="1" applyFill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left" vertical="justify"/>
    </xf>
    <xf numFmtId="0" fontId="2" fillId="0" borderId="31" xfId="0" applyFont="1" applyBorder="1" applyAlignment="1">
      <alignment horizontal="left" vertical="justify"/>
    </xf>
    <xf numFmtId="0" fontId="2" fillId="0" borderId="17" xfId="0" applyFont="1" applyBorder="1" applyAlignment="1">
      <alignment horizontal="justify" vertical="justify" wrapText="1"/>
    </xf>
    <xf numFmtId="0" fontId="0" fillId="0" borderId="17" xfId="0" applyBorder="1" applyAlignment="1">
      <alignment horizontal="justify" vertical="justify" wrapText="1"/>
    </xf>
    <xf numFmtId="0" fontId="10" fillId="0" borderId="39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5" fillId="0" borderId="0" xfId="0" applyFont="1"/>
    <xf numFmtId="1" fontId="16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1" fillId="0" borderId="0" xfId="0" applyFont="1"/>
    <xf numFmtId="0" fontId="18" fillId="0" borderId="0" xfId="0" applyFont="1"/>
    <xf numFmtId="0" fontId="6" fillId="0" borderId="0" xfId="0" applyFont="1"/>
    <xf numFmtId="4" fontId="19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0" fontId="16" fillId="0" borderId="0" xfId="0" applyFont="1"/>
    <xf numFmtId="3" fontId="16" fillId="0" borderId="0" xfId="0" applyNumberFormat="1" applyFont="1"/>
    <xf numFmtId="3" fontId="17" fillId="0" borderId="0" xfId="0" applyNumberFormat="1" applyFont="1"/>
    <xf numFmtId="3" fontId="16" fillId="0" borderId="6" xfId="0" applyNumberFormat="1" applyFont="1" applyBorder="1"/>
    <xf numFmtId="3" fontId="24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3" fontId="24" fillId="0" borderId="45" xfId="0" applyNumberFormat="1" applyFont="1" applyBorder="1"/>
    <xf numFmtId="3" fontId="20" fillId="0" borderId="0" xfId="0" applyNumberFormat="1" applyFont="1"/>
    <xf numFmtId="3" fontId="24" fillId="0" borderId="17" xfId="0" applyNumberFormat="1" applyFont="1" applyBorder="1"/>
    <xf numFmtId="170" fontId="17" fillId="0" borderId="0" xfId="0" applyNumberFormat="1" applyFont="1"/>
    <xf numFmtId="4" fontId="16" fillId="0" borderId="0" xfId="0" applyNumberFormat="1" applyFont="1"/>
    <xf numFmtId="4" fontId="16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center"/>
    </xf>
    <xf numFmtId="1" fontId="24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43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1</xdr:col>
      <xdr:colOff>2295525</xdr:colOff>
      <xdr:row>4</xdr:row>
      <xdr:rowOff>28575</xdr:rowOff>
    </xdr:to>
    <xdr:pic>
      <xdr:nvPicPr>
        <xdr:cNvPr id="2" name="Picture 126" descr="image001">
          <a:extLst>
            <a:ext uri="{FF2B5EF4-FFF2-40B4-BE49-F238E27FC236}">
              <a16:creationId xmlns:a16="http://schemas.microsoft.com/office/drawing/2014/main" id="{593CE834-ED86-4D11-9E0D-E861E1DE2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22955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lmeida/Documents/GitHub/VISACOM-2021/2021/VISACOM-2021/Fase%20I%20-%20Planeacion%20y%20Riesgos/4900%20Representaciones%20de%20la%20gerencia/Estados%20financieros/VisacomBG%20dic2021al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Anexos"/>
      <sheetName val="IRTA"/>
      <sheetName val="ConciliaBcos ok"/>
      <sheetName val="BolivarianoAhorros"/>
      <sheetName val="CxP accionistas ok"/>
      <sheetName val="CarteraClientesDetalle ok"/>
      <sheetName val="CarterProveed  ok"/>
      <sheetName val="Patrimonio"/>
      <sheetName val="% patrimonio"/>
      <sheetName val="Activosok"/>
      <sheetName val="Seguros"/>
      <sheetName val="Otros Anticipos"/>
      <sheetName val="Liq.Importacion"/>
      <sheetName val="ArriendosAnticp"/>
    </sheetNames>
    <sheetDataSet>
      <sheetData sheetId="0"/>
      <sheetData sheetId="1">
        <row r="11">
          <cell r="D11">
            <v>188411.03</v>
          </cell>
        </row>
        <row r="15">
          <cell r="D15">
            <v>27285.05</v>
          </cell>
        </row>
        <row r="36">
          <cell r="D36">
            <v>8367.92</v>
          </cell>
        </row>
        <row r="41">
          <cell r="D41">
            <v>15808.820000000002</v>
          </cell>
        </row>
        <row r="46">
          <cell r="D46">
            <v>81367.58</v>
          </cell>
        </row>
        <row r="53">
          <cell r="D53">
            <v>58726.69</v>
          </cell>
        </row>
        <row r="58">
          <cell r="D58">
            <v>10022.23</v>
          </cell>
        </row>
        <row r="62">
          <cell r="D62">
            <v>3197.25</v>
          </cell>
        </row>
        <row r="63">
          <cell r="D63">
            <v>51143.62</v>
          </cell>
        </row>
        <row r="64">
          <cell r="D64">
            <v>82306.009999999995</v>
          </cell>
        </row>
        <row r="65">
          <cell r="D65">
            <v>41791.839999999997</v>
          </cell>
        </row>
        <row r="66">
          <cell r="D66">
            <v>96428.57</v>
          </cell>
        </row>
        <row r="67">
          <cell r="D67">
            <v>534.76</v>
          </cell>
        </row>
        <row r="68">
          <cell r="D68">
            <v>3865</v>
          </cell>
        </row>
        <row r="70">
          <cell r="D70">
            <v>-188207.6</v>
          </cell>
        </row>
        <row r="77">
          <cell r="D77">
            <v>6042.48</v>
          </cell>
        </row>
        <row r="82">
          <cell r="D82">
            <v>4357.4799999999996</v>
          </cell>
        </row>
        <row r="92">
          <cell r="D92">
            <v>861.78</v>
          </cell>
        </row>
        <row r="100">
          <cell r="C100">
            <v>0</v>
          </cell>
        </row>
        <row r="107">
          <cell r="D107">
            <v>10592.57</v>
          </cell>
        </row>
        <row r="110">
          <cell r="E110">
            <v>75155.539999999994</v>
          </cell>
        </row>
        <row r="114">
          <cell r="E114">
            <v>110455.54</v>
          </cell>
        </row>
        <row r="115">
          <cell r="E115">
            <v>0</v>
          </cell>
        </row>
        <row r="127">
          <cell r="D127">
            <v>47567.78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60">
          <cell r="C60">
            <v>20000</v>
          </cell>
          <cell r="D60">
            <v>10000</v>
          </cell>
        </row>
      </sheetData>
      <sheetData sheetId="9" refreshError="1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3775-B9EF-4480-8818-89FC61626D24}">
  <dimension ref="A1:P179"/>
  <sheetViews>
    <sheetView tabSelected="1" topLeftCell="A35" zoomScale="82" zoomScaleNormal="82" workbookViewId="0">
      <selection activeCell="G96" sqref="G96"/>
    </sheetView>
  </sheetViews>
  <sheetFormatPr baseColWidth="10" defaultColWidth="11.28515625" defaultRowHeight="15" x14ac:dyDescent="0.25"/>
  <cols>
    <col min="1" max="1" width="1.7109375" style="5" customWidth="1"/>
    <col min="2" max="2" width="35.28515625" style="5" customWidth="1"/>
    <col min="3" max="3" width="29" style="5" customWidth="1"/>
    <col min="4" max="4" width="9" style="5" customWidth="1"/>
    <col min="5" max="5" width="9.140625" style="5" customWidth="1"/>
    <col min="6" max="6" width="11.42578125" style="5" customWidth="1"/>
    <col min="7" max="7" width="13.7109375" style="5" customWidth="1"/>
    <col min="8" max="8" width="2.7109375" style="5" customWidth="1"/>
    <col min="9" max="256" width="11.28515625" style="5"/>
    <col min="257" max="257" width="1.7109375" style="5" customWidth="1"/>
    <col min="258" max="258" width="35.28515625" style="5" customWidth="1"/>
    <col min="259" max="259" width="29" style="5" customWidth="1"/>
    <col min="260" max="260" width="9" style="5" customWidth="1"/>
    <col min="261" max="261" width="9.140625" style="5" customWidth="1"/>
    <col min="262" max="262" width="11.42578125" style="5" customWidth="1"/>
    <col min="263" max="263" width="13.7109375" style="5" customWidth="1"/>
    <col min="264" max="264" width="2.7109375" style="5" customWidth="1"/>
    <col min="265" max="512" width="11.28515625" style="5"/>
    <col min="513" max="513" width="1.7109375" style="5" customWidth="1"/>
    <col min="514" max="514" width="35.28515625" style="5" customWidth="1"/>
    <col min="515" max="515" width="29" style="5" customWidth="1"/>
    <col min="516" max="516" width="9" style="5" customWidth="1"/>
    <col min="517" max="517" width="9.140625" style="5" customWidth="1"/>
    <col min="518" max="518" width="11.42578125" style="5" customWidth="1"/>
    <col min="519" max="519" width="13.7109375" style="5" customWidth="1"/>
    <col min="520" max="520" width="2.7109375" style="5" customWidth="1"/>
    <col min="521" max="768" width="11.28515625" style="5"/>
    <col min="769" max="769" width="1.7109375" style="5" customWidth="1"/>
    <col min="770" max="770" width="35.28515625" style="5" customWidth="1"/>
    <col min="771" max="771" width="29" style="5" customWidth="1"/>
    <col min="772" max="772" width="9" style="5" customWidth="1"/>
    <col min="773" max="773" width="9.140625" style="5" customWidth="1"/>
    <col min="774" max="774" width="11.42578125" style="5" customWidth="1"/>
    <col min="775" max="775" width="13.7109375" style="5" customWidth="1"/>
    <col min="776" max="776" width="2.7109375" style="5" customWidth="1"/>
    <col min="777" max="1024" width="11.28515625" style="5"/>
    <col min="1025" max="1025" width="1.7109375" style="5" customWidth="1"/>
    <col min="1026" max="1026" width="35.28515625" style="5" customWidth="1"/>
    <col min="1027" max="1027" width="29" style="5" customWidth="1"/>
    <col min="1028" max="1028" width="9" style="5" customWidth="1"/>
    <col min="1029" max="1029" width="9.140625" style="5" customWidth="1"/>
    <col min="1030" max="1030" width="11.42578125" style="5" customWidth="1"/>
    <col min="1031" max="1031" width="13.7109375" style="5" customWidth="1"/>
    <col min="1032" max="1032" width="2.7109375" style="5" customWidth="1"/>
    <col min="1033" max="1280" width="11.28515625" style="5"/>
    <col min="1281" max="1281" width="1.7109375" style="5" customWidth="1"/>
    <col min="1282" max="1282" width="35.28515625" style="5" customWidth="1"/>
    <col min="1283" max="1283" width="29" style="5" customWidth="1"/>
    <col min="1284" max="1284" width="9" style="5" customWidth="1"/>
    <col min="1285" max="1285" width="9.140625" style="5" customWidth="1"/>
    <col min="1286" max="1286" width="11.42578125" style="5" customWidth="1"/>
    <col min="1287" max="1287" width="13.7109375" style="5" customWidth="1"/>
    <col min="1288" max="1288" width="2.7109375" style="5" customWidth="1"/>
    <col min="1289" max="1536" width="11.28515625" style="5"/>
    <col min="1537" max="1537" width="1.7109375" style="5" customWidth="1"/>
    <col min="1538" max="1538" width="35.28515625" style="5" customWidth="1"/>
    <col min="1539" max="1539" width="29" style="5" customWidth="1"/>
    <col min="1540" max="1540" width="9" style="5" customWidth="1"/>
    <col min="1541" max="1541" width="9.140625" style="5" customWidth="1"/>
    <col min="1542" max="1542" width="11.42578125" style="5" customWidth="1"/>
    <col min="1543" max="1543" width="13.7109375" style="5" customWidth="1"/>
    <col min="1544" max="1544" width="2.7109375" style="5" customWidth="1"/>
    <col min="1545" max="1792" width="11.28515625" style="5"/>
    <col min="1793" max="1793" width="1.7109375" style="5" customWidth="1"/>
    <col min="1794" max="1794" width="35.28515625" style="5" customWidth="1"/>
    <col min="1795" max="1795" width="29" style="5" customWidth="1"/>
    <col min="1796" max="1796" width="9" style="5" customWidth="1"/>
    <col min="1797" max="1797" width="9.140625" style="5" customWidth="1"/>
    <col min="1798" max="1798" width="11.42578125" style="5" customWidth="1"/>
    <col min="1799" max="1799" width="13.7109375" style="5" customWidth="1"/>
    <col min="1800" max="1800" width="2.7109375" style="5" customWidth="1"/>
    <col min="1801" max="2048" width="11.28515625" style="5"/>
    <col min="2049" max="2049" width="1.7109375" style="5" customWidth="1"/>
    <col min="2050" max="2050" width="35.28515625" style="5" customWidth="1"/>
    <col min="2051" max="2051" width="29" style="5" customWidth="1"/>
    <col min="2052" max="2052" width="9" style="5" customWidth="1"/>
    <col min="2053" max="2053" width="9.140625" style="5" customWidth="1"/>
    <col min="2054" max="2054" width="11.42578125" style="5" customWidth="1"/>
    <col min="2055" max="2055" width="13.7109375" style="5" customWidth="1"/>
    <col min="2056" max="2056" width="2.7109375" style="5" customWidth="1"/>
    <col min="2057" max="2304" width="11.28515625" style="5"/>
    <col min="2305" max="2305" width="1.7109375" style="5" customWidth="1"/>
    <col min="2306" max="2306" width="35.28515625" style="5" customWidth="1"/>
    <col min="2307" max="2307" width="29" style="5" customWidth="1"/>
    <col min="2308" max="2308" width="9" style="5" customWidth="1"/>
    <col min="2309" max="2309" width="9.140625" style="5" customWidth="1"/>
    <col min="2310" max="2310" width="11.42578125" style="5" customWidth="1"/>
    <col min="2311" max="2311" width="13.7109375" style="5" customWidth="1"/>
    <col min="2312" max="2312" width="2.7109375" style="5" customWidth="1"/>
    <col min="2313" max="2560" width="11.28515625" style="5"/>
    <col min="2561" max="2561" width="1.7109375" style="5" customWidth="1"/>
    <col min="2562" max="2562" width="35.28515625" style="5" customWidth="1"/>
    <col min="2563" max="2563" width="29" style="5" customWidth="1"/>
    <col min="2564" max="2564" width="9" style="5" customWidth="1"/>
    <col min="2565" max="2565" width="9.140625" style="5" customWidth="1"/>
    <col min="2566" max="2566" width="11.42578125" style="5" customWidth="1"/>
    <col min="2567" max="2567" width="13.7109375" style="5" customWidth="1"/>
    <col min="2568" max="2568" width="2.7109375" style="5" customWidth="1"/>
    <col min="2569" max="2816" width="11.28515625" style="5"/>
    <col min="2817" max="2817" width="1.7109375" style="5" customWidth="1"/>
    <col min="2818" max="2818" width="35.28515625" style="5" customWidth="1"/>
    <col min="2819" max="2819" width="29" style="5" customWidth="1"/>
    <col min="2820" max="2820" width="9" style="5" customWidth="1"/>
    <col min="2821" max="2821" width="9.140625" style="5" customWidth="1"/>
    <col min="2822" max="2822" width="11.42578125" style="5" customWidth="1"/>
    <col min="2823" max="2823" width="13.7109375" style="5" customWidth="1"/>
    <col min="2824" max="2824" width="2.7109375" style="5" customWidth="1"/>
    <col min="2825" max="3072" width="11.28515625" style="5"/>
    <col min="3073" max="3073" width="1.7109375" style="5" customWidth="1"/>
    <col min="3074" max="3074" width="35.28515625" style="5" customWidth="1"/>
    <col min="3075" max="3075" width="29" style="5" customWidth="1"/>
    <col min="3076" max="3076" width="9" style="5" customWidth="1"/>
    <col min="3077" max="3077" width="9.140625" style="5" customWidth="1"/>
    <col min="3078" max="3078" width="11.42578125" style="5" customWidth="1"/>
    <col min="3079" max="3079" width="13.7109375" style="5" customWidth="1"/>
    <col min="3080" max="3080" width="2.7109375" style="5" customWidth="1"/>
    <col min="3081" max="3328" width="11.28515625" style="5"/>
    <col min="3329" max="3329" width="1.7109375" style="5" customWidth="1"/>
    <col min="3330" max="3330" width="35.28515625" style="5" customWidth="1"/>
    <col min="3331" max="3331" width="29" style="5" customWidth="1"/>
    <col min="3332" max="3332" width="9" style="5" customWidth="1"/>
    <col min="3333" max="3333" width="9.140625" style="5" customWidth="1"/>
    <col min="3334" max="3334" width="11.42578125" style="5" customWidth="1"/>
    <col min="3335" max="3335" width="13.7109375" style="5" customWidth="1"/>
    <col min="3336" max="3336" width="2.7109375" style="5" customWidth="1"/>
    <col min="3337" max="3584" width="11.28515625" style="5"/>
    <col min="3585" max="3585" width="1.7109375" style="5" customWidth="1"/>
    <col min="3586" max="3586" width="35.28515625" style="5" customWidth="1"/>
    <col min="3587" max="3587" width="29" style="5" customWidth="1"/>
    <col min="3588" max="3588" width="9" style="5" customWidth="1"/>
    <col min="3589" max="3589" width="9.140625" style="5" customWidth="1"/>
    <col min="3590" max="3590" width="11.42578125" style="5" customWidth="1"/>
    <col min="3591" max="3591" width="13.7109375" style="5" customWidth="1"/>
    <col min="3592" max="3592" width="2.7109375" style="5" customWidth="1"/>
    <col min="3593" max="3840" width="11.28515625" style="5"/>
    <col min="3841" max="3841" width="1.7109375" style="5" customWidth="1"/>
    <col min="3842" max="3842" width="35.28515625" style="5" customWidth="1"/>
    <col min="3843" max="3843" width="29" style="5" customWidth="1"/>
    <col min="3844" max="3844" width="9" style="5" customWidth="1"/>
    <col min="3845" max="3845" width="9.140625" style="5" customWidth="1"/>
    <col min="3846" max="3846" width="11.42578125" style="5" customWidth="1"/>
    <col min="3847" max="3847" width="13.7109375" style="5" customWidth="1"/>
    <col min="3848" max="3848" width="2.7109375" style="5" customWidth="1"/>
    <col min="3849" max="4096" width="11.28515625" style="5"/>
    <col min="4097" max="4097" width="1.7109375" style="5" customWidth="1"/>
    <col min="4098" max="4098" width="35.28515625" style="5" customWidth="1"/>
    <col min="4099" max="4099" width="29" style="5" customWidth="1"/>
    <col min="4100" max="4100" width="9" style="5" customWidth="1"/>
    <col min="4101" max="4101" width="9.140625" style="5" customWidth="1"/>
    <col min="4102" max="4102" width="11.42578125" style="5" customWidth="1"/>
    <col min="4103" max="4103" width="13.7109375" style="5" customWidth="1"/>
    <col min="4104" max="4104" width="2.7109375" style="5" customWidth="1"/>
    <col min="4105" max="4352" width="11.28515625" style="5"/>
    <col min="4353" max="4353" width="1.7109375" style="5" customWidth="1"/>
    <col min="4354" max="4354" width="35.28515625" style="5" customWidth="1"/>
    <col min="4355" max="4355" width="29" style="5" customWidth="1"/>
    <col min="4356" max="4356" width="9" style="5" customWidth="1"/>
    <col min="4357" max="4357" width="9.140625" style="5" customWidth="1"/>
    <col min="4358" max="4358" width="11.42578125" style="5" customWidth="1"/>
    <col min="4359" max="4359" width="13.7109375" style="5" customWidth="1"/>
    <col min="4360" max="4360" width="2.7109375" style="5" customWidth="1"/>
    <col min="4361" max="4608" width="11.28515625" style="5"/>
    <col min="4609" max="4609" width="1.7109375" style="5" customWidth="1"/>
    <col min="4610" max="4610" width="35.28515625" style="5" customWidth="1"/>
    <col min="4611" max="4611" width="29" style="5" customWidth="1"/>
    <col min="4612" max="4612" width="9" style="5" customWidth="1"/>
    <col min="4613" max="4613" width="9.140625" style="5" customWidth="1"/>
    <col min="4614" max="4614" width="11.42578125" style="5" customWidth="1"/>
    <col min="4615" max="4615" width="13.7109375" style="5" customWidth="1"/>
    <col min="4616" max="4616" width="2.7109375" style="5" customWidth="1"/>
    <col min="4617" max="4864" width="11.28515625" style="5"/>
    <col min="4865" max="4865" width="1.7109375" style="5" customWidth="1"/>
    <col min="4866" max="4866" width="35.28515625" style="5" customWidth="1"/>
    <col min="4867" max="4867" width="29" style="5" customWidth="1"/>
    <col min="4868" max="4868" width="9" style="5" customWidth="1"/>
    <col min="4869" max="4869" width="9.140625" style="5" customWidth="1"/>
    <col min="4870" max="4870" width="11.42578125" style="5" customWidth="1"/>
    <col min="4871" max="4871" width="13.7109375" style="5" customWidth="1"/>
    <col min="4872" max="4872" width="2.7109375" style="5" customWidth="1"/>
    <col min="4873" max="5120" width="11.28515625" style="5"/>
    <col min="5121" max="5121" width="1.7109375" style="5" customWidth="1"/>
    <col min="5122" max="5122" width="35.28515625" style="5" customWidth="1"/>
    <col min="5123" max="5123" width="29" style="5" customWidth="1"/>
    <col min="5124" max="5124" width="9" style="5" customWidth="1"/>
    <col min="5125" max="5125" width="9.140625" style="5" customWidth="1"/>
    <col min="5126" max="5126" width="11.42578125" style="5" customWidth="1"/>
    <col min="5127" max="5127" width="13.7109375" style="5" customWidth="1"/>
    <col min="5128" max="5128" width="2.7109375" style="5" customWidth="1"/>
    <col min="5129" max="5376" width="11.28515625" style="5"/>
    <col min="5377" max="5377" width="1.7109375" style="5" customWidth="1"/>
    <col min="5378" max="5378" width="35.28515625" style="5" customWidth="1"/>
    <col min="5379" max="5379" width="29" style="5" customWidth="1"/>
    <col min="5380" max="5380" width="9" style="5" customWidth="1"/>
    <col min="5381" max="5381" width="9.140625" style="5" customWidth="1"/>
    <col min="5382" max="5382" width="11.42578125" style="5" customWidth="1"/>
    <col min="5383" max="5383" width="13.7109375" style="5" customWidth="1"/>
    <col min="5384" max="5384" width="2.7109375" style="5" customWidth="1"/>
    <col min="5385" max="5632" width="11.28515625" style="5"/>
    <col min="5633" max="5633" width="1.7109375" style="5" customWidth="1"/>
    <col min="5634" max="5634" width="35.28515625" style="5" customWidth="1"/>
    <col min="5635" max="5635" width="29" style="5" customWidth="1"/>
    <col min="5636" max="5636" width="9" style="5" customWidth="1"/>
    <col min="5637" max="5637" width="9.140625" style="5" customWidth="1"/>
    <col min="5638" max="5638" width="11.42578125" style="5" customWidth="1"/>
    <col min="5639" max="5639" width="13.7109375" style="5" customWidth="1"/>
    <col min="5640" max="5640" width="2.7109375" style="5" customWidth="1"/>
    <col min="5641" max="5888" width="11.28515625" style="5"/>
    <col min="5889" max="5889" width="1.7109375" style="5" customWidth="1"/>
    <col min="5890" max="5890" width="35.28515625" style="5" customWidth="1"/>
    <col min="5891" max="5891" width="29" style="5" customWidth="1"/>
    <col min="5892" max="5892" width="9" style="5" customWidth="1"/>
    <col min="5893" max="5893" width="9.140625" style="5" customWidth="1"/>
    <col min="5894" max="5894" width="11.42578125" style="5" customWidth="1"/>
    <col min="5895" max="5895" width="13.7109375" style="5" customWidth="1"/>
    <col min="5896" max="5896" width="2.7109375" style="5" customWidth="1"/>
    <col min="5897" max="6144" width="11.28515625" style="5"/>
    <col min="6145" max="6145" width="1.7109375" style="5" customWidth="1"/>
    <col min="6146" max="6146" width="35.28515625" style="5" customWidth="1"/>
    <col min="6147" max="6147" width="29" style="5" customWidth="1"/>
    <col min="6148" max="6148" width="9" style="5" customWidth="1"/>
    <col min="6149" max="6149" width="9.140625" style="5" customWidth="1"/>
    <col min="6150" max="6150" width="11.42578125" style="5" customWidth="1"/>
    <col min="6151" max="6151" width="13.7109375" style="5" customWidth="1"/>
    <col min="6152" max="6152" width="2.7109375" style="5" customWidth="1"/>
    <col min="6153" max="6400" width="11.28515625" style="5"/>
    <col min="6401" max="6401" width="1.7109375" style="5" customWidth="1"/>
    <col min="6402" max="6402" width="35.28515625" style="5" customWidth="1"/>
    <col min="6403" max="6403" width="29" style="5" customWidth="1"/>
    <col min="6404" max="6404" width="9" style="5" customWidth="1"/>
    <col min="6405" max="6405" width="9.140625" style="5" customWidth="1"/>
    <col min="6406" max="6406" width="11.42578125" style="5" customWidth="1"/>
    <col min="6407" max="6407" width="13.7109375" style="5" customWidth="1"/>
    <col min="6408" max="6408" width="2.7109375" style="5" customWidth="1"/>
    <col min="6409" max="6656" width="11.28515625" style="5"/>
    <col min="6657" max="6657" width="1.7109375" style="5" customWidth="1"/>
    <col min="6658" max="6658" width="35.28515625" style="5" customWidth="1"/>
    <col min="6659" max="6659" width="29" style="5" customWidth="1"/>
    <col min="6660" max="6660" width="9" style="5" customWidth="1"/>
    <col min="6661" max="6661" width="9.140625" style="5" customWidth="1"/>
    <col min="6662" max="6662" width="11.42578125" style="5" customWidth="1"/>
    <col min="6663" max="6663" width="13.7109375" style="5" customWidth="1"/>
    <col min="6664" max="6664" width="2.7109375" style="5" customWidth="1"/>
    <col min="6665" max="6912" width="11.28515625" style="5"/>
    <col min="6913" max="6913" width="1.7109375" style="5" customWidth="1"/>
    <col min="6914" max="6914" width="35.28515625" style="5" customWidth="1"/>
    <col min="6915" max="6915" width="29" style="5" customWidth="1"/>
    <col min="6916" max="6916" width="9" style="5" customWidth="1"/>
    <col min="6917" max="6917" width="9.140625" style="5" customWidth="1"/>
    <col min="6918" max="6918" width="11.42578125" style="5" customWidth="1"/>
    <col min="6919" max="6919" width="13.7109375" style="5" customWidth="1"/>
    <col min="6920" max="6920" width="2.7109375" style="5" customWidth="1"/>
    <col min="6921" max="7168" width="11.28515625" style="5"/>
    <col min="7169" max="7169" width="1.7109375" style="5" customWidth="1"/>
    <col min="7170" max="7170" width="35.28515625" style="5" customWidth="1"/>
    <col min="7171" max="7171" width="29" style="5" customWidth="1"/>
    <col min="7172" max="7172" width="9" style="5" customWidth="1"/>
    <col min="7173" max="7173" width="9.140625" style="5" customWidth="1"/>
    <col min="7174" max="7174" width="11.42578125" style="5" customWidth="1"/>
    <col min="7175" max="7175" width="13.7109375" style="5" customWidth="1"/>
    <col min="7176" max="7176" width="2.7109375" style="5" customWidth="1"/>
    <col min="7177" max="7424" width="11.28515625" style="5"/>
    <col min="7425" max="7425" width="1.7109375" style="5" customWidth="1"/>
    <col min="7426" max="7426" width="35.28515625" style="5" customWidth="1"/>
    <col min="7427" max="7427" width="29" style="5" customWidth="1"/>
    <col min="7428" max="7428" width="9" style="5" customWidth="1"/>
    <col min="7429" max="7429" width="9.140625" style="5" customWidth="1"/>
    <col min="7430" max="7430" width="11.42578125" style="5" customWidth="1"/>
    <col min="7431" max="7431" width="13.7109375" style="5" customWidth="1"/>
    <col min="7432" max="7432" width="2.7109375" style="5" customWidth="1"/>
    <col min="7433" max="7680" width="11.28515625" style="5"/>
    <col min="7681" max="7681" width="1.7109375" style="5" customWidth="1"/>
    <col min="7682" max="7682" width="35.28515625" style="5" customWidth="1"/>
    <col min="7683" max="7683" width="29" style="5" customWidth="1"/>
    <col min="7684" max="7684" width="9" style="5" customWidth="1"/>
    <col min="7685" max="7685" width="9.140625" style="5" customWidth="1"/>
    <col min="7686" max="7686" width="11.42578125" style="5" customWidth="1"/>
    <col min="7687" max="7687" width="13.7109375" style="5" customWidth="1"/>
    <col min="7688" max="7688" width="2.7109375" style="5" customWidth="1"/>
    <col min="7689" max="7936" width="11.28515625" style="5"/>
    <col min="7937" max="7937" width="1.7109375" style="5" customWidth="1"/>
    <col min="7938" max="7938" width="35.28515625" style="5" customWidth="1"/>
    <col min="7939" max="7939" width="29" style="5" customWidth="1"/>
    <col min="7940" max="7940" width="9" style="5" customWidth="1"/>
    <col min="7941" max="7941" width="9.140625" style="5" customWidth="1"/>
    <col min="7942" max="7942" width="11.42578125" style="5" customWidth="1"/>
    <col min="7943" max="7943" width="13.7109375" style="5" customWidth="1"/>
    <col min="7944" max="7944" width="2.7109375" style="5" customWidth="1"/>
    <col min="7945" max="8192" width="11.28515625" style="5"/>
    <col min="8193" max="8193" width="1.7109375" style="5" customWidth="1"/>
    <col min="8194" max="8194" width="35.28515625" style="5" customWidth="1"/>
    <col min="8195" max="8195" width="29" style="5" customWidth="1"/>
    <col min="8196" max="8196" width="9" style="5" customWidth="1"/>
    <col min="8197" max="8197" width="9.140625" style="5" customWidth="1"/>
    <col min="8198" max="8198" width="11.42578125" style="5" customWidth="1"/>
    <col min="8199" max="8199" width="13.7109375" style="5" customWidth="1"/>
    <col min="8200" max="8200" width="2.7109375" style="5" customWidth="1"/>
    <col min="8201" max="8448" width="11.28515625" style="5"/>
    <col min="8449" max="8449" width="1.7109375" style="5" customWidth="1"/>
    <col min="8450" max="8450" width="35.28515625" style="5" customWidth="1"/>
    <col min="8451" max="8451" width="29" style="5" customWidth="1"/>
    <col min="8452" max="8452" width="9" style="5" customWidth="1"/>
    <col min="8453" max="8453" width="9.140625" style="5" customWidth="1"/>
    <col min="8454" max="8454" width="11.42578125" style="5" customWidth="1"/>
    <col min="8455" max="8455" width="13.7109375" style="5" customWidth="1"/>
    <col min="8456" max="8456" width="2.7109375" style="5" customWidth="1"/>
    <col min="8457" max="8704" width="11.28515625" style="5"/>
    <col min="8705" max="8705" width="1.7109375" style="5" customWidth="1"/>
    <col min="8706" max="8706" width="35.28515625" style="5" customWidth="1"/>
    <col min="8707" max="8707" width="29" style="5" customWidth="1"/>
    <col min="8708" max="8708" width="9" style="5" customWidth="1"/>
    <col min="8709" max="8709" width="9.140625" style="5" customWidth="1"/>
    <col min="8710" max="8710" width="11.42578125" style="5" customWidth="1"/>
    <col min="8711" max="8711" width="13.7109375" style="5" customWidth="1"/>
    <col min="8712" max="8712" width="2.7109375" style="5" customWidth="1"/>
    <col min="8713" max="8960" width="11.28515625" style="5"/>
    <col min="8961" max="8961" width="1.7109375" style="5" customWidth="1"/>
    <col min="8962" max="8962" width="35.28515625" style="5" customWidth="1"/>
    <col min="8963" max="8963" width="29" style="5" customWidth="1"/>
    <col min="8964" max="8964" width="9" style="5" customWidth="1"/>
    <col min="8965" max="8965" width="9.140625" style="5" customWidth="1"/>
    <col min="8966" max="8966" width="11.42578125" style="5" customWidth="1"/>
    <col min="8967" max="8967" width="13.7109375" style="5" customWidth="1"/>
    <col min="8968" max="8968" width="2.7109375" style="5" customWidth="1"/>
    <col min="8969" max="9216" width="11.28515625" style="5"/>
    <col min="9217" max="9217" width="1.7109375" style="5" customWidth="1"/>
    <col min="9218" max="9218" width="35.28515625" style="5" customWidth="1"/>
    <col min="9219" max="9219" width="29" style="5" customWidth="1"/>
    <col min="9220" max="9220" width="9" style="5" customWidth="1"/>
    <col min="9221" max="9221" width="9.140625" style="5" customWidth="1"/>
    <col min="9222" max="9222" width="11.42578125" style="5" customWidth="1"/>
    <col min="9223" max="9223" width="13.7109375" style="5" customWidth="1"/>
    <col min="9224" max="9224" width="2.7109375" style="5" customWidth="1"/>
    <col min="9225" max="9472" width="11.28515625" style="5"/>
    <col min="9473" max="9473" width="1.7109375" style="5" customWidth="1"/>
    <col min="9474" max="9474" width="35.28515625" style="5" customWidth="1"/>
    <col min="9475" max="9475" width="29" style="5" customWidth="1"/>
    <col min="9476" max="9476" width="9" style="5" customWidth="1"/>
    <col min="9477" max="9477" width="9.140625" style="5" customWidth="1"/>
    <col min="9478" max="9478" width="11.42578125" style="5" customWidth="1"/>
    <col min="9479" max="9479" width="13.7109375" style="5" customWidth="1"/>
    <col min="9480" max="9480" width="2.7109375" style="5" customWidth="1"/>
    <col min="9481" max="9728" width="11.28515625" style="5"/>
    <col min="9729" max="9729" width="1.7109375" style="5" customWidth="1"/>
    <col min="9730" max="9730" width="35.28515625" style="5" customWidth="1"/>
    <col min="9731" max="9731" width="29" style="5" customWidth="1"/>
    <col min="9732" max="9732" width="9" style="5" customWidth="1"/>
    <col min="9733" max="9733" width="9.140625" style="5" customWidth="1"/>
    <col min="9734" max="9734" width="11.42578125" style="5" customWidth="1"/>
    <col min="9735" max="9735" width="13.7109375" style="5" customWidth="1"/>
    <col min="9736" max="9736" width="2.7109375" style="5" customWidth="1"/>
    <col min="9737" max="9984" width="11.28515625" style="5"/>
    <col min="9985" max="9985" width="1.7109375" style="5" customWidth="1"/>
    <col min="9986" max="9986" width="35.28515625" style="5" customWidth="1"/>
    <col min="9987" max="9987" width="29" style="5" customWidth="1"/>
    <col min="9988" max="9988" width="9" style="5" customWidth="1"/>
    <col min="9989" max="9989" width="9.140625" style="5" customWidth="1"/>
    <col min="9990" max="9990" width="11.42578125" style="5" customWidth="1"/>
    <col min="9991" max="9991" width="13.7109375" style="5" customWidth="1"/>
    <col min="9992" max="9992" width="2.7109375" style="5" customWidth="1"/>
    <col min="9993" max="10240" width="11.28515625" style="5"/>
    <col min="10241" max="10241" width="1.7109375" style="5" customWidth="1"/>
    <col min="10242" max="10242" width="35.28515625" style="5" customWidth="1"/>
    <col min="10243" max="10243" width="29" style="5" customWidth="1"/>
    <col min="10244" max="10244" width="9" style="5" customWidth="1"/>
    <col min="10245" max="10245" width="9.140625" style="5" customWidth="1"/>
    <col min="10246" max="10246" width="11.42578125" style="5" customWidth="1"/>
    <col min="10247" max="10247" width="13.7109375" style="5" customWidth="1"/>
    <col min="10248" max="10248" width="2.7109375" style="5" customWidth="1"/>
    <col min="10249" max="10496" width="11.28515625" style="5"/>
    <col min="10497" max="10497" width="1.7109375" style="5" customWidth="1"/>
    <col min="10498" max="10498" width="35.28515625" style="5" customWidth="1"/>
    <col min="10499" max="10499" width="29" style="5" customWidth="1"/>
    <col min="10500" max="10500" width="9" style="5" customWidth="1"/>
    <col min="10501" max="10501" width="9.140625" style="5" customWidth="1"/>
    <col min="10502" max="10502" width="11.42578125" style="5" customWidth="1"/>
    <col min="10503" max="10503" width="13.7109375" style="5" customWidth="1"/>
    <col min="10504" max="10504" width="2.7109375" style="5" customWidth="1"/>
    <col min="10505" max="10752" width="11.28515625" style="5"/>
    <col min="10753" max="10753" width="1.7109375" style="5" customWidth="1"/>
    <col min="10754" max="10754" width="35.28515625" style="5" customWidth="1"/>
    <col min="10755" max="10755" width="29" style="5" customWidth="1"/>
    <col min="10756" max="10756" width="9" style="5" customWidth="1"/>
    <col min="10757" max="10757" width="9.140625" style="5" customWidth="1"/>
    <col min="10758" max="10758" width="11.42578125" style="5" customWidth="1"/>
    <col min="10759" max="10759" width="13.7109375" style="5" customWidth="1"/>
    <col min="10760" max="10760" width="2.7109375" style="5" customWidth="1"/>
    <col min="10761" max="11008" width="11.28515625" style="5"/>
    <col min="11009" max="11009" width="1.7109375" style="5" customWidth="1"/>
    <col min="11010" max="11010" width="35.28515625" style="5" customWidth="1"/>
    <col min="11011" max="11011" width="29" style="5" customWidth="1"/>
    <col min="11012" max="11012" width="9" style="5" customWidth="1"/>
    <col min="11013" max="11013" width="9.140625" style="5" customWidth="1"/>
    <col min="11014" max="11014" width="11.42578125" style="5" customWidth="1"/>
    <col min="11015" max="11015" width="13.7109375" style="5" customWidth="1"/>
    <col min="11016" max="11016" width="2.7109375" style="5" customWidth="1"/>
    <col min="11017" max="11264" width="11.28515625" style="5"/>
    <col min="11265" max="11265" width="1.7109375" style="5" customWidth="1"/>
    <col min="11266" max="11266" width="35.28515625" style="5" customWidth="1"/>
    <col min="11267" max="11267" width="29" style="5" customWidth="1"/>
    <col min="11268" max="11268" width="9" style="5" customWidth="1"/>
    <col min="11269" max="11269" width="9.140625" style="5" customWidth="1"/>
    <col min="11270" max="11270" width="11.42578125" style="5" customWidth="1"/>
    <col min="11271" max="11271" width="13.7109375" style="5" customWidth="1"/>
    <col min="11272" max="11272" width="2.7109375" style="5" customWidth="1"/>
    <col min="11273" max="11520" width="11.28515625" style="5"/>
    <col min="11521" max="11521" width="1.7109375" style="5" customWidth="1"/>
    <col min="11522" max="11522" width="35.28515625" style="5" customWidth="1"/>
    <col min="11523" max="11523" width="29" style="5" customWidth="1"/>
    <col min="11524" max="11524" width="9" style="5" customWidth="1"/>
    <col min="11525" max="11525" width="9.140625" style="5" customWidth="1"/>
    <col min="11526" max="11526" width="11.42578125" style="5" customWidth="1"/>
    <col min="11527" max="11527" width="13.7109375" style="5" customWidth="1"/>
    <col min="11528" max="11528" width="2.7109375" style="5" customWidth="1"/>
    <col min="11529" max="11776" width="11.28515625" style="5"/>
    <col min="11777" max="11777" width="1.7109375" style="5" customWidth="1"/>
    <col min="11778" max="11778" width="35.28515625" style="5" customWidth="1"/>
    <col min="11779" max="11779" width="29" style="5" customWidth="1"/>
    <col min="11780" max="11780" width="9" style="5" customWidth="1"/>
    <col min="11781" max="11781" width="9.140625" style="5" customWidth="1"/>
    <col min="11782" max="11782" width="11.42578125" style="5" customWidth="1"/>
    <col min="11783" max="11783" width="13.7109375" style="5" customWidth="1"/>
    <col min="11784" max="11784" width="2.7109375" style="5" customWidth="1"/>
    <col min="11785" max="12032" width="11.28515625" style="5"/>
    <col min="12033" max="12033" width="1.7109375" style="5" customWidth="1"/>
    <col min="12034" max="12034" width="35.28515625" style="5" customWidth="1"/>
    <col min="12035" max="12035" width="29" style="5" customWidth="1"/>
    <col min="12036" max="12036" width="9" style="5" customWidth="1"/>
    <col min="12037" max="12037" width="9.140625" style="5" customWidth="1"/>
    <col min="12038" max="12038" width="11.42578125" style="5" customWidth="1"/>
    <col min="12039" max="12039" width="13.7109375" style="5" customWidth="1"/>
    <col min="12040" max="12040" width="2.7109375" style="5" customWidth="1"/>
    <col min="12041" max="12288" width="11.28515625" style="5"/>
    <col min="12289" max="12289" width="1.7109375" style="5" customWidth="1"/>
    <col min="12290" max="12290" width="35.28515625" style="5" customWidth="1"/>
    <col min="12291" max="12291" width="29" style="5" customWidth="1"/>
    <col min="12292" max="12292" width="9" style="5" customWidth="1"/>
    <col min="12293" max="12293" width="9.140625" style="5" customWidth="1"/>
    <col min="12294" max="12294" width="11.42578125" style="5" customWidth="1"/>
    <col min="12295" max="12295" width="13.7109375" style="5" customWidth="1"/>
    <col min="12296" max="12296" width="2.7109375" style="5" customWidth="1"/>
    <col min="12297" max="12544" width="11.28515625" style="5"/>
    <col min="12545" max="12545" width="1.7109375" style="5" customWidth="1"/>
    <col min="12546" max="12546" width="35.28515625" style="5" customWidth="1"/>
    <col min="12547" max="12547" width="29" style="5" customWidth="1"/>
    <col min="12548" max="12548" width="9" style="5" customWidth="1"/>
    <col min="12549" max="12549" width="9.140625" style="5" customWidth="1"/>
    <col min="12550" max="12550" width="11.42578125" style="5" customWidth="1"/>
    <col min="12551" max="12551" width="13.7109375" style="5" customWidth="1"/>
    <col min="12552" max="12552" width="2.7109375" style="5" customWidth="1"/>
    <col min="12553" max="12800" width="11.28515625" style="5"/>
    <col min="12801" max="12801" width="1.7109375" style="5" customWidth="1"/>
    <col min="12802" max="12802" width="35.28515625" style="5" customWidth="1"/>
    <col min="12803" max="12803" width="29" style="5" customWidth="1"/>
    <col min="12804" max="12804" width="9" style="5" customWidth="1"/>
    <col min="12805" max="12805" width="9.140625" style="5" customWidth="1"/>
    <col min="12806" max="12806" width="11.42578125" style="5" customWidth="1"/>
    <col min="12807" max="12807" width="13.7109375" style="5" customWidth="1"/>
    <col min="12808" max="12808" width="2.7109375" style="5" customWidth="1"/>
    <col min="12809" max="13056" width="11.28515625" style="5"/>
    <col min="13057" max="13057" width="1.7109375" style="5" customWidth="1"/>
    <col min="13058" max="13058" width="35.28515625" style="5" customWidth="1"/>
    <col min="13059" max="13059" width="29" style="5" customWidth="1"/>
    <col min="13060" max="13060" width="9" style="5" customWidth="1"/>
    <col min="13061" max="13061" width="9.140625" style="5" customWidth="1"/>
    <col min="13062" max="13062" width="11.42578125" style="5" customWidth="1"/>
    <col min="13063" max="13063" width="13.7109375" style="5" customWidth="1"/>
    <col min="13064" max="13064" width="2.7109375" style="5" customWidth="1"/>
    <col min="13065" max="13312" width="11.28515625" style="5"/>
    <col min="13313" max="13313" width="1.7109375" style="5" customWidth="1"/>
    <col min="13314" max="13314" width="35.28515625" style="5" customWidth="1"/>
    <col min="13315" max="13315" width="29" style="5" customWidth="1"/>
    <col min="13316" max="13316" width="9" style="5" customWidth="1"/>
    <col min="13317" max="13317" width="9.140625" style="5" customWidth="1"/>
    <col min="13318" max="13318" width="11.42578125" style="5" customWidth="1"/>
    <col min="13319" max="13319" width="13.7109375" style="5" customWidth="1"/>
    <col min="13320" max="13320" width="2.7109375" style="5" customWidth="1"/>
    <col min="13321" max="13568" width="11.28515625" style="5"/>
    <col min="13569" max="13569" width="1.7109375" style="5" customWidth="1"/>
    <col min="13570" max="13570" width="35.28515625" style="5" customWidth="1"/>
    <col min="13571" max="13571" width="29" style="5" customWidth="1"/>
    <col min="13572" max="13572" width="9" style="5" customWidth="1"/>
    <col min="13573" max="13573" width="9.140625" style="5" customWidth="1"/>
    <col min="13574" max="13574" width="11.42578125" style="5" customWidth="1"/>
    <col min="13575" max="13575" width="13.7109375" style="5" customWidth="1"/>
    <col min="13576" max="13576" width="2.7109375" style="5" customWidth="1"/>
    <col min="13577" max="13824" width="11.28515625" style="5"/>
    <col min="13825" max="13825" width="1.7109375" style="5" customWidth="1"/>
    <col min="13826" max="13826" width="35.28515625" style="5" customWidth="1"/>
    <col min="13827" max="13827" width="29" style="5" customWidth="1"/>
    <col min="13828" max="13828" width="9" style="5" customWidth="1"/>
    <col min="13829" max="13829" width="9.140625" style="5" customWidth="1"/>
    <col min="13830" max="13830" width="11.42578125" style="5" customWidth="1"/>
    <col min="13831" max="13831" width="13.7109375" style="5" customWidth="1"/>
    <col min="13832" max="13832" width="2.7109375" style="5" customWidth="1"/>
    <col min="13833" max="14080" width="11.28515625" style="5"/>
    <col min="14081" max="14081" width="1.7109375" style="5" customWidth="1"/>
    <col min="14082" max="14082" width="35.28515625" style="5" customWidth="1"/>
    <col min="14083" max="14083" width="29" style="5" customWidth="1"/>
    <col min="14084" max="14084" width="9" style="5" customWidth="1"/>
    <col min="14085" max="14085" width="9.140625" style="5" customWidth="1"/>
    <col min="14086" max="14086" width="11.42578125" style="5" customWidth="1"/>
    <col min="14087" max="14087" width="13.7109375" style="5" customWidth="1"/>
    <col min="14088" max="14088" width="2.7109375" style="5" customWidth="1"/>
    <col min="14089" max="14336" width="11.28515625" style="5"/>
    <col min="14337" max="14337" width="1.7109375" style="5" customWidth="1"/>
    <col min="14338" max="14338" width="35.28515625" style="5" customWidth="1"/>
    <col min="14339" max="14339" width="29" style="5" customWidth="1"/>
    <col min="14340" max="14340" width="9" style="5" customWidth="1"/>
    <col min="14341" max="14341" width="9.140625" style="5" customWidth="1"/>
    <col min="14342" max="14342" width="11.42578125" style="5" customWidth="1"/>
    <col min="14343" max="14343" width="13.7109375" style="5" customWidth="1"/>
    <col min="14344" max="14344" width="2.7109375" style="5" customWidth="1"/>
    <col min="14345" max="14592" width="11.28515625" style="5"/>
    <col min="14593" max="14593" width="1.7109375" style="5" customWidth="1"/>
    <col min="14594" max="14594" width="35.28515625" style="5" customWidth="1"/>
    <col min="14595" max="14595" width="29" style="5" customWidth="1"/>
    <col min="14596" max="14596" width="9" style="5" customWidth="1"/>
    <col min="14597" max="14597" width="9.140625" style="5" customWidth="1"/>
    <col min="14598" max="14598" width="11.42578125" style="5" customWidth="1"/>
    <col min="14599" max="14599" width="13.7109375" style="5" customWidth="1"/>
    <col min="14600" max="14600" width="2.7109375" style="5" customWidth="1"/>
    <col min="14601" max="14848" width="11.28515625" style="5"/>
    <col min="14849" max="14849" width="1.7109375" style="5" customWidth="1"/>
    <col min="14850" max="14850" width="35.28515625" style="5" customWidth="1"/>
    <col min="14851" max="14851" width="29" style="5" customWidth="1"/>
    <col min="14852" max="14852" width="9" style="5" customWidth="1"/>
    <col min="14853" max="14853" width="9.140625" style="5" customWidth="1"/>
    <col min="14854" max="14854" width="11.42578125" style="5" customWidth="1"/>
    <col min="14855" max="14855" width="13.7109375" style="5" customWidth="1"/>
    <col min="14856" max="14856" width="2.7109375" style="5" customWidth="1"/>
    <col min="14857" max="15104" width="11.28515625" style="5"/>
    <col min="15105" max="15105" width="1.7109375" style="5" customWidth="1"/>
    <col min="15106" max="15106" width="35.28515625" style="5" customWidth="1"/>
    <col min="15107" max="15107" width="29" style="5" customWidth="1"/>
    <col min="15108" max="15108" width="9" style="5" customWidth="1"/>
    <col min="15109" max="15109" width="9.140625" style="5" customWidth="1"/>
    <col min="15110" max="15110" width="11.42578125" style="5" customWidth="1"/>
    <col min="15111" max="15111" width="13.7109375" style="5" customWidth="1"/>
    <col min="15112" max="15112" width="2.7109375" style="5" customWidth="1"/>
    <col min="15113" max="15360" width="11.28515625" style="5"/>
    <col min="15361" max="15361" width="1.7109375" style="5" customWidth="1"/>
    <col min="15362" max="15362" width="35.28515625" style="5" customWidth="1"/>
    <col min="15363" max="15363" width="29" style="5" customWidth="1"/>
    <col min="15364" max="15364" width="9" style="5" customWidth="1"/>
    <col min="15365" max="15365" width="9.140625" style="5" customWidth="1"/>
    <col min="15366" max="15366" width="11.42578125" style="5" customWidth="1"/>
    <col min="15367" max="15367" width="13.7109375" style="5" customWidth="1"/>
    <col min="15368" max="15368" width="2.7109375" style="5" customWidth="1"/>
    <col min="15369" max="15616" width="11.28515625" style="5"/>
    <col min="15617" max="15617" width="1.7109375" style="5" customWidth="1"/>
    <col min="15618" max="15618" width="35.28515625" style="5" customWidth="1"/>
    <col min="15619" max="15619" width="29" style="5" customWidth="1"/>
    <col min="15620" max="15620" width="9" style="5" customWidth="1"/>
    <col min="15621" max="15621" width="9.140625" style="5" customWidth="1"/>
    <col min="15622" max="15622" width="11.42578125" style="5" customWidth="1"/>
    <col min="15623" max="15623" width="13.7109375" style="5" customWidth="1"/>
    <col min="15624" max="15624" width="2.7109375" style="5" customWidth="1"/>
    <col min="15625" max="15872" width="11.28515625" style="5"/>
    <col min="15873" max="15873" width="1.7109375" style="5" customWidth="1"/>
    <col min="15874" max="15874" width="35.28515625" style="5" customWidth="1"/>
    <col min="15875" max="15875" width="29" style="5" customWidth="1"/>
    <col min="15876" max="15876" width="9" style="5" customWidth="1"/>
    <col min="15877" max="15877" width="9.140625" style="5" customWidth="1"/>
    <col min="15878" max="15878" width="11.42578125" style="5" customWidth="1"/>
    <col min="15879" max="15879" width="13.7109375" style="5" customWidth="1"/>
    <col min="15880" max="15880" width="2.7109375" style="5" customWidth="1"/>
    <col min="15881" max="16128" width="11.28515625" style="5"/>
    <col min="16129" max="16129" width="1.7109375" style="5" customWidth="1"/>
    <col min="16130" max="16130" width="35.28515625" style="5" customWidth="1"/>
    <col min="16131" max="16131" width="29" style="5" customWidth="1"/>
    <col min="16132" max="16132" width="9" style="5" customWidth="1"/>
    <col min="16133" max="16133" width="9.140625" style="5" customWidth="1"/>
    <col min="16134" max="16134" width="11.42578125" style="5" customWidth="1"/>
    <col min="16135" max="16135" width="13.7109375" style="5" customWidth="1"/>
    <col min="16136" max="16136" width="2.7109375" style="5" customWidth="1"/>
    <col min="16137" max="16384" width="11.28515625" style="5"/>
  </cols>
  <sheetData>
    <row r="1" spans="1:14" ht="15.75" thickTop="1" x14ac:dyDescent="0.25">
      <c r="A1" s="1"/>
      <c r="B1" s="2"/>
      <c r="C1" s="3"/>
      <c r="D1" s="3"/>
      <c r="E1" s="3"/>
      <c r="F1" s="3"/>
      <c r="G1" s="3"/>
      <c r="H1" s="4"/>
    </row>
    <row r="2" spans="1:14" x14ac:dyDescent="0.25">
      <c r="A2" s="6"/>
      <c r="B2" s="2"/>
      <c r="C2" s="2"/>
      <c r="D2" s="2"/>
      <c r="E2" s="2"/>
      <c r="F2" s="2"/>
      <c r="G2" s="2"/>
      <c r="H2" s="7"/>
    </row>
    <row r="3" spans="1:14" x14ac:dyDescent="0.25">
      <c r="A3" s="6"/>
      <c r="B3" s="2"/>
      <c r="C3" s="2"/>
      <c r="D3" s="2"/>
      <c r="E3" s="2"/>
      <c r="F3" s="2"/>
      <c r="G3" s="2"/>
      <c r="H3" s="7"/>
    </row>
    <row r="4" spans="1:14" x14ac:dyDescent="0.25">
      <c r="A4" s="6"/>
      <c r="B4" s="2"/>
      <c r="C4" s="2"/>
      <c r="D4" s="2"/>
      <c r="E4" s="2"/>
      <c r="F4" s="2"/>
      <c r="G4" s="2"/>
      <c r="H4" s="7"/>
    </row>
    <row r="5" spans="1:14" ht="15.75" thickBot="1" x14ac:dyDescent="0.3">
      <c r="A5" s="6"/>
      <c r="B5" s="2"/>
      <c r="C5" s="8"/>
      <c r="D5" s="8"/>
      <c r="E5" s="8"/>
      <c r="F5" s="8"/>
      <c r="G5" s="8"/>
      <c r="H5" s="9"/>
    </row>
    <row r="6" spans="1:14" ht="15.75" thickTop="1" x14ac:dyDescent="0.25">
      <c r="A6" s="6"/>
      <c r="B6" s="10" t="s">
        <v>0</v>
      </c>
      <c r="C6" s="11"/>
      <c r="D6" s="12"/>
      <c r="E6" s="12"/>
      <c r="F6" s="13"/>
      <c r="G6" s="14"/>
      <c r="H6" s="15"/>
    </row>
    <row r="7" spans="1:14" x14ac:dyDescent="0.25">
      <c r="A7" s="6"/>
      <c r="B7" s="110" t="s">
        <v>1</v>
      </c>
      <c r="C7" s="16"/>
      <c r="D7" s="17"/>
      <c r="E7" s="17"/>
      <c r="F7" s="18" t="s">
        <v>2</v>
      </c>
      <c r="G7" s="113" t="s">
        <v>3</v>
      </c>
      <c r="H7" s="114"/>
    </row>
    <row r="8" spans="1:14" x14ac:dyDescent="0.25">
      <c r="A8" s="6"/>
      <c r="B8" s="111"/>
      <c r="C8" s="16"/>
      <c r="D8" s="17"/>
      <c r="E8" s="17"/>
      <c r="F8" s="19" t="s">
        <v>4</v>
      </c>
      <c r="G8" s="20" t="s">
        <v>5</v>
      </c>
      <c r="H8" s="21"/>
    </row>
    <row r="9" spans="1:14" x14ac:dyDescent="0.25">
      <c r="A9" s="6"/>
      <c r="B9" s="112"/>
      <c r="C9" s="16"/>
      <c r="D9" s="17"/>
      <c r="E9" s="17"/>
      <c r="F9" s="22" t="s">
        <v>6</v>
      </c>
      <c r="G9" s="23" t="s">
        <v>7</v>
      </c>
      <c r="H9" s="24"/>
    </row>
    <row r="10" spans="1:14" x14ac:dyDescent="0.25">
      <c r="A10" s="6"/>
      <c r="B10" s="10" t="s">
        <v>8</v>
      </c>
      <c r="C10" s="25"/>
      <c r="D10" s="17"/>
      <c r="E10" s="17"/>
      <c r="F10" s="17"/>
      <c r="G10" s="17"/>
      <c r="H10" s="26"/>
    </row>
    <row r="11" spans="1:14" x14ac:dyDescent="0.25">
      <c r="A11" s="6"/>
      <c r="B11" s="10" t="s">
        <v>9</v>
      </c>
      <c r="C11" s="25"/>
      <c r="D11" s="17"/>
      <c r="E11" s="17"/>
      <c r="F11" s="17"/>
      <c r="G11" s="17"/>
      <c r="H11" s="26"/>
    </row>
    <row r="12" spans="1:14" x14ac:dyDescent="0.25">
      <c r="A12" s="6"/>
      <c r="B12" s="27"/>
      <c r="C12" s="28"/>
      <c r="D12" s="28"/>
      <c r="E12" s="28"/>
      <c r="F12" s="28"/>
      <c r="G12" s="28"/>
      <c r="H12" s="29"/>
    </row>
    <row r="13" spans="1:14" s="31" customFormat="1" ht="15" customHeight="1" thickBot="1" x14ac:dyDescent="0.25">
      <c r="A13" s="6"/>
      <c r="B13" s="115" t="s">
        <v>10</v>
      </c>
      <c r="C13" s="116"/>
      <c r="D13" s="116"/>
      <c r="E13" s="116"/>
      <c r="F13" s="116"/>
      <c r="G13" s="116"/>
      <c r="H13" s="117"/>
      <c r="I13" s="30"/>
      <c r="J13" s="30"/>
      <c r="K13" s="30"/>
      <c r="L13" s="30"/>
      <c r="M13" s="30"/>
      <c r="N13" s="30"/>
    </row>
    <row r="14" spans="1:14" ht="15.75" thickTop="1" x14ac:dyDescent="0.25">
      <c r="A14" s="6"/>
      <c r="B14" s="32"/>
      <c r="C14" s="2"/>
      <c r="D14" s="2"/>
      <c r="E14" s="2"/>
      <c r="F14" s="2"/>
      <c r="G14" s="33" t="s">
        <v>11</v>
      </c>
      <c r="H14" s="4"/>
    </row>
    <row r="15" spans="1:14" ht="15.75" thickBot="1" x14ac:dyDescent="0.3">
      <c r="A15" s="6"/>
      <c r="B15" s="32"/>
      <c r="C15" s="2"/>
      <c r="D15" s="2"/>
      <c r="E15" s="2"/>
      <c r="F15" s="2"/>
      <c r="G15" s="34" t="s">
        <v>12</v>
      </c>
      <c r="H15" s="7"/>
    </row>
    <row r="16" spans="1:14" ht="16.5" thickTop="1" thickBot="1" x14ac:dyDescent="0.3">
      <c r="A16" s="6"/>
      <c r="B16" s="35"/>
      <c r="C16" s="2"/>
      <c r="D16" s="2"/>
      <c r="E16" s="2"/>
      <c r="F16" s="36" t="s">
        <v>13</v>
      </c>
      <c r="G16" s="37" t="s">
        <v>14</v>
      </c>
      <c r="H16" s="38"/>
    </row>
    <row r="17" spans="1:8" ht="28.5" customHeight="1" thickTop="1" x14ac:dyDescent="0.25">
      <c r="A17" s="39"/>
      <c r="B17" s="118" t="s">
        <v>15</v>
      </c>
      <c r="C17" s="119"/>
      <c r="D17" s="119"/>
      <c r="E17" s="119"/>
      <c r="F17" s="40">
        <v>95</v>
      </c>
      <c r="G17" s="41">
        <f>+G18+G61+G38</f>
        <v>-132124</v>
      </c>
      <c r="H17" s="38"/>
    </row>
    <row r="18" spans="1:8" x14ac:dyDescent="0.25">
      <c r="A18" s="39"/>
      <c r="B18" s="42" t="s">
        <v>16</v>
      </c>
      <c r="C18" s="43"/>
      <c r="D18" s="44"/>
      <c r="E18" s="43"/>
      <c r="F18" s="45">
        <v>9501</v>
      </c>
      <c r="G18" s="46">
        <f>+G19+G25</f>
        <v>-61774</v>
      </c>
      <c r="H18" s="47"/>
    </row>
    <row r="19" spans="1:8" x14ac:dyDescent="0.25">
      <c r="A19" s="39"/>
      <c r="B19" s="48" t="s">
        <v>17</v>
      </c>
      <c r="C19" s="44"/>
      <c r="D19" s="44"/>
      <c r="E19" s="44"/>
      <c r="F19" s="45">
        <v>950101</v>
      </c>
      <c r="G19" s="49">
        <f>+G20+G24</f>
        <v>336598</v>
      </c>
      <c r="H19" s="47"/>
    </row>
    <row r="20" spans="1:8" x14ac:dyDescent="0.25">
      <c r="A20" s="39"/>
      <c r="B20" s="50" t="s">
        <v>18</v>
      </c>
      <c r="C20" s="44"/>
      <c r="D20" s="44"/>
      <c r="E20" s="44"/>
      <c r="F20" s="51">
        <v>95010101</v>
      </c>
      <c r="G20" s="52">
        <v>336598</v>
      </c>
      <c r="H20" s="53" t="s">
        <v>2</v>
      </c>
    </row>
    <row r="21" spans="1:8" x14ac:dyDescent="0.25">
      <c r="A21" s="39"/>
      <c r="B21" s="50" t="s">
        <v>19</v>
      </c>
      <c r="C21" s="44"/>
      <c r="D21" s="44"/>
      <c r="E21" s="44"/>
      <c r="F21" s="51">
        <v>95010102</v>
      </c>
      <c r="G21" s="52"/>
      <c r="H21" s="53" t="s">
        <v>2</v>
      </c>
    </row>
    <row r="22" spans="1:8" x14ac:dyDescent="0.25">
      <c r="A22" s="39"/>
      <c r="B22" s="50" t="s">
        <v>20</v>
      </c>
      <c r="C22" s="44"/>
      <c r="D22" s="44"/>
      <c r="E22" s="44"/>
      <c r="F22" s="51">
        <v>95010103</v>
      </c>
      <c r="G22" s="52"/>
      <c r="H22" s="53" t="s">
        <v>2</v>
      </c>
    </row>
    <row r="23" spans="1:8" x14ac:dyDescent="0.25">
      <c r="A23" s="39"/>
      <c r="B23" s="50" t="s">
        <v>21</v>
      </c>
      <c r="C23" s="44"/>
      <c r="D23" s="44"/>
      <c r="E23" s="44"/>
      <c r="F23" s="51">
        <v>95010104</v>
      </c>
      <c r="G23" s="52"/>
      <c r="H23" s="53" t="s">
        <v>2</v>
      </c>
    </row>
    <row r="24" spans="1:8" x14ac:dyDescent="0.25">
      <c r="A24" s="39"/>
      <c r="B24" s="50" t="s">
        <v>22</v>
      </c>
      <c r="C24" s="44"/>
      <c r="D24" s="44"/>
      <c r="E24" s="44"/>
      <c r="F24" s="51">
        <v>95010105</v>
      </c>
      <c r="G24" s="52"/>
      <c r="H24" s="53" t="s">
        <v>2</v>
      </c>
    </row>
    <row r="25" spans="1:8" x14ac:dyDescent="0.25">
      <c r="A25" s="39"/>
      <c r="B25" s="48" t="s">
        <v>23</v>
      </c>
      <c r="C25" s="44"/>
      <c r="D25" s="44"/>
      <c r="E25" s="44"/>
      <c r="F25" s="45">
        <v>950102</v>
      </c>
      <c r="G25" s="49">
        <f>+G26+G28+G30</f>
        <v>-398372</v>
      </c>
      <c r="H25" s="53"/>
    </row>
    <row r="26" spans="1:8" x14ac:dyDescent="0.25">
      <c r="A26" s="39"/>
      <c r="B26" s="50" t="s">
        <v>24</v>
      </c>
      <c r="C26" s="44"/>
      <c r="D26" s="44"/>
      <c r="E26" s="44"/>
      <c r="F26" s="51">
        <v>95010201</v>
      </c>
      <c r="G26" s="52">
        <v>-398372</v>
      </c>
      <c r="H26" s="53" t="s">
        <v>4</v>
      </c>
    </row>
    <row r="27" spans="1:8" x14ac:dyDescent="0.25">
      <c r="A27" s="39"/>
      <c r="B27" s="50" t="s">
        <v>25</v>
      </c>
      <c r="C27" s="44"/>
      <c r="D27" s="44"/>
      <c r="E27" s="44"/>
      <c r="F27" s="51">
        <v>95010202</v>
      </c>
      <c r="G27" s="52"/>
      <c r="H27" s="53" t="s">
        <v>4</v>
      </c>
    </row>
    <row r="28" spans="1:8" x14ac:dyDescent="0.25">
      <c r="A28" s="39"/>
      <c r="B28" s="50" t="s">
        <v>26</v>
      </c>
      <c r="C28" s="44"/>
      <c r="D28" s="44"/>
      <c r="E28" s="44"/>
      <c r="F28" s="51">
        <v>95010203</v>
      </c>
      <c r="G28" s="52"/>
      <c r="H28" s="53" t="s">
        <v>4</v>
      </c>
    </row>
    <row r="29" spans="1:8" x14ac:dyDescent="0.25">
      <c r="A29" s="39"/>
      <c r="B29" s="50" t="s">
        <v>27</v>
      </c>
      <c r="C29" s="44"/>
      <c r="D29" s="44"/>
      <c r="E29" s="44"/>
      <c r="F29" s="51">
        <v>95010204</v>
      </c>
      <c r="G29" s="52"/>
      <c r="H29" s="53" t="s">
        <v>4</v>
      </c>
    </row>
    <row r="30" spans="1:8" x14ac:dyDescent="0.25">
      <c r="A30" s="39"/>
      <c r="B30" s="50" t="s">
        <v>28</v>
      </c>
      <c r="C30" s="44"/>
      <c r="D30" s="44"/>
      <c r="E30" s="44"/>
      <c r="F30" s="51">
        <v>95010205</v>
      </c>
      <c r="G30" s="52">
        <v>0</v>
      </c>
      <c r="H30" s="53" t="s">
        <v>4</v>
      </c>
    </row>
    <row r="31" spans="1:8" x14ac:dyDescent="0.25">
      <c r="A31" s="39"/>
      <c r="B31" s="54" t="s">
        <v>29</v>
      </c>
      <c r="C31" s="44"/>
      <c r="D31" s="44"/>
      <c r="E31" s="44"/>
      <c r="F31" s="45">
        <v>950103</v>
      </c>
      <c r="G31" s="52"/>
      <c r="H31" s="53" t="s">
        <v>4</v>
      </c>
    </row>
    <row r="32" spans="1:8" x14ac:dyDescent="0.25">
      <c r="A32" s="39"/>
      <c r="B32" s="54" t="s">
        <v>30</v>
      </c>
      <c r="C32" s="44"/>
      <c r="D32" s="44"/>
      <c r="E32" s="44"/>
      <c r="F32" s="45">
        <v>950104</v>
      </c>
      <c r="G32" s="52"/>
      <c r="H32" s="53" t="s">
        <v>2</v>
      </c>
    </row>
    <row r="33" spans="1:8" x14ac:dyDescent="0.25">
      <c r="A33" s="39"/>
      <c r="B33" s="54" t="s">
        <v>31</v>
      </c>
      <c r="C33" s="44"/>
      <c r="D33" s="44"/>
      <c r="E33" s="44"/>
      <c r="F33" s="45">
        <v>950105</v>
      </c>
      <c r="G33" s="52"/>
      <c r="H33" s="53" t="s">
        <v>4</v>
      </c>
    </row>
    <row r="34" spans="1:8" x14ac:dyDescent="0.25">
      <c r="A34" s="39"/>
      <c r="B34" s="54" t="s">
        <v>32</v>
      </c>
      <c r="C34" s="44"/>
      <c r="D34" s="44"/>
      <c r="E34" s="44"/>
      <c r="F34" s="45">
        <v>950106</v>
      </c>
      <c r="G34" s="52"/>
      <c r="H34" s="53" t="s">
        <v>2</v>
      </c>
    </row>
    <row r="35" spans="1:8" x14ac:dyDescent="0.25">
      <c r="A35" s="39"/>
      <c r="B35" s="54" t="s">
        <v>33</v>
      </c>
      <c r="C35" s="44"/>
      <c r="D35" s="44"/>
      <c r="E35" s="44"/>
      <c r="F35" s="45">
        <v>950107</v>
      </c>
      <c r="G35" s="52"/>
      <c r="H35" s="53" t="s">
        <v>4</v>
      </c>
    </row>
    <row r="36" spans="1:8" x14ac:dyDescent="0.25">
      <c r="A36" s="39"/>
      <c r="B36" s="54" t="s">
        <v>34</v>
      </c>
      <c r="C36" s="44"/>
      <c r="D36" s="44"/>
      <c r="E36" s="44"/>
      <c r="F36" s="45">
        <v>950108</v>
      </c>
      <c r="G36" s="52"/>
      <c r="H36" s="53" t="s">
        <v>6</v>
      </c>
    </row>
    <row r="37" spans="1:8" x14ac:dyDescent="0.25">
      <c r="A37" s="6"/>
      <c r="B37" s="44"/>
      <c r="C37" s="44"/>
      <c r="D37" s="44"/>
      <c r="E37" s="44"/>
      <c r="F37" s="55"/>
      <c r="G37" s="56"/>
      <c r="H37" s="57"/>
    </row>
    <row r="38" spans="1:8" x14ac:dyDescent="0.25">
      <c r="A38" s="39"/>
      <c r="B38" s="42" t="s">
        <v>35</v>
      </c>
      <c r="C38" s="43"/>
      <c r="D38" s="44"/>
      <c r="E38" s="43"/>
      <c r="F38" s="45">
        <v>9502</v>
      </c>
      <c r="G38" s="58">
        <f>+G46</f>
        <v>-6808</v>
      </c>
      <c r="H38" s="59"/>
    </row>
    <row r="39" spans="1:8" x14ac:dyDescent="0.25">
      <c r="A39" s="39"/>
      <c r="B39" s="60" t="s">
        <v>36</v>
      </c>
      <c r="C39" s="44"/>
      <c r="D39" s="44"/>
      <c r="E39" s="44"/>
      <c r="F39" s="45">
        <v>950201</v>
      </c>
      <c r="G39" s="52"/>
      <c r="H39" s="53" t="s">
        <v>2</v>
      </c>
    </row>
    <row r="40" spans="1:8" x14ac:dyDescent="0.25">
      <c r="A40" s="39"/>
      <c r="B40" s="60" t="s">
        <v>37</v>
      </c>
      <c r="C40" s="44"/>
      <c r="D40" s="44"/>
      <c r="E40" s="44"/>
      <c r="F40" s="45">
        <v>950202</v>
      </c>
      <c r="G40" s="52"/>
      <c r="H40" s="53" t="s">
        <v>4</v>
      </c>
    </row>
    <row r="41" spans="1:8" x14ac:dyDescent="0.25">
      <c r="A41" s="39"/>
      <c r="B41" s="60" t="s">
        <v>38</v>
      </c>
      <c r="C41" s="44"/>
      <c r="D41" s="44"/>
      <c r="E41" s="44"/>
      <c r="F41" s="45">
        <v>950203</v>
      </c>
      <c r="G41" s="52"/>
      <c r="H41" s="53" t="s">
        <v>4</v>
      </c>
    </row>
    <row r="42" spans="1:8" x14ac:dyDescent="0.25">
      <c r="A42" s="39"/>
      <c r="B42" s="60" t="s">
        <v>39</v>
      </c>
      <c r="C42" s="44"/>
      <c r="D42" s="44"/>
      <c r="E42" s="44"/>
      <c r="F42" s="45">
        <v>950204</v>
      </c>
      <c r="G42" s="52"/>
      <c r="H42" s="53" t="s">
        <v>2</v>
      </c>
    </row>
    <row r="43" spans="1:8" x14ac:dyDescent="0.25">
      <c r="A43" s="39"/>
      <c r="B43" s="60" t="s">
        <v>40</v>
      </c>
      <c r="C43" s="44"/>
      <c r="D43" s="44"/>
      <c r="E43" s="44"/>
      <c r="F43" s="45">
        <v>950205</v>
      </c>
      <c r="G43" s="52"/>
      <c r="H43" s="53" t="s">
        <v>4</v>
      </c>
    </row>
    <row r="44" spans="1:8" x14ac:dyDescent="0.25">
      <c r="A44" s="39"/>
      <c r="B44" s="60" t="s">
        <v>41</v>
      </c>
      <c r="C44" s="44"/>
      <c r="D44" s="44"/>
      <c r="E44" s="44"/>
      <c r="F44" s="45">
        <v>950206</v>
      </c>
      <c r="G44" s="52"/>
      <c r="H44" s="53" t="s">
        <v>2</v>
      </c>
    </row>
    <row r="45" spans="1:8" x14ac:dyDescent="0.25">
      <c r="A45" s="39"/>
      <c r="B45" s="60" t="s">
        <v>42</v>
      </c>
      <c r="C45" s="44"/>
      <c r="D45" s="44"/>
      <c r="E45" s="44"/>
      <c r="F45" s="45">
        <v>950207</v>
      </c>
      <c r="G45" s="52"/>
      <c r="H45" s="53" t="s">
        <v>4</v>
      </c>
    </row>
    <row r="46" spans="1:8" x14ac:dyDescent="0.25">
      <c r="A46" s="39"/>
      <c r="B46" s="60" t="s">
        <v>43</v>
      </c>
      <c r="C46" s="44"/>
      <c r="D46" s="44"/>
      <c r="E46" s="44"/>
      <c r="F46" s="45">
        <v>950208</v>
      </c>
      <c r="G46" s="52">
        <v>-6808</v>
      </c>
      <c r="H46" s="53" t="s">
        <v>2</v>
      </c>
    </row>
    <row r="47" spans="1:8" x14ac:dyDescent="0.25">
      <c r="A47" s="39"/>
      <c r="B47" s="60" t="s">
        <v>44</v>
      </c>
      <c r="C47" s="44"/>
      <c r="D47" s="44"/>
      <c r="E47" s="44"/>
      <c r="F47" s="45">
        <v>950209</v>
      </c>
      <c r="G47" s="52"/>
      <c r="H47" s="53" t="s">
        <v>4</v>
      </c>
    </row>
    <row r="48" spans="1:8" x14ac:dyDescent="0.25">
      <c r="A48" s="39"/>
      <c r="B48" s="60" t="s">
        <v>45</v>
      </c>
      <c r="C48" s="44"/>
      <c r="D48" s="44"/>
      <c r="E48" s="44"/>
      <c r="F48" s="45">
        <v>950210</v>
      </c>
      <c r="G48" s="52"/>
      <c r="H48" s="53" t="s">
        <v>2</v>
      </c>
    </row>
    <row r="49" spans="1:8" x14ac:dyDescent="0.25">
      <c r="A49" s="39"/>
      <c r="B49" s="60" t="s">
        <v>46</v>
      </c>
      <c r="C49" s="44"/>
      <c r="D49" s="44"/>
      <c r="E49" s="44"/>
      <c r="F49" s="45">
        <v>950211</v>
      </c>
      <c r="G49" s="52"/>
      <c r="H49" s="53" t="s">
        <v>4</v>
      </c>
    </row>
    <row r="50" spans="1:8" x14ac:dyDescent="0.25">
      <c r="A50" s="39"/>
      <c r="B50" s="60" t="s">
        <v>47</v>
      </c>
      <c r="C50" s="44"/>
      <c r="D50" s="44"/>
      <c r="E50" s="44"/>
      <c r="F50" s="45">
        <v>950212</v>
      </c>
      <c r="G50" s="52"/>
      <c r="H50" s="53" t="s">
        <v>2</v>
      </c>
    </row>
    <row r="51" spans="1:8" x14ac:dyDescent="0.25">
      <c r="A51" s="39"/>
      <c r="B51" s="60" t="s">
        <v>48</v>
      </c>
      <c r="C51" s="44"/>
      <c r="D51" s="44"/>
      <c r="E51" s="44"/>
      <c r="F51" s="45">
        <v>950213</v>
      </c>
      <c r="G51" s="52"/>
      <c r="H51" s="53" t="s">
        <v>4</v>
      </c>
    </row>
    <row r="52" spans="1:8" x14ac:dyDescent="0.25">
      <c r="A52" s="39"/>
      <c r="B52" s="60" t="s">
        <v>49</v>
      </c>
      <c r="C52" s="44"/>
      <c r="D52" s="44"/>
      <c r="E52" s="44"/>
      <c r="F52" s="45">
        <v>950214</v>
      </c>
      <c r="G52" s="52"/>
      <c r="H52" s="53" t="s">
        <v>2</v>
      </c>
    </row>
    <row r="53" spans="1:8" x14ac:dyDescent="0.25">
      <c r="A53" s="39"/>
      <c r="B53" s="60" t="s">
        <v>50</v>
      </c>
      <c r="C53" s="44"/>
      <c r="D53" s="44"/>
      <c r="E53" s="44"/>
      <c r="F53" s="45">
        <v>950215</v>
      </c>
      <c r="G53" s="52"/>
      <c r="H53" s="53" t="s">
        <v>4</v>
      </c>
    </row>
    <row r="54" spans="1:8" x14ac:dyDescent="0.25">
      <c r="A54" s="39"/>
      <c r="B54" s="60" t="s">
        <v>51</v>
      </c>
      <c r="C54" s="44"/>
      <c r="D54" s="44"/>
      <c r="E54" s="44"/>
      <c r="F54" s="45">
        <v>950216</v>
      </c>
      <c r="G54" s="52"/>
      <c r="H54" s="53" t="s">
        <v>2</v>
      </c>
    </row>
    <row r="55" spans="1:8" x14ac:dyDescent="0.25">
      <c r="A55" s="39"/>
      <c r="B55" s="60" t="s">
        <v>52</v>
      </c>
      <c r="C55" s="44"/>
      <c r="D55" s="44"/>
      <c r="E55" s="44"/>
      <c r="F55" s="45">
        <v>950217</v>
      </c>
      <c r="G55" s="52"/>
      <c r="H55" s="53" t="s">
        <v>4</v>
      </c>
    </row>
    <row r="56" spans="1:8" x14ac:dyDescent="0.25">
      <c r="A56" s="39"/>
      <c r="B56" s="60" t="s">
        <v>53</v>
      </c>
      <c r="C56" s="44"/>
      <c r="D56" s="44"/>
      <c r="E56" s="44"/>
      <c r="F56" s="45">
        <v>950218</v>
      </c>
      <c r="G56" s="52"/>
      <c r="H56" s="53" t="s">
        <v>2</v>
      </c>
    </row>
    <row r="57" spans="1:8" x14ac:dyDescent="0.25">
      <c r="A57" s="39"/>
      <c r="B57" s="60" t="s">
        <v>30</v>
      </c>
      <c r="C57" s="44"/>
      <c r="D57" s="44"/>
      <c r="E57" s="44"/>
      <c r="F57" s="45">
        <v>950219</v>
      </c>
      <c r="G57" s="52"/>
      <c r="H57" s="53" t="s">
        <v>2</v>
      </c>
    </row>
    <row r="58" spans="1:8" x14ac:dyDescent="0.25">
      <c r="A58" s="39"/>
      <c r="B58" s="60" t="s">
        <v>32</v>
      </c>
      <c r="C58" s="44"/>
      <c r="D58" s="44"/>
      <c r="E58" s="44"/>
      <c r="F58" s="45">
        <v>950220</v>
      </c>
      <c r="G58" s="52"/>
      <c r="H58" s="53" t="s">
        <v>2</v>
      </c>
    </row>
    <row r="59" spans="1:8" x14ac:dyDescent="0.25">
      <c r="A59" s="39"/>
      <c r="B59" s="60" t="s">
        <v>54</v>
      </c>
      <c r="C59" s="44"/>
      <c r="D59" s="44"/>
      <c r="E59" s="44"/>
      <c r="F59" s="45">
        <v>950221</v>
      </c>
      <c r="G59" s="52"/>
      <c r="H59" s="53" t="s">
        <v>6</v>
      </c>
    </row>
    <row r="60" spans="1:8" x14ac:dyDescent="0.25">
      <c r="A60" s="6"/>
      <c r="B60" s="61"/>
      <c r="C60" s="44"/>
      <c r="D60" s="44"/>
      <c r="E60" s="44"/>
      <c r="F60" s="55"/>
      <c r="G60" s="56"/>
      <c r="H60" s="57"/>
    </row>
    <row r="61" spans="1:8" x14ac:dyDescent="0.25">
      <c r="A61" s="39"/>
      <c r="B61" s="42" t="s">
        <v>55</v>
      </c>
      <c r="C61" s="43"/>
      <c r="D61" s="44"/>
      <c r="E61" s="43"/>
      <c r="F61" s="45">
        <v>9503</v>
      </c>
      <c r="G61" s="46">
        <f>+G66</f>
        <v>-63542</v>
      </c>
      <c r="H61" s="59"/>
    </row>
    <row r="62" spans="1:8" x14ac:dyDescent="0.25">
      <c r="A62" s="39"/>
      <c r="B62" s="60" t="s">
        <v>56</v>
      </c>
      <c r="C62" s="44"/>
      <c r="D62" s="44"/>
      <c r="E62" s="62"/>
      <c r="F62" s="45">
        <v>950301</v>
      </c>
      <c r="G62" s="52"/>
      <c r="H62" s="53" t="s">
        <v>2</v>
      </c>
    </row>
    <row r="63" spans="1:8" x14ac:dyDescent="0.25">
      <c r="A63" s="39"/>
      <c r="B63" s="60" t="s">
        <v>57</v>
      </c>
      <c r="C63" s="44"/>
      <c r="D63" s="44"/>
      <c r="E63" s="62"/>
      <c r="F63" s="45">
        <v>950302</v>
      </c>
      <c r="G63" s="52"/>
      <c r="H63" s="53" t="s">
        <v>2</v>
      </c>
    </row>
    <row r="64" spans="1:8" x14ac:dyDescent="0.25">
      <c r="A64" s="39"/>
      <c r="B64" s="60" t="s">
        <v>58</v>
      </c>
      <c r="C64" s="44"/>
      <c r="D64" s="44"/>
      <c r="E64" s="62"/>
      <c r="F64" s="45">
        <v>950303</v>
      </c>
      <c r="G64" s="52"/>
      <c r="H64" s="53" t="s">
        <v>4</v>
      </c>
    </row>
    <row r="65" spans="1:8" x14ac:dyDescent="0.25">
      <c r="A65" s="39"/>
      <c r="B65" s="60" t="s">
        <v>59</v>
      </c>
      <c r="C65" s="44"/>
      <c r="D65" s="44"/>
      <c r="E65" s="62"/>
      <c r="F65" s="45">
        <v>950304</v>
      </c>
      <c r="G65" s="52"/>
      <c r="H65" s="53" t="s">
        <v>2</v>
      </c>
    </row>
    <row r="66" spans="1:8" x14ac:dyDescent="0.25">
      <c r="A66" s="39"/>
      <c r="B66" s="60" t="s">
        <v>60</v>
      </c>
      <c r="C66" s="44"/>
      <c r="D66" s="44"/>
      <c r="E66" s="62"/>
      <c r="F66" s="45">
        <v>950305</v>
      </c>
      <c r="G66" s="52">
        <v>-63542</v>
      </c>
      <c r="H66" s="53" t="s">
        <v>4</v>
      </c>
    </row>
    <row r="67" spans="1:8" x14ac:dyDescent="0.25">
      <c r="A67" s="39"/>
      <c r="B67" s="60" t="s">
        <v>61</v>
      </c>
      <c r="C67" s="44"/>
      <c r="D67" s="44"/>
      <c r="E67" s="62"/>
      <c r="F67" s="45">
        <v>950306</v>
      </c>
      <c r="G67" s="52"/>
      <c r="H67" s="53" t="s">
        <v>4</v>
      </c>
    </row>
    <row r="68" spans="1:8" x14ac:dyDescent="0.25">
      <c r="A68" s="39"/>
      <c r="B68" s="60" t="s">
        <v>49</v>
      </c>
      <c r="C68" s="44"/>
      <c r="D68" s="44"/>
      <c r="E68" s="62"/>
      <c r="F68" s="45">
        <v>950307</v>
      </c>
      <c r="G68" s="52"/>
      <c r="H68" s="53" t="s">
        <v>2</v>
      </c>
    </row>
    <row r="69" spans="1:8" x14ac:dyDescent="0.25">
      <c r="A69" s="39"/>
      <c r="B69" s="60" t="s">
        <v>29</v>
      </c>
      <c r="C69" s="44"/>
      <c r="D69" s="44"/>
      <c r="E69" s="62"/>
      <c r="F69" s="45">
        <v>950308</v>
      </c>
      <c r="G69" s="52"/>
      <c r="H69" s="53" t="s">
        <v>4</v>
      </c>
    </row>
    <row r="70" spans="1:8" x14ac:dyDescent="0.25">
      <c r="A70" s="39"/>
      <c r="B70" s="60" t="s">
        <v>32</v>
      </c>
      <c r="C70" s="44"/>
      <c r="D70" s="44"/>
      <c r="E70" s="62"/>
      <c r="F70" s="45">
        <v>950309</v>
      </c>
      <c r="G70" s="52"/>
      <c r="H70" s="53" t="s">
        <v>2</v>
      </c>
    </row>
    <row r="71" spans="1:8" x14ac:dyDescent="0.25">
      <c r="A71" s="39"/>
      <c r="B71" s="60" t="s">
        <v>34</v>
      </c>
      <c r="C71" s="44"/>
      <c r="D71" s="44"/>
      <c r="E71" s="62"/>
      <c r="F71" s="45">
        <v>950310</v>
      </c>
      <c r="G71" s="52"/>
      <c r="H71" s="53" t="s">
        <v>6</v>
      </c>
    </row>
    <row r="72" spans="1:8" x14ac:dyDescent="0.25">
      <c r="A72" s="6"/>
      <c r="B72" s="63"/>
      <c r="C72" s="17"/>
      <c r="D72" s="17"/>
      <c r="E72" s="17"/>
      <c r="F72" s="55"/>
      <c r="G72" s="56"/>
      <c r="H72" s="57"/>
    </row>
    <row r="73" spans="1:8" ht="30.75" customHeight="1" x14ac:dyDescent="0.25">
      <c r="A73" s="39"/>
      <c r="B73" s="120" t="s">
        <v>62</v>
      </c>
      <c r="C73" s="120"/>
      <c r="D73" s="120"/>
      <c r="E73" s="121"/>
      <c r="F73" s="45">
        <v>9504</v>
      </c>
      <c r="G73" s="46">
        <v>0</v>
      </c>
      <c r="H73" s="59"/>
    </row>
    <row r="74" spans="1:8" x14ac:dyDescent="0.25">
      <c r="A74" s="39"/>
      <c r="B74" s="62" t="s">
        <v>63</v>
      </c>
      <c r="C74" s="62"/>
      <c r="D74" s="44"/>
      <c r="E74" s="62"/>
      <c r="F74" s="45">
        <v>950401</v>
      </c>
      <c r="G74" s="52"/>
      <c r="H74" s="53" t="s">
        <v>6</v>
      </c>
    </row>
    <row r="75" spans="1:8" x14ac:dyDescent="0.25">
      <c r="A75" s="39"/>
      <c r="B75" s="64" t="s">
        <v>64</v>
      </c>
      <c r="C75" s="44"/>
      <c r="D75" s="44"/>
      <c r="E75" s="44"/>
      <c r="F75" s="45">
        <v>9505</v>
      </c>
      <c r="G75" s="46">
        <f>+G17</f>
        <v>-132124</v>
      </c>
      <c r="H75" s="53"/>
    </row>
    <row r="76" spans="1:8" ht="15.75" thickBot="1" x14ac:dyDescent="0.3">
      <c r="A76" s="39"/>
      <c r="B76" s="65" t="s">
        <v>65</v>
      </c>
      <c r="C76" s="44"/>
      <c r="D76" s="44"/>
      <c r="E76" s="44"/>
      <c r="F76" s="45">
        <v>9506</v>
      </c>
      <c r="G76" s="66">
        <v>320535</v>
      </c>
      <c r="H76" s="53" t="s">
        <v>2</v>
      </c>
    </row>
    <row r="77" spans="1:8" ht="15.75" thickBot="1" x14ac:dyDescent="0.3">
      <c r="A77" s="39"/>
      <c r="B77" s="65" t="s">
        <v>66</v>
      </c>
      <c r="C77" s="44"/>
      <c r="D77" s="44"/>
      <c r="E77" s="44"/>
      <c r="F77" s="67">
        <v>9507</v>
      </c>
      <c r="G77" s="68">
        <f>+G75+G76</f>
        <v>188411</v>
      </c>
      <c r="H77" s="59"/>
    </row>
    <row r="78" spans="1:8" ht="15.75" thickTop="1" x14ac:dyDescent="0.25">
      <c r="A78" s="69"/>
      <c r="B78" s="70"/>
      <c r="C78" s="12"/>
      <c r="D78" s="17"/>
      <c r="E78" s="17"/>
      <c r="F78" s="17"/>
      <c r="G78" s="17"/>
      <c r="H78" s="71"/>
    </row>
    <row r="79" spans="1:8" ht="15.75" thickBot="1" x14ac:dyDescent="0.3">
      <c r="A79" s="72"/>
      <c r="B79" s="17"/>
      <c r="C79" s="17"/>
      <c r="D79" s="17"/>
      <c r="E79" s="17"/>
      <c r="F79" s="17"/>
      <c r="G79" s="17"/>
      <c r="H79" s="71"/>
    </row>
    <row r="80" spans="1:8" s="75" customFormat="1" ht="16.5" thickBot="1" x14ac:dyDescent="0.3">
      <c r="A80" s="73"/>
      <c r="B80" s="122" t="s">
        <v>67</v>
      </c>
      <c r="C80" s="123"/>
      <c r="D80" s="123"/>
      <c r="E80" s="123"/>
      <c r="F80" s="123"/>
      <c r="G80" s="124"/>
      <c r="H80" s="74"/>
    </row>
    <row r="81" spans="1:9" x14ac:dyDescent="0.25">
      <c r="A81" s="6"/>
      <c r="B81" s="17"/>
      <c r="C81" s="17"/>
      <c r="D81" s="17"/>
      <c r="E81" s="17"/>
      <c r="F81" s="17"/>
      <c r="G81" s="17"/>
      <c r="H81" s="71"/>
    </row>
    <row r="82" spans="1:9" x14ac:dyDescent="0.25">
      <c r="A82" s="39"/>
      <c r="B82" s="76" t="s">
        <v>68</v>
      </c>
      <c r="C82" s="77"/>
      <c r="D82" s="44"/>
      <c r="E82" s="44"/>
      <c r="F82" s="45">
        <v>96</v>
      </c>
      <c r="G82" s="78">
        <v>-186604</v>
      </c>
      <c r="H82" s="53"/>
    </row>
    <row r="83" spans="1:9" x14ac:dyDescent="0.25">
      <c r="A83" s="39"/>
      <c r="B83" s="79"/>
      <c r="C83" s="44"/>
      <c r="D83" s="44"/>
      <c r="E83" s="44"/>
      <c r="F83" s="56"/>
      <c r="G83" s="56"/>
      <c r="H83" s="57"/>
    </row>
    <row r="84" spans="1:9" x14ac:dyDescent="0.25">
      <c r="A84" s="39"/>
      <c r="B84" s="80" t="s">
        <v>69</v>
      </c>
      <c r="C84" s="44"/>
      <c r="D84" s="44"/>
      <c r="E84" s="44"/>
      <c r="F84" s="45">
        <v>97</v>
      </c>
      <c r="G84" s="78">
        <f>+G95+G85</f>
        <v>63170</v>
      </c>
      <c r="H84" s="53"/>
    </row>
    <row r="85" spans="1:9" x14ac:dyDescent="0.25">
      <c r="A85" s="39"/>
      <c r="B85" s="50" t="s">
        <v>70</v>
      </c>
      <c r="C85" s="44"/>
      <c r="D85" s="44"/>
      <c r="E85" s="44"/>
      <c r="F85" s="81">
        <v>9701</v>
      </c>
      <c r="G85" s="52">
        <f>16443+31618</f>
        <v>48061</v>
      </c>
      <c r="H85" s="53" t="s">
        <v>6</v>
      </c>
    </row>
    <row r="86" spans="1:9" x14ac:dyDescent="0.25">
      <c r="A86" s="39"/>
      <c r="B86" s="50" t="s">
        <v>71</v>
      </c>
      <c r="C86" s="44"/>
      <c r="D86" s="44"/>
      <c r="E86" s="44"/>
      <c r="F86" s="81">
        <v>9702</v>
      </c>
      <c r="G86" s="52"/>
      <c r="H86" s="53" t="s">
        <v>6</v>
      </c>
    </row>
    <row r="87" spans="1:9" x14ac:dyDescent="0.25">
      <c r="A87" s="39"/>
      <c r="B87" s="50" t="s">
        <v>72</v>
      </c>
      <c r="C87" s="44"/>
      <c r="D87" s="44"/>
      <c r="E87" s="44"/>
      <c r="F87" s="81">
        <v>9703</v>
      </c>
      <c r="G87" s="52"/>
      <c r="H87" s="53" t="s">
        <v>6</v>
      </c>
    </row>
    <row r="88" spans="1:9" x14ac:dyDescent="0.25">
      <c r="A88" s="39"/>
      <c r="B88" s="50" t="s">
        <v>73</v>
      </c>
      <c r="C88" s="44"/>
      <c r="D88" s="44"/>
      <c r="E88" s="44"/>
      <c r="F88" s="81">
        <v>9704</v>
      </c>
      <c r="G88" s="52"/>
      <c r="H88" s="53" t="s">
        <v>4</v>
      </c>
    </row>
    <row r="89" spans="1:9" x14ac:dyDescent="0.25">
      <c r="A89" s="39"/>
      <c r="B89" s="50" t="s">
        <v>74</v>
      </c>
      <c r="C89" s="44"/>
      <c r="D89" s="44"/>
      <c r="E89" s="44"/>
      <c r="F89" s="81">
        <v>9705</v>
      </c>
      <c r="G89" s="52"/>
      <c r="H89" s="53" t="s">
        <v>6</v>
      </c>
    </row>
    <row r="90" spans="1:9" x14ac:dyDescent="0.25">
      <c r="A90" s="39"/>
      <c r="B90" s="50" t="s">
        <v>75</v>
      </c>
      <c r="C90" s="44"/>
      <c r="D90" s="44"/>
      <c r="E90" s="44"/>
      <c r="F90" s="81">
        <v>9706</v>
      </c>
      <c r="G90" s="52"/>
      <c r="H90" s="53" t="s">
        <v>6</v>
      </c>
    </row>
    <row r="91" spans="1:9" x14ac:dyDescent="0.25">
      <c r="A91" s="39"/>
      <c r="B91" s="50" t="s">
        <v>76</v>
      </c>
      <c r="C91" s="44"/>
      <c r="D91" s="44"/>
      <c r="E91" s="44"/>
      <c r="F91" s="81">
        <v>9707</v>
      </c>
      <c r="G91" s="52"/>
      <c r="H91" s="53" t="s">
        <v>6</v>
      </c>
    </row>
    <row r="92" spans="1:9" x14ac:dyDescent="0.25">
      <c r="A92" s="39"/>
      <c r="B92" s="50" t="s">
        <v>77</v>
      </c>
      <c r="C92" s="44"/>
      <c r="D92" s="44"/>
      <c r="E92" s="44"/>
      <c r="F92" s="81">
        <v>9708</v>
      </c>
      <c r="G92" s="52"/>
      <c r="H92" s="53" t="s">
        <v>6</v>
      </c>
    </row>
    <row r="93" spans="1:9" x14ac:dyDescent="0.25">
      <c r="A93" s="39"/>
      <c r="B93" s="50" t="s">
        <v>78</v>
      </c>
      <c r="C93" s="44"/>
      <c r="D93" s="44"/>
      <c r="E93" s="44"/>
      <c r="F93" s="81">
        <v>9709</v>
      </c>
      <c r="G93" s="52"/>
      <c r="H93" s="53" t="s">
        <v>6</v>
      </c>
    </row>
    <row r="94" spans="1:9" x14ac:dyDescent="0.25">
      <c r="A94" s="39"/>
      <c r="B94" s="50" t="s">
        <v>79</v>
      </c>
      <c r="C94" s="44"/>
      <c r="D94" s="44"/>
      <c r="E94" s="44"/>
      <c r="F94" s="81">
        <v>9710</v>
      </c>
      <c r="G94" s="52"/>
      <c r="H94" s="53" t="s">
        <v>6</v>
      </c>
    </row>
    <row r="95" spans="1:9" x14ac:dyDescent="0.25">
      <c r="A95" s="39"/>
      <c r="B95" s="50" t="s">
        <v>80</v>
      </c>
      <c r="C95" s="44"/>
      <c r="D95" s="44"/>
      <c r="E95" s="44"/>
      <c r="F95" s="81">
        <v>9711</v>
      </c>
      <c r="G95" s="52">
        <f>9814+5295</f>
        <v>15109</v>
      </c>
      <c r="H95" s="53" t="s">
        <v>6</v>
      </c>
      <c r="I95" s="152">
        <f>+G109-G18</f>
        <v>0</v>
      </c>
    </row>
    <row r="96" spans="1:9" x14ac:dyDescent="0.25">
      <c r="A96" s="39"/>
      <c r="B96" s="82"/>
      <c r="C96" s="44"/>
      <c r="D96" s="44"/>
      <c r="E96" s="44"/>
      <c r="F96" s="83"/>
      <c r="G96" s="56"/>
      <c r="H96" s="57"/>
    </row>
    <row r="97" spans="1:16" x14ac:dyDescent="0.25">
      <c r="A97" s="39"/>
      <c r="B97" s="84" t="s">
        <v>81</v>
      </c>
      <c r="C97" s="44"/>
      <c r="D97" s="44"/>
      <c r="E97" s="44"/>
      <c r="F97" s="45">
        <v>98</v>
      </c>
      <c r="G97" s="78">
        <f>SUM(G98:G107)</f>
        <v>61660</v>
      </c>
      <c r="H97" s="53"/>
    </row>
    <row r="98" spans="1:16" x14ac:dyDescent="0.25">
      <c r="A98" s="39"/>
      <c r="B98" s="50" t="s">
        <v>82</v>
      </c>
      <c r="C98" s="44"/>
      <c r="D98" s="44"/>
      <c r="E98" s="44"/>
      <c r="F98" s="85">
        <v>9801</v>
      </c>
      <c r="G98" s="52">
        <v>66585</v>
      </c>
      <c r="H98" s="53" t="s">
        <v>6</v>
      </c>
    </row>
    <row r="99" spans="1:16" x14ac:dyDescent="0.25">
      <c r="A99" s="39"/>
      <c r="B99" s="50" t="s">
        <v>83</v>
      </c>
      <c r="C99" s="44"/>
      <c r="D99" s="44"/>
      <c r="E99" s="44"/>
      <c r="F99" s="81">
        <v>9802</v>
      </c>
      <c r="G99" s="52">
        <v>5796</v>
      </c>
      <c r="H99" s="53" t="s">
        <v>6</v>
      </c>
    </row>
    <row r="100" spans="1:16" x14ac:dyDescent="0.25">
      <c r="A100" s="39"/>
      <c r="B100" s="50" t="s">
        <v>84</v>
      </c>
      <c r="C100" s="44"/>
      <c r="D100" s="44"/>
      <c r="E100" s="44"/>
      <c r="F100" s="81">
        <v>9803</v>
      </c>
      <c r="G100" s="52"/>
      <c r="H100" s="53" t="s">
        <v>6</v>
      </c>
    </row>
    <row r="101" spans="1:16" x14ac:dyDescent="0.25">
      <c r="A101" s="39"/>
      <c r="B101" s="50" t="s">
        <v>85</v>
      </c>
      <c r="C101" s="44"/>
      <c r="D101" s="44"/>
      <c r="E101" s="44"/>
      <c r="F101" s="81">
        <v>9804</v>
      </c>
      <c r="G101" s="52">
        <f>28809</f>
        <v>28809</v>
      </c>
      <c r="H101" s="53" t="s">
        <v>6</v>
      </c>
    </row>
    <row r="102" spans="1:16" x14ac:dyDescent="0.25">
      <c r="A102" s="39"/>
      <c r="B102" s="50" t="s">
        <v>86</v>
      </c>
      <c r="C102" s="44"/>
      <c r="D102" s="44"/>
      <c r="E102" s="44"/>
      <c r="F102" s="81">
        <v>9805</v>
      </c>
      <c r="G102" s="52">
        <v>36311</v>
      </c>
      <c r="H102" s="53" t="s">
        <v>6</v>
      </c>
    </row>
    <row r="103" spans="1:16" x14ac:dyDescent="0.25">
      <c r="A103" s="39"/>
      <c r="B103" s="50" t="s">
        <v>87</v>
      </c>
      <c r="C103" s="44"/>
      <c r="D103" s="44"/>
      <c r="E103" s="44"/>
      <c r="F103" s="81">
        <v>9806</v>
      </c>
      <c r="G103" s="52">
        <v>-10763</v>
      </c>
      <c r="H103" s="53" t="s">
        <v>6</v>
      </c>
    </row>
    <row r="104" spans="1:16" x14ac:dyDescent="0.25">
      <c r="A104" s="39"/>
      <c r="B104" s="50" t="s">
        <v>88</v>
      </c>
      <c r="C104" s="44"/>
      <c r="D104" s="44"/>
      <c r="E104" s="44"/>
      <c r="F104" s="81">
        <v>9807</v>
      </c>
      <c r="G104" s="52">
        <v>-54433</v>
      </c>
      <c r="H104" s="53" t="s">
        <v>6</v>
      </c>
    </row>
    <row r="105" spans="1:16" x14ac:dyDescent="0.25">
      <c r="A105" s="39"/>
      <c r="B105" s="50" t="s">
        <v>89</v>
      </c>
      <c r="C105" s="44"/>
      <c r="D105" s="44"/>
      <c r="E105" s="44"/>
      <c r="F105" s="81">
        <v>9808</v>
      </c>
      <c r="G105" s="52">
        <v>-5582</v>
      </c>
      <c r="H105" s="53" t="s">
        <v>6</v>
      </c>
    </row>
    <row r="106" spans="1:16" x14ac:dyDescent="0.25">
      <c r="A106" s="39"/>
      <c r="B106" s="50" t="s">
        <v>90</v>
      </c>
      <c r="C106" s="44"/>
      <c r="D106" s="44"/>
      <c r="E106" s="44"/>
      <c r="F106" s="81">
        <v>9809</v>
      </c>
      <c r="G106" s="52"/>
      <c r="H106" s="53" t="s">
        <v>6</v>
      </c>
    </row>
    <row r="107" spans="1:16" x14ac:dyDescent="0.25">
      <c r="A107" s="39"/>
      <c r="B107" s="50" t="s">
        <v>91</v>
      </c>
      <c r="C107" s="44"/>
      <c r="D107" s="44"/>
      <c r="E107" s="44"/>
      <c r="F107" s="81">
        <v>9810</v>
      </c>
      <c r="G107" s="52">
        <v>-5063</v>
      </c>
      <c r="H107" s="53" t="s">
        <v>6</v>
      </c>
    </row>
    <row r="108" spans="1:16" x14ac:dyDescent="0.25">
      <c r="A108" s="39"/>
      <c r="B108" s="50"/>
      <c r="C108" s="44"/>
      <c r="D108" s="44"/>
      <c r="E108" s="44"/>
      <c r="F108" s="86"/>
      <c r="G108" s="44"/>
      <c r="H108" s="87"/>
    </row>
    <row r="109" spans="1:16" x14ac:dyDescent="0.25">
      <c r="A109" s="39"/>
      <c r="B109" s="88" t="s">
        <v>92</v>
      </c>
      <c r="C109" s="44"/>
      <c r="D109" s="44"/>
      <c r="E109" s="44"/>
      <c r="F109" s="45">
        <v>9820</v>
      </c>
      <c r="G109" s="46">
        <f>+G82+G84+G97</f>
        <v>-61774</v>
      </c>
      <c r="H109" s="89"/>
    </row>
    <row r="110" spans="1:16" ht="15.75" thickBot="1" x14ac:dyDescent="0.3">
      <c r="A110" s="90"/>
      <c r="B110" s="91"/>
      <c r="C110" s="92"/>
      <c r="D110" s="92"/>
      <c r="E110" s="92"/>
      <c r="F110" s="92"/>
      <c r="G110" s="92"/>
      <c r="H110" s="93"/>
    </row>
    <row r="111" spans="1:16" ht="15.75" thickTop="1" x14ac:dyDescent="0.25">
      <c r="A111" s="6"/>
      <c r="B111" s="94"/>
      <c r="C111" s="94"/>
      <c r="D111" s="94"/>
      <c r="E111" s="94"/>
      <c r="F111" s="94"/>
      <c r="G111" s="94"/>
      <c r="H111" s="95"/>
    </row>
    <row r="112" spans="1:16" x14ac:dyDescent="0.25">
      <c r="A112" s="106" t="s">
        <v>93</v>
      </c>
      <c r="B112" s="107"/>
      <c r="C112" s="107"/>
      <c r="D112" s="107"/>
      <c r="E112" s="107"/>
      <c r="F112" s="107"/>
      <c r="G112" s="107"/>
      <c r="H112" s="108"/>
      <c r="I112" s="96"/>
      <c r="J112" s="96"/>
      <c r="K112" s="96"/>
      <c r="L112" s="96"/>
      <c r="M112" s="96"/>
      <c r="N112" s="96"/>
      <c r="O112" s="96"/>
      <c r="P112" s="97"/>
    </row>
    <row r="113" spans="1:8" x14ac:dyDescent="0.25">
      <c r="A113" s="6"/>
      <c r="B113" s="109" t="s">
        <v>94</v>
      </c>
      <c r="C113" s="109"/>
      <c r="D113" s="109"/>
      <c r="E113" s="109"/>
      <c r="F113" s="109"/>
      <c r="G113" s="109"/>
      <c r="H113" s="95"/>
    </row>
    <row r="114" spans="1:8" x14ac:dyDescent="0.25">
      <c r="A114" s="6"/>
      <c r="B114" s="109"/>
      <c r="C114" s="109"/>
      <c r="D114" s="109"/>
      <c r="E114" s="109"/>
      <c r="F114" s="109"/>
      <c r="G114" s="109"/>
      <c r="H114" s="95"/>
    </row>
    <row r="115" spans="1:8" x14ac:dyDescent="0.25">
      <c r="A115" s="6"/>
      <c r="B115" s="94"/>
      <c r="C115" s="94"/>
      <c r="D115" s="94"/>
      <c r="E115" s="94"/>
      <c r="F115" s="94"/>
      <c r="G115" s="94"/>
      <c r="H115" s="95"/>
    </row>
    <row r="116" spans="1:8" x14ac:dyDescent="0.25">
      <c r="A116" s="6"/>
      <c r="B116" s="94"/>
      <c r="C116" s="94"/>
      <c r="D116" s="94"/>
      <c r="E116" s="94"/>
      <c r="F116" s="94"/>
      <c r="G116" s="94"/>
      <c r="H116" s="95"/>
    </row>
    <row r="117" spans="1:8" x14ac:dyDescent="0.25">
      <c r="A117" s="6"/>
      <c r="B117" s="94"/>
      <c r="C117" s="94"/>
      <c r="D117" s="94"/>
      <c r="E117" s="94"/>
      <c r="F117" s="94"/>
      <c r="G117" s="94"/>
      <c r="H117" s="95"/>
    </row>
    <row r="118" spans="1:8" x14ac:dyDescent="0.25">
      <c r="A118" s="6"/>
      <c r="B118" s="94"/>
      <c r="C118" s="94"/>
      <c r="D118" s="94"/>
      <c r="E118" s="94"/>
      <c r="F118" s="94"/>
      <c r="G118" s="94"/>
      <c r="H118" s="95"/>
    </row>
    <row r="119" spans="1:8" x14ac:dyDescent="0.25">
      <c r="A119" s="6"/>
      <c r="B119" s="94"/>
      <c r="C119" s="94"/>
      <c r="D119" s="94"/>
      <c r="E119" s="94"/>
      <c r="F119" s="94"/>
      <c r="G119" s="94"/>
      <c r="H119" s="95"/>
    </row>
    <row r="120" spans="1:8" x14ac:dyDescent="0.25">
      <c r="A120" s="6"/>
      <c r="B120" s="98" t="s">
        <v>95</v>
      </c>
      <c r="C120" s="98"/>
      <c r="D120" s="98" t="s">
        <v>95</v>
      </c>
      <c r="E120" s="99"/>
      <c r="F120" s="99"/>
      <c r="G120" s="100"/>
      <c r="H120" s="95"/>
    </row>
    <row r="121" spans="1:8" x14ac:dyDescent="0.25">
      <c r="A121" s="6"/>
      <c r="B121" s="99" t="s">
        <v>96</v>
      </c>
      <c r="C121" s="99"/>
      <c r="D121" s="101" t="s">
        <v>97</v>
      </c>
      <c r="E121" s="99"/>
      <c r="F121" s="99"/>
      <c r="G121" s="100"/>
      <c r="H121" s="95"/>
    </row>
    <row r="122" spans="1:8" x14ac:dyDescent="0.25">
      <c r="A122" s="6"/>
      <c r="B122" s="99" t="s">
        <v>98</v>
      </c>
      <c r="C122" s="99"/>
      <c r="D122" s="101" t="s">
        <v>98</v>
      </c>
      <c r="E122" s="99"/>
      <c r="F122" s="99"/>
      <c r="G122" s="100"/>
      <c r="H122" s="95"/>
    </row>
    <row r="123" spans="1:8" x14ac:dyDescent="0.25">
      <c r="A123" s="6"/>
      <c r="B123" s="101" t="s">
        <v>99</v>
      </c>
      <c r="C123" s="98"/>
      <c r="D123" s="101" t="s">
        <v>100</v>
      </c>
      <c r="E123" s="98"/>
      <c r="F123" s="98"/>
      <c r="G123" s="94"/>
      <c r="H123" s="95"/>
    </row>
    <row r="124" spans="1:8" ht="15.75" thickBot="1" x14ac:dyDescent="0.3">
      <c r="A124" s="90"/>
      <c r="B124" s="102"/>
      <c r="C124" s="103"/>
      <c r="D124" s="103"/>
      <c r="E124" s="102"/>
      <c r="F124" s="103"/>
      <c r="G124" s="103"/>
      <c r="H124" s="104"/>
    </row>
    <row r="125" spans="1:8" ht="15.75" thickTop="1" x14ac:dyDescent="0.25"/>
    <row r="130" spans="2:6" x14ac:dyDescent="0.25">
      <c r="B130" s="105"/>
      <c r="C130" s="105"/>
      <c r="D130" s="105"/>
      <c r="E130" s="105"/>
      <c r="F130" s="105"/>
    </row>
    <row r="131" spans="2:6" x14ac:dyDescent="0.25">
      <c r="B131" s="105"/>
      <c r="C131" s="105"/>
      <c r="D131" s="105"/>
      <c r="E131" s="105"/>
      <c r="F131" s="105"/>
    </row>
    <row r="132" spans="2:6" x14ac:dyDescent="0.25">
      <c r="B132" s="105"/>
      <c r="C132" s="105"/>
      <c r="D132" s="105"/>
      <c r="E132" s="105"/>
      <c r="F132" s="105"/>
    </row>
    <row r="133" spans="2:6" x14ac:dyDescent="0.25">
      <c r="B133" s="105"/>
      <c r="C133" s="105"/>
      <c r="D133" s="105"/>
      <c r="E133" s="105"/>
      <c r="F133" s="105"/>
    </row>
    <row r="134" spans="2:6" x14ac:dyDescent="0.25">
      <c r="B134" s="105"/>
      <c r="C134" s="105"/>
      <c r="D134" s="105"/>
      <c r="E134" s="105"/>
      <c r="F134" s="105"/>
    </row>
    <row r="135" spans="2:6" x14ac:dyDescent="0.25">
      <c r="B135" s="105"/>
      <c r="C135" s="105"/>
      <c r="D135" s="105"/>
      <c r="E135" s="105"/>
      <c r="F135" s="105"/>
    </row>
    <row r="136" spans="2:6" x14ac:dyDescent="0.25">
      <c r="B136" s="105"/>
      <c r="C136" s="105"/>
      <c r="D136" s="105"/>
      <c r="E136" s="105"/>
      <c r="F136" s="105"/>
    </row>
    <row r="137" spans="2:6" x14ac:dyDescent="0.25">
      <c r="B137" s="105"/>
      <c r="C137" s="105"/>
      <c r="D137" s="105"/>
      <c r="E137" s="105"/>
      <c r="F137" s="105"/>
    </row>
    <row r="138" spans="2:6" x14ac:dyDescent="0.25">
      <c r="B138" s="105"/>
      <c r="C138" s="105"/>
      <c r="D138" s="105"/>
      <c r="E138" s="105"/>
      <c r="F138" s="105"/>
    </row>
    <row r="139" spans="2:6" x14ac:dyDescent="0.25">
      <c r="B139" s="105"/>
      <c r="C139" s="105"/>
      <c r="D139" s="105"/>
      <c r="E139" s="105"/>
      <c r="F139" s="105"/>
    </row>
    <row r="140" spans="2:6" x14ac:dyDescent="0.25">
      <c r="B140" s="105"/>
      <c r="C140" s="105"/>
      <c r="D140" s="105"/>
      <c r="E140" s="105"/>
      <c r="F140" s="105"/>
    </row>
    <row r="141" spans="2:6" x14ac:dyDescent="0.25">
      <c r="B141" s="105"/>
      <c r="C141" s="105"/>
      <c r="D141" s="105"/>
      <c r="E141" s="105"/>
      <c r="F141" s="105"/>
    </row>
    <row r="142" spans="2:6" x14ac:dyDescent="0.25">
      <c r="B142" s="105"/>
      <c r="C142" s="105"/>
      <c r="D142" s="105"/>
      <c r="E142" s="105"/>
      <c r="F142" s="105"/>
    </row>
    <row r="143" spans="2:6" x14ac:dyDescent="0.25">
      <c r="B143" s="105"/>
      <c r="C143" s="105"/>
      <c r="D143" s="105"/>
      <c r="E143" s="105"/>
      <c r="F143" s="105"/>
    </row>
    <row r="144" spans="2:6" x14ac:dyDescent="0.25">
      <c r="B144" s="105"/>
      <c r="C144" s="105"/>
      <c r="D144" s="105"/>
      <c r="E144" s="105"/>
      <c r="F144" s="105"/>
    </row>
    <row r="145" spans="2:6" x14ac:dyDescent="0.25">
      <c r="B145" s="105"/>
      <c r="C145" s="105"/>
      <c r="D145" s="105"/>
      <c r="E145" s="105"/>
      <c r="F145" s="105"/>
    </row>
    <row r="146" spans="2:6" x14ac:dyDescent="0.25">
      <c r="B146" s="105"/>
      <c r="C146" s="105"/>
      <c r="D146" s="105"/>
      <c r="E146" s="105"/>
      <c r="F146" s="105"/>
    </row>
    <row r="147" spans="2:6" x14ac:dyDescent="0.25">
      <c r="B147" s="105"/>
      <c r="C147" s="105"/>
      <c r="D147" s="105"/>
      <c r="E147" s="105"/>
      <c r="F147" s="105"/>
    </row>
    <row r="148" spans="2:6" x14ac:dyDescent="0.25">
      <c r="B148" s="105"/>
      <c r="C148" s="105"/>
      <c r="D148" s="105"/>
      <c r="E148" s="105"/>
      <c r="F148" s="105"/>
    </row>
    <row r="149" spans="2:6" x14ac:dyDescent="0.25">
      <c r="B149" s="105"/>
      <c r="C149" s="105"/>
      <c r="D149" s="105"/>
      <c r="E149" s="105"/>
      <c r="F149" s="105"/>
    </row>
    <row r="150" spans="2:6" x14ac:dyDescent="0.25">
      <c r="B150" s="105"/>
      <c r="C150" s="105"/>
      <c r="D150" s="105"/>
      <c r="E150" s="105"/>
      <c r="F150" s="105"/>
    </row>
    <row r="151" spans="2:6" x14ac:dyDescent="0.25">
      <c r="B151" s="105"/>
      <c r="C151" s="105"/>
      <c r="D151" s="105"/>
      <c r="E151" s="105"/>
      <c r="F151" s="105"/>
    </row>
    <row r="152" spans="2:6" x14ac:dyDescent="0.25">
      <c r="B152" s="105"/>
      <c r="C152" s="105"/>
      <c r="D152" s="105"/>
      <c r="E152" s="105"/>
      <c r="F152" s="105"/>
    </row>
    <row r="153" spans="2:6" x14ac:dyDescent="0.25">
      <c r="B153" s="105"/>
      <c r="C153" s="105"/>
      <c r="D153" s="105"/>
      <c r="E153" s="105"/>
      <c r="F153" s="105"/>
    </row>
    <row r="154" spans="2:6" x14ac:dyDescent="0.25">
      <c r="B154" s="105"/>
      <c r="C154" s="105"/>
      <c r="D154" s="105"/>
      <c r="E154" s="105"/>
      <c r="F154" s="105"/>
    </row>
    <row r="155" spans="2:6" x14ac:dyDescent="0.25">
      <c r="B155" s="105"/>
      <c r="C155" s="105"/>
      <c r="D155" s="105"/>
      <c r="E155" s="105"/>
      <c r="F155" s="105"/>
    </row>
    <row r="156" spans="2:6" x14ac:dyDescent="0.25">
      <c r="B156" s="105"/>
      <c r="C156" s="105"/>
      <c r="D156" s="105"/>
      <c r="E156" s="105"/>
      <c r="F156" s="105"/>
    </row>
    <row r="157" spans="2:6" x14ac:dyDescent="0.25">
      <c r="B157" s="105"/>
      <c r="C157" s="105"/>
      <c r="D157" s="105"/>
      <c r="E157" s="105"/>
      <c r="F157" s="105"/>
    </row>
    <row r="158" spans="2:6" x14ac:dyDescent="0.25">
      <c r="B158" s="105"/>
      <c r="C158" s="105"/>
      <c r="D158" s="105"/>
      <c r="E158" s="105"/>
      <c r="F158" s="105"/>
    </row>
    <row r="159" spans="2:6" x14ac:dyDescent="0.25">
      <c r="B159" s="105"/>
      <c r="C159" s="105"/>
      <c r="D159" s="105"/>
      <c r="E159" s="105"/>
      <c r="F159" s="105"/>
    </row>
    <row r="160" spans="2:6" x14ac:dyDescent="0.25">
      <c r="B160" s="105"/>
      <c r="C160" s="105"/>
      <c r="D160" s="105"/>
      <c r="E160" s="105"/>
      <c r="F160" s="105"/>
    </row>
    <row r="161" spans="2:6" x14ac:dyDescent="0.25">
      <c r="B161" s="105"/>
      <c r="C161" s="105"/>
      <c r="D161" s="105"/>
      <c r="E161" s="105"/>
      <c r="F161" s="105"/>
    </row>
    <row r="162" spans="2:6" x14ac:dyDescent="0.25">
      <c r="B162" s="105"/>
      <c r="C162" s="105"/>
      <c r="D162" s="105"/>
      <c r="E162" s="105"/>
      <c r="F162" s="105"/>
    </row>
    <row r="163" spans="2:6" x14ac:dyDescent="0.25">
      <c r="B163" s="105"/>
      <c r="C163" s="105"/>
      <c r="D163" s="105"/>
      <c r="E163" s="105"/>
      <c r="F163" s="105"/>
    </row>
    <row r="164" spans="2:6" x14ac:dyDescent="0.25">
      <c r="B164" s="105"/>
      <c r="C164" s="105"/>
      <c r="D164" s="105"/>
      <c r="E164" s="105"/>
      <c r="F164" s="105"/>
    </row>
    <row r="165" spans="2:6" x14ac:dyDescent="0.25">
      <c r="B165" s="105"/>
      <c r="C165" s="105"/>
      <c r="D165" s="105"/>
      <c r="E165" s="105"/>
      <c r="F165" s="105"/>
    </row>
    <row r="166" spans="2:6" x14ac:dyDescent="0.25">
      <c r="B166" s="105"/>
      <c r="C166" s="105"/>
      <c r="D166" s="105"/>
      <c r="E166" s="105"/>
      <c r="F166" s="105"/>
    </row>
    <row r="167" spans="2:6" x14ac:dyDescent="0.25">
      <c r="B167" s="105"/>
      <c r="C167" s="105"/>
      <c r="D167" s="105"/>
      <c r="E167" s="105"/>
      <c r="F167" s="105"/>
    </row>
    <row r="168" spans="2:6" x14ac:dyDescent="0.25">
      <c r="B168" s="105"/>
      <c r="C168" s="105"/>
      <c r="D168" s="105"/>
      <c r="E168" s="105"/>
      <c r="F168" s="105"/>
    </row>
    <row r="169" spans="2:6" x14ac:dyDescent="0.25">
      <c r="B169" s="105"/>
      <c r="C169" s="105"/>
      <c r="D169" s="105"/>
      <c r="E169" s="105"/>
      <c r="F169" s="105"/>
    </row>
    <row r="170" spans="2:6" x14ac:dyDescent="0.25">
      <c r="B170" s="105"/>
      <c r="C170" s="105"/>
      <c r="D170" s="105"/>
      <c r="E170" s="105"/>
      <c r="F170" s="105"/>
    </row>
    <row r="171" spans="2:6" x14ac:dyDescent="0.25">
      <c r="B171" s="105"/>
      <c r="C171" s="105"/>
      <c r="D171" s="105"/>
      <c r="E171" s="105"/>
      <c r="F171" s="105"/>
    </row>
    <row r="172" spans="2:6" x14ac:dyDescent="0.25">
      <c r="B172" s="105"/>
      <c r="C172" s="105"/>
      <c r="D172" s="105"/>
      <c r="E172" s="105"/>
      <c r="F172" s="105"/>
    </row>
    <row r="173" spans="2:6" x14ac:dyDescent="0.25">
      <c r="B173" s="105"/>
      <c r="C173" s="105"/>
      <c r="D173" s="105"/>
      <c r="E173" s="105"/>
      <c r="F173" s="105"/>
    </row>
    <row r="174" spans="2:6" x14ac:dyDescent="0.25">
      <c r="B174" s="105"/>
      <c r="C174" s="105"/>
      <c r="D174" s="105"/>
      <c r="E174" s="105"/>
      <c r="F174" s="105"/>
    </row>
    <row r="175" spans="2:6" x14ac:dyDescent="0.25">
      <c r="B175" s="105"/>
      <c r="C175" s="105"/>
      <c r="D175" s="105"/>
      <c r="E175" s="105"/>
      <c r="F175" s="105"/>
    </row>
    <row r="176" spans="2:6" x14ac:dyDescent="0.25">
      <c r="B176" s="105"/>
      <c r="C176" s="105"/>
      <c r="D176" s="105"/>
      <c r="E176" s="105"/>
      <c r="F176" s="105"/>
    </row>
    <row r="177" spans="2:6" x14ac:dyDescent="0.25">
      <c r="B177" s="105"/>
      <c r="C177" s="105"/>
      <c r="D177" s="105"/>
      <c r="E177" s="105"/>
      <c r="F177" s="105"/>
    </row>
    <row r="178" spans="2:6" x14ac:dyDescent="0.25">
      <c r="B178" s="105"/>
      <c r="C178" s="105"/>
      <c r="D178" s="105"/>
      <c r="E178" s="105"/>
      <c r="F178" s="105"/>
    </row>
    <row r="179" spans="2:6" x14ac:dyDescent="0.25">
      <c r="B179" s="105"/>
      <c r="C179" s="105"/>
      <c r="D179" s="105"/>
      <c r="E179" s="105"/>
      <c r="F179" s="105"/>
    </row>
  </sheetData>
  <mergeCells count="8">
    <mergeCell ref="A112:H112"/>
    <mergeCell ref="B113:G114"/>
    <mergeCell ref="B7:B9"/>
    <mergeCell ref="G7:H7"/>
    <mergeCell ref="B13:H13"/>
    <mergeCell ref="B17:E17"/>
    <mergeCell ref="B73:E73"/>
    <mergeCell ref="B80:G8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DEB5-51D4-4C98-A02E-4CC5DC190D4D}">
  <dimension ref="A1:H67"/>
  <sheetViews>
    <sheetView topLeftCell="A22" workbookViewId="0">
      <selection activeCell="D18" sqref="D18"/>
    </sheetView>
  </sheetViews>
  <sheetFormatPr baseColWidth="10" defaultColWidth="9.140625" defaultRowHeight="12.75" x14ac:dyDescent="0.2"/>
  <cols>
    <col min="1" max="1" width="35.7109375" style="128" customWidth="1"/>
    <col min="2" max="2" width="12.5703125" style="126" customWidth="1"/>
    <col min="3" max="3" width="4.5703125" style="127" customWidth="1"/>
    <col min="4" max="4" width="12" style="128" customWidth="1"/>
    <col min="5" max="5" width="4.85546875" style="128" bestFit="1" customWidth="1"/>
    <col min="6" max="6" width="12.7109375" style="128" customWidth="1"/>
    <col min="7" max="255" width="9.140625" style="128"/>
    <col min="256" max="256" width="35.7109375" style="128" customWidth="1"/>
    <col min="257" max="257" width="5.140625" style="128" customWidth="1"/>
    <col min="258" max="258" width="12.5703125" style="128" customWidth="1"/>
    <col min="259" max="259" width="4.5703125" style="128" customWidth="1"/>
    <col min="260" max="260" width="12" style="128" customWidth="1"/>
    <col min="261" max="261" width="4.85546875" style="128" bestFit="1" customWidth="1"/>
    <col min="262" max="262" width="12.7109375" style="128" customWidth="1"/>
    <col min="263" max="511" width="9.140625" style="128"/>
    <col min="512" max="512" width="35.7109375" style="128" customWidth="1"/>
    <col min="513" max="513" width="5.140625" style="128" customWidth="1"/>
    <col min="514" max="514" width="12.5703125" style="128" customWidth="1"/>
    <col min="515" max="515" width="4.5703125" style="128" customWidth="1"/>
    <col min="516" max="516" width="12" style="128" customWidth="1"/>
    <col min="517" max="517" width="4.85546875" style="128" bestFit="1" customWidth="1"/>
    <col min="518" max="518" width="12.7109375" style="128" customWidth="1"/>
    <col min="519" max="767" width="9.140625" style="128"/>
    <col min="768" max="768" width="35.7109375" style="128" customWidth="1"/>
    <col min="769" max="769" width="5.140625" style="128" customWidth="1"/>
    <col min="770" max="770" width="12.5703125" style="128" customWidth="1"/>
    <col min="771" max="771" width="4.5703125" style="128" customWidth="1"/>
    <col min="772" max="772" width="12" style="128" customWidth="1"/>
    <col min="773" max="773" width="4.85546875" style="128" bestFit="1" customWidth="1"/>
    <col min="774" max="774" width="12.7109375" style="128" customWidth="1"/>
    <col min="775" max="1023" width="9.140625" style="128"/>
    <col min="1024" max="1024" width="35.7109375" style="128" customWidth="1"/>
    <col min="1025" max="1025" width="5.140625" style="128" customWidth="1"/>
    <col min="1026" max="1026" width="12.5703125" style="128" customWidth="1"/>
    <col min="1027" max="1027" width="4.5703125" style="128" customWidth="1"/>
    <col min="1028" max="1028" width="12" style="128" customWidth="1"/>
    <col min="1029" max="1029" width="4.85546875" style="128" bestFit="1" customWidth="1"/>
    <col min="1030" max="1030" width="12.7109375" style="128" customWidth="1"/>
    <col min="1031" max="1279" width="9.140625" style="128"/>
    <col min="1280" max="1280" width="35.7109375" style="128" customWidth="1"/>
    <col min="1281" max="1281" width="5.140625" style="128" customWidth="1"/>
    <col min="1282" max="1282" width="12.5703125" style="128" customWidth="1"/>
    <col min="1283" max="1283" width="4.5703125" style="128" customWidth="1"/>
    <col min="1284" max="1284" width="12" style="128" customWidth="1"/>
    <col min="1285" max="1285" width="4.85546875" style="128" bestFit="1" customWidth="1"/>
    <col min="1286" max="1286" width="12.7109375" style="128" customWidth="1"/>
    <col min="1287" max="1535" width="9.140625" style="128"/>
    <col min="1536" max="1536" width="35.7109375" style="128" customWidth="1"/>
    <col min="1537" max="1537" width="5.140625" style="128" customWidth="1"/>
    <col min="1538" max="1538" width="12.5703125" style="128" customWidth="1"/>
    <col min="1539" max="1539" width="4.5703125" style="128" customWidth="1"/>
    <col min="1540" max="1540" width="12" style="128" customWidth="1"/>
    <col min="1541" max="1541" width="4.85546875" style="128" bestFit="1" customWidth="1"/>
    <col min="1542" max="1542" width="12.7109375" style="128" customWidth="1"/>
    <col min="1543" max="1791" width="9.140625" style="128"/>
    <col min="1792" max="1792" width="35.7109375" style="128" customWidth="1"/>
    <col min="1793" max="1793" width="5.140625" style="128" customWidth="1"/>
    <col min="1794" max="1794" width="12.5703125" style="128" customWidth="1"/>
    <col min="1795" max="1795" width="4.5703125" style="128" customWidth="1"/>
    <col min="1796" max="1796" width="12" style="128" customWidth="1"/>
    <col min="1797" max="1797" width="4.85546875" style="128" bestFit="1" customWidth="1"/>
    <col min="1798" max="1798" width="12.7109375" style="128" customWidth="1"/>
    <col min="1799" max="2047" width="9.140625" style="128"/>
    <col min="2048" max="2048" width="35.7109375" style="128" customWidth="1"/>
    <col min="2049" max="2049" width="5.140625" style="128" customWidth="1"/>
    <col min="2050" max="2050" width="12.5703125" style="128" customWidth="1"/>
    <col min="2051" max="2051" width="4.5703125" style="128" customWidth="1"/>
    <col min="2052" max="2052" width="12" style="128" customWidth="1"/>
    <col min="2053" max="2053" width="4.85546875" style="128" bestFit="1" customWidth="1"/>
    <col min="2054" max="2054" width="12.7109375" style="128" customWidth="1"/>
    <col min="2055" max="2303" width="9.140625" style="128"/>
    <col min="2304" max="2304" width="35.7109375" style="128" customWidth="1"/>
    <col min="2305" max="2305" width="5.140625" style="128" customWidth="1"/>
    <col min="2306" max="2306" width="12.5703125" style="128" customWidth="1"/>
    <col min="2307" max="2307" width="4.5703125" style="128" customWidth="1"/>
    <col min="2308" max="2308" width="12" style="128" customWidth="1"/>
    <col min="2309" max="2309" width="4.85546875" style="128" bestFit="1" customWidth="1"/>
    <col min="2310" max="2310" width="12.7109375" style="128" customWidth="1"/>
    <col min="2311" max="2559" width="9.140625" style="128"/>
    <col min="2560" max="2560" width="35.7109375" style="128" customWidth="1"/>
    <col min="2561" max="2561" width="5.140625" style="128" customWidth="1"/>
    <col min="2562" max="2562" width="12.5703125" style="128" customWidth="1"/>
    <col min="2563" max="2563" width="4.5703125" style="128" customWidth="1"/>
    <col min="2564" max="2564" width="12" style="128" customWidth="1"/>
    <col min="2565" max="2565" width="4.85546875" style="128" bestFit="1" customWidth="1"/>
    <col min="2566" max="2566" width="12.7109375" style="128" customWidth="1"/>
    <col min="2567" max="2815" width="9.140625" style="128"/>
    <col min="2816" max="2816" width="35.7109375" style="128" customWidth="1"/>
    <col min="2817" max="2817" width="5.140625" style="128" customWidth="1"/>
    <col min="2818" max="2818" width="12.5703125" style="128" customWidth="1"/>
    <col min="2819" max="2819" width="4.5703125" style="128" customWidth="1"/>
    <col min="2820" max="2820" width="12" style="128" customWidth="1"/>
    <col min="2821" max="2821" width="4.85546875" style="128" bestFit="1" customWidth="1"/>
    <col min="2822" max="2822" width="12.7109375" style="128" customWidth="1"/>
    <col min="2823" max="3071" width="9.140625" style="128"/>
    <col min="3072" max="3072" width="35.7109375" style="128" customWidth="1"/>
    <col min="3073" max="3073" width="5.140625" style="128" customWidth="1"/>
    <col min="3074" max="3074" width="12.5703125" style="128" customWidth="1"/>
    <col min="3075" max="3075" width="4.5703125" style="128" customWidth="1"/>
    <col min="3076" max="3076" width="12" style="128" customWidth="1"/>
    <col min="3077" max="3077" width="4.85546875" style="128" bestFit="1" customWidth="1"/>
    <col min="3078" max="3078" width="12.7109375" style="128" customWidth="1"/>
    <col min="3079" max="3327" width="9.140625" style="128"/>
    <col min="3328" max="3328" width="35.7109375" style="128" customWidth="1"/>
    <col min="3329" max="3329" width="5.140625" style="128" customWidth="1"/>
    <col min="3330" max="3330" width="12.5703125" style="128" customWidth="1"/>
    <col min="3331" max="3331" width="4.5703125" style="128" customWidth="1"/>
    <col min="3332" max="3332" width="12" style="128" customWidth="1"/>
    <col min="3333" max="3333" width="4.85546875" style="128" bestFit="1" customWidth="1"/>
    <col min="3334" max="3334" width="12.7109375" style="128" customWidth="1"/>
    <col min="3335" max="3583" width="9.140625" style="128"/>
    <col min="3584" max="3584" width="35.7109375" style="128" customWidth="1"/>
    <col min="3585" max="3585" width="5.140625" style="128" customWidth="1"/>
    <col min="3586" max="3586" width="12.5703125" style="128" customWidth="1"/>
    <col min="3587" max="3587" width="4.5703125" style="128" customWidth="1"/>
    <col min="3588" max="3588" width="12" style="128" customWidth="1"/>
    <col min="3589" max="3589" width="4.85546875" style="128" bestFit="1" customWidth="1"/>
    <col min="3590" max="3590" width="12.7109375" style="128" customWidth="1"/>
    <col min="3591" max="3839" width="9.140625" style="128"/>
    <col min="3840" max="3840" width="35.7109375" style="128" customWidth="1"/>
    <col min="3841" max="3841" width="5.140625" style="128" customWidth="1"/>
    <col min="3842" max="3842" width="12.5703125" style="128" customWidth="1"/>
    <col min="3843" max="3843" width="4.5703125" style="128" customWidth="1"/>
    <col min="3844" max="3844" width="12" style="128" customWidth="1"/>
    <col min="3845" max="3845" width="4.85546875" style="128" bestFit="1" customWidth="1"/>
    <col min="3846" max="3846" width="12.7109375" style="128" customWidth="1"/>
    <col min="3847" max="4095" width="9.140625" style="128"/>
    <col min="4096" max="4096" width="35.7109375" style="128" customWidth="1"/>
    <col min="4097" max="4097" width="5.140625" style="128" customWidth="1"/>
    <col min="4098" max="4098" width="12.5703125" style="128" customWidth="1"/>
    <col min="4099" max="4099" width="4.5703125" style="128" customWidth="1"/>
    <col min="4100" max="4100" width="12" style="128" customWidth="1"/>
    <col min="4101" max="4101" width="4.85546875" style="128" bestFit="1" customWidth="1"/>
    <col min="4102" max="4102" width="12.7109375" style="128" customWidth="1"/>
    <col min="4103" max="4351" width="9.140625" style="128"/>
    <col min="4352" max="4352" width="35.7109375" style="128" customWidth="1"/>
    <col min="4353" max="4353" width="5.140625" style="128" customWidth="1"/>
    <col min="4354" max="4354" width="12.5703125" style="128" customWidth="1"/>
    <col min="4355" max="4355" width="4.5703125" style="128" customWidth="1"/>
    <col min="4356" max="4356" width="12" style="128" customWidth="1"/>
    <col min="4357" max="4357" width="4.85546875" style="128" bestFit="1" customWidth="1"/>
    <col min="4358" max="4358" width="12.7109375" style="128" customWidth="1"/>
    <col min="4359" max="4607" width="9.140625" style="128"/>
    <col min="4608" max="4608" width="35.7109375" style="128" customWidth="1"/>
    <col min="4609" max="4609" width="5.140625" style="128" customWidth="1"/>
    <col min="4610" max="4610" width="12.5703125" style="128" customWidth="1"/>
    <col min="4611" max="4611" width="4.5703125" style="128" customWidth="1"/>
    <col min="4612" max="4612" width="12" style="128" customWidth="1"/>
    <col min="4613" max="4613" width="4.85546875" style="128" bestFit="1" customWidth="1"/>
    <col min="4614" max="4614" width="12.7109375" style="128" customWidth="1"/>
    <col min="4615" max="4863" width="9.140625" style="128"/>
    <col min="4864" max="4864" width="35.7109375" style="128" customWidth="1"/>
    <col min="4865" max="4865" width="5.140625" style="128" customWidth="1"/>
    <col min="4866" max="4866" width="12.5703125" style="128" customWidth="1"/>
    <col min="4867" max="4867" width="4.5703125" style="128" customWidth="1"/>
    <col min="4868" max="4868" width="12" style="128" customWidth="1"/>
    <col min="4869" max="4869" width="4.85546875" style="128" bestFit="1" customWidth="1"/>
    <col min="4870" max="4870" width="12.7109375" style="128" customWidth="1"/>
    <col min="4871" max="5119" width="9.140625" style="128"/>
    <col min="5120" max="5120" width="35.7109375" style="128" customWidth="1"/>
    <col min="5121" max="5121" width="5.140625" style="128" customWidth="1"/>
    <col min="5122" max="5122" width="12.5703125" style="128" customWidth="1"/>
    <col min="5123" max="5123" width="4.5703125" style="128" customWidth="1"/>
    <col min="5124" max="5124" width="12" style="128" customWidth="1"/>
    <col min="5125" max="5125" width="4.85546875" style="128" bestFit="1" customWidth="1"/>
    <col min="5126" max="5126" width="12.7109375" style="128" customWidth="1"/>
    <col min="5127" max="5375" width="9.140625" style="128"/>
    <col min="5376" max="5376" width="35.7109375" style="128" customWidth="1"/>
    <col min="5377" max="5377" width="5.140625" style="128" customWidth="1"/>
    <col min="5378" max="5378" width="12.5703125" style="128" customWidth="1"/>
    <col min="5379" max="5379" width="4.5703125" style="128" customWidth="1"/>
    <col min="5380" max="5380" width="12" style="128" customWidth="1"/>
    <col min="5381" max="5381" width="4.85546875" style="128" bestFit="1" customWidth="1"/>
    <col min="5382" max="5382" width="12.7109375" style="128" customWidth="1"/>
    <col min="5383" max="5631" width="9.140625" style="128"/>
    <col min="5632" max="5632" width="35.7109375" style="128" customWidth="1"/>
    <col min="5633" max="5633" width="5.140625" style="128" customWidth="1"/>
    <col min="5634" max="5634" width="12.5703125" style="128" customWidth="1"/>
    <col min="5635" max="5635" width="4.5703125" style="128" customWidth="1"/>
    <col min="5636" max="5636" width="12" style="128" customWidth="1"/>
    <col min="5637" max="5637" width="4.85546875" style="128" bestFit="1" customWidth="1"/>
    <col min="5638" max="5638" width="12.7109375" style="128" customWidth="1"/>
    <col min="5639" max="5887" width="9.140625" style="128"/>
    <col min="5888" max="5888" width="35.7109375" style="128" customWidth="1"/>
    <col min="5889" max="5889" width="5.140625" style="128" customWidth="1"/>
    <col min="5890" max="5890" width="12.5703125" style="128" customWidth="1"/>
    <col min="5891" max="5891" width="4.5703125" style="128" customWidth="1"/>
    <col min="5892" max="5892" width="12" style="128" customWidth="1"/>
    <col min="5893" max="5893" width="4.85546875" style="128" bestFit="1" customWidth="1"/>
    <col min="5894" max="5894" width="12.7109375" style="128" customWidth="1"/>
    <col min="5895" max="6143" width="9.140625" style="128"/>
    <col min="6144" max="6144" width="35.7109375" style="128" customWidth="1"/>
    <col min="6145" max="6145" width="5.140625" style="128" customWidth="1"/>
    <col min="6146" max="6146" width="12.5703125" style="128" customWidth="1"/>
    <col min="6147" max="6147" width="4.5703125" style="128" customWidth="1"/>
    <col min="6148" max="6148" width="12" style="128" customWidth="1"/>
    <col min="6149" max="6149" width="4.85546875" style="128" bestFit="1" customWidth="1"/>
    <col min="6150" max="6150" width="12.7109375" style="128" customWidth="1"/>
    <col min="6151" max="6399" width="9.140625" style="128"/>
    <col min="6400" max="6400" width="35.7109375" style="128" customWidth="1"/>
    <col min="6401" max="6401" width="5.140625" style="128" customWidth="1"/>
    <col min="6402" max="6402" width="12.5703125" style="128" customWidth="1"/>
    <col min="6403" max="6403" width="4.5703125" style="128" customWidth="1"/>
    <col min="6404" max="6404" width="12" style="128" customWidth="1"/>
    <col min="6405" max="6405" width="4.85546875" style="128" bestFit="1" customWidth="1"/>
    <col min="6406" max="6406" width="12.7109375" style="128" customWidth="1"/>
    <col min="6407" max="6655" width="9.140625" style="128"/>
    <col min="6656" max="6656" width="35.7109375" style="128" customWidth="1"/>
    <col min="6657" max="6657" width="5.140625" style="128" customWidth="1"/>
    <col min="6658" max="6658" width="12.5703125" style="128" customWidth="1"/>
    <col min="6659" max="6659" width="4.5703125" style="128" customWidth="1"/>
    <col min="6660" max="6660" width="12" style="128" customWidth="1"/>
    <col min="6661" max="6661" width="4.85546875" style="128" bestFit="1" customWidth="1"/>
    <col min="6662" max="6662" width="12.7109375" style="128" customWidth="1"/>
    <col min="6663" max="6911" width="9.140625" style="128"/>
    <col min="6912" max="6912" width="35.7109375" style="128" customWidth="1"/>
    <col min="6913" max="6913" width="5.140625" style="128" customWidth="1"/>
    <col min="6914" max="6914" width="12.5703125" style="128" customWidth="1"/>
    <col min="6915" max="6915" width="4.5703125" style="128" customWidth="1"/>
    <col min="6916" max="6916" width="12" style="128" customWidth="1"/>
    <col min="6917" max="6917" width="4.85546875" style="128" bestFit="1" customWidth="1"/>
    <col min="6918" max="6918" width="12.7109375" style="128" customWidth="1"/>
    <col min="6919" max="7167" width="9.140625" style="128"/>
    <col min="7168" max="7168" width="35.7109375" style="128" customWidth="1"/>
    <col min="7169" max="7169" width="5.140625" style="128" customWidth="1"/>
    <col min="7170" max="7170" width="12.5703125" style="128" customWidth="1"/>
    <col min="7171" max="7171" width="4.5703125" style="128" customWidth="1"/>
    <col min="7172" max="7172" width="12" style="128" customWidth="1"/>
    <col min="7173" max="7173" width="4.85546875" style="128" bestFit="1" customWidth="1"/>
    <col min="7174" max="7174" width="12.7109375" style="128" customWidth="1"/>
    <col min="7175" max="7423" width="9.140625" style="128"/>
    <col min="7424" max="7424" width="35.7109375" style="128" customWidth="1"/>
    <col min="7425" max="7425" width="5.140625" style="128" customWidth="1"/>
    <col min="7426" max="7426" width="12.5703125" style="128" customWidth="1"/>
    <col min="7427" max="7427" width="4.5703125" style="128" customWidth="1"/>
    <col min="7428" max="7428" width="12" style="128" customWidth="1"/>
    <col min="7429" max="7429" width="4.85546875" style="128" bestFit="1" customWidth="1"/>
    <col min="7430" max="7430" width="12.7109375" style="128" customWidth="1"/>
    <col min="7431" max="7679" width="9.140625" style="128"/>
    <col min="7680" max="7680" width="35.7109375" style="128" customWidth="1"/>
    <col min="7681" max="7681" width="5.140625" style="128" customWidth="1"/>
    <col min="7682" max="7682" width="12.5703125" style="128" customWidth="1"/>
    <col min="7683" max="7683" width="4.5703125" style="128" customWidth="1"/>
    <col min="7684" max="7684" width="12" style="128" customWidth="1"/>
    <col min="7685" max="7685" width="4.85546875" style="128" bestFit="1" customWidth="1"/>
    <col min="7686" max="7686" width="12.7109375" style="128" customWidth="1"/>
    <col min="7687" max="7935" width="9.140625" style="128"/>
    <col min="7936" max="7936" width="35.7109375" style="128" customWidth="1"/>
    <col min="7937" max="7937" width="5.140625" style="128" customWidth="1"/>
    <col min="7938" max="7938" width="12.5703125" style="128" customWidth="1"/>
    <col min="7939" max="7939" width="4.5703125" style="128" customWidth="1"/>
    <col min="7940" max="7940" width="12" style="128" customWidth="1"/>
    <col min="7941" max="7941" width="4.85546875" style="128" bestFit="1" customWidth="1"/>
    <col min="7942" max="7942" width="12.7109375" style="128" customWidth="1"/>
    <col min="7943" max="8191" width="9.140625" style="128"/>
    <col min="8192" max="8192" width="35.7109375" style="128" customWidth="1"/>
    <col min="8193" max="8193" width="5.140625" style="128" customWidth="1"/>
    <col min="8194" max="8194" width="12.5703125" style="128" customWidth="1"/>
    <col min="8195" max="8195" width="4.5703125" style="128" customWidth="1"/>
    <col min="8196" max="8196" width="12" style="128" customWidth="1"/>
    <col min="8197" max="8197" width="4.85546875" style="128" bestFit="1" customWidth="1"/>
    <col min="8198" max="8198" width="12.7109375" style="128" customWidth="1"/>
    <col min="8199" max="8447" width="9.140625" style="128"/>
    <col min="8448" max="8448" width="35.7109375" style="128" customWidth="1"/>
    <col min="8449" max="8449" width="5.140625" style="128" customWidth="1"/>
    <col min="8450" max="8450" width="12.5703125" style="128" customWidth="1"/>
    <col min="8451" max="8451" width="4.5703125" style="128" customWidth="1"/>
    <col min="8452" max="8452" width="12" style="128" customWidth="1"/>
    <col min="8453" max="8453" width="4.85546875" style="128" bestFit="1" customWidth="1"/>
    <col min="8454" max="8454" width="12.7109375" style="128" customWidth="1"/>
    <col min="8455" max="8703" width="9.140625" style="128"/>
    <col min="8704" max="8704" width="35.7109375" style="128" customWidth="1"/>
    <col min="8705" max="8705" width="5.140625" style="128" customWidth="1"/>
    <col min="8706" max="8706" width="12.5703125" style="128" customWidth="1"/>
    <col min="8707" max="8707" width="4.5703125" style="128" customWidth="1"/>
    <col min="8708" max="8708" width="12" style="128" customWidth="1"/>
    <col min="8709" max="8709" width="4.85546875" style="128" bestFit="1" customWidth="1"/>
    <col min="8710" max="8710" width="12.7109375" style="128" customWidth="1"/>
    <col min="8711" max="8959" width="9.140625" style="128"/>
    <col min="8960" max="8960" width="35.7109375" style="128" customWidth="1"/>
    <col min="8961" max="8961" width="5.140625" style="128" customWidth="1"/>
    <col min="8962" max="8962" width="12.5703125" style="128" customWidth="1"/>
    <col min="8963" max="8963" width="4.5703125" style="128" customWidth="1"/>
    <col min="8964" max="8964" width="12" style="128" customWidth="1"/>
    <col min="8965" max="8965" width="4.85546875" style="128" bestFit="1" customWidth="1"/>
    <col min="8966" max="8966" width="12.7109375" style="128" customWidth="1"/>
    <col min="8967" max="9215" width="9.140625" style="128"/>
    <col min="9216" max="9216" width="35.7109375" style="128" customWidth="1"/>
    <col min="9217" max="9217" width="5.140625" style="128" customWidth="1"/>
    <col min="9218" max="9218" width="12.5703125" style="128" customWidth="1"/>
    <col min="9219" max="9219" width="4.5703125" style="128" customWidth="1"/>
    <col min="9220" max="9220" width="12" style="128" customWidth="1"/>
    <col min="9221" max="9221" width="4.85546875" style="128" bestFit="1" customWidth="1"/>
    <col min="9222" max="9222" width="12.7109375" style="128" customWidth="1"/>
    <col min="9223" max="9471" width="9.140625" style="128"/>
    <col min="9472" max="9472" width="35.7109375" style="128" customWidth="1"/>
    <col min="9473" max="9473" width="5.140625" style="128" customWidth="1"/>
    <col min="9474" max="9474" width="12.5703125" style="128" customWidth="1"/>
    <col min="9475" max="9475" width="4.5703125" style="128" customWidth="1"/>
    <col min="9476" max="9476" width="12" style="128" customWidth="1"/>
    <col min="9477" max="9477" width="4.85546875" style="128" bestFit="1" customWidth="1"/>
    <col min="9478" max="9478" width="12.7109375" style="128" customWidth="1"/>
    <col min="9479" max="9727" width="9.140625" style="128"/>
    <col min="9728" max="9728" width="35.7109375" style="128" customWidth="1"/>
    <col min="9729" max="9729" width="5.140625" style="128" customWidth="1"/>
    <col min="9730" max="9730" width="12.5703125" style="128" customWidth="1"/>
    <col min="9731" max="9731" width="4.5703125" style="128" customWidth="1"/>
    <col min="9732" max="9732" width="12" style="128" customWidth="1"/>
    <col min="9733" max="9733" width="4.85546875" style="128" bestFit="1" customWidth="1"/>
    <col min="9734" max="9734" width="12.7109375" style="128" customWidth="1"/>
    <col min="9735" max="9983" width="9.140625" style="128"/>
    <col min="9984" max="9984" width="35.7109375" style="128" customWidth="1"/>
    <col min="9985" max="9985" width="5.140625" style="128" customWidth="1"/>
    <col min="9986" max="9986" width="12.5703125" style="128" customWidth="1"/>
    <col min="9987" max="9987" width="4.5703125" style="128" customWidth="1"/>
    <col min="9988" max="9988" width="12" style="128" customWidth="1"/>
    <col min="9989" max="9989" width="4.85546875" style="128" bestFit="1" customWidth="1"/>
    <col min="9990" max="9990" width="12.7109375" style="128" customWidth="1"/>
    <col min="9991" max="10239" width="9.140625" style="128"/>
    <col min="10240" max="10240" width="35.7109375" style="128" customWidth="1"/>
    <col min="10241" max="10241" width="5.140625" style="128" customWidth="1"/>
    <col min="10242" max="10242" width="12.5703125" style="128" customWidth="1"/>
    <col min="10243" max="10243" width="4.5703125" style="128" customWidth="1"/>
    <col min="10244" max="10244" width="12" style="128" customWidth="1"/>
    <col min="10245" max="10245" width="4.85546875" style="128" bestFit="1" customWidth="1"/>
    <col min="10246" max="10246" width="12.7109375" style="128" customWidth="1"/>
    <col min="10247" max="10495" width="9.140625" style="128"/>
    <col min="10496" max="10496" width="35.7109375" style="128" customWidth="1"/>
    <col min="10497" max="10497" width="5.140625" style="128" customWidth="1"/>
    <col min="10498" max="10498" width="12.5703125" style="128" customWidth="1"/>
    <col min="10499" max="10499" width="4.5703125" style="128" customWidth="1"/>
    <col min="10500" max="10500" width="12" style="128" customWidth="1"/>
    <col min="10501" max="10501" width="4.85546875" style="128" bestFit="1" customWidth="1"/>
    <col min="10502" max="10502" width="12.7109375" style="128" customWidth="1"/>
    <col min="10503" max="10751" width="9.140625" style="128"/>
    <col min="10752" max="10752" width="35.7109375" style="128" customWidth="1"/>
    <col min="10753" max="10753" width="5.140625" style="128" customWidth="1"/>
    <col min="10754" max="10754" width="12.5703125" style="128" customWidth="1"/>
    <col min="10755" max="10755" width="4.5703125" style="128" customWidth="1"/>
    <col min="10756" max="10756" width="12" style="128" customWidth="1"/>
    <col min="10757" max="10757" width="4.85546875" style="128" bestFit="1" customWidth="1"/>
    <col min="10758" max="10758" width="12.7109375" style="128" customWidth="1"/>
    <col min="10759" max="11007" width="9.140625" style="128"/>
    <col min="11008" max="11008" width="35.7109375" style="128" customWidth="1"/>
    <col min="11009" max="11009" width="5.140625" style="128" customWidth="1"/>
    <col min="11010" max="11010" width="12.5703125" style="128" customWidth="1"/>
    <col min="11011" max="11011" width="4.5703125" style="128" customWidth="1"/>
    <col min="11012" max="11012" width="12" style="128" customWidth="1"/>
    <col min="11013" max="11013" width="4.85546875" style="128" bestFit="1" customWidth="1"/>
    <col min="11014" max="11014" width="12.7109375" style="128" customWidth="1"/>
    <col min="11015" max="11263" width="9.140625" style="128"/>
    <col min="11264" max="11264" width="35.7109375" style="128" customWidth="1"/>
    <col min="11265" max="11265" width="5.140625" style="128" customWidth="1"/>
    <col min="11266" max="11266" width="12.5703125" style="128" customWidth="1"/>
    <col min="11267" max="11267" width="4.5703125" style="128" customWidth="1"/>
    <col min="11268" max="11268" width="12" style="128" customWidth="1"/>
    <col min="11269" max="11269" width="4.85546875" style="128" bestFit="1" customWidth="1"/>
    <col min="11270" max="11270" width="12.7109375" style="128" customWidth="1"/>
    <col min="11271" max="11519" width="9.140625" style="128"/>
    <col min="11520" max="11520" width="35.7109375" style="128" customWidth="1"/>
    <col min="11521" max="11521" width="5.140625" style="128" customWidth="1"/>
    <col min="11522" max="11522" width="12.5703125" style="128" customWidth="1"/>
    <col min="11523" max="11523" width="4.5703125" style="128" customWidth="1"/>
    <col min="11524" max="11524" width="12" style="128" customWidth="1"/>
    <col min="11525" max="11525" width="4.85546875" style="128" bestFit="1" customWidth="1"/>
    <col min="11526" max="11526" width="12.7109375" style="128" customWidth="1"/>
    <col min="11527" max="11775" width="9.140625" style="128"/>
    <col min="11776" max="11776" width="35.7109375" style="128" customWidth="1"/>
    <col min="11777" max="11777" width="5.140625" style="128" customWidth="1"/>
    <col min="11778" max="11778" width="12.5703125" style="128" customWidth="1"/>
    <col min="11779" max="11779" width="4.5703125" style="128" customWidth="1"/>
    <col min="11780" max="11780" width="12" style="128" customWidth="1"/>
    <col min="11781" max="11781" width="4.85546875" style="128" bestFit="1" customWidth="1"/>
    <col min="11782" max="11782" width="12.7109375" style="128" customWidth="1"/>
    <col min="11783" max="12031" width="9.140625" style="128"/>
    <col min="12032" max="12032" width="35.7109375" style="128" customWidth="1"/>
    <col min="12033" max="12033" width="5.140625" style="128" customWidth="1"/>
    <col min="12034" max="12034" width="12.5703125" style="128" customWidth="1"/>
    <col min="12035" max="12035" width="4.5703125" style="128" customWidth="1"/>
    <col min="12036" max="12036" width="12" style="128" customWidth="1"/>
    <col min="12037" max="12037" width="4.85546875" style="128" bestFit="1" customWidth="1"/>
    <col min="12038" max="12038" width="12.7109375" style="128" customWidth="1"/>
    <col min="12039" max="12287" width="9.140625" style="128"/>
    <col min="12288" max="12288" width="35.7109375" style="128" customWidth="1"/>
    <col min="12289" max="12289" width="5.140625" style="128" customWidth="1"/>
    <col min="12290" max="12290" width="12.5703125" style="128" customWidth="1"/>
    <col min="12291" max="12291" width="4.5703125" style="128" customWidth="1"/>
    <col min="12292" max="12292" width="12" style="128" customWidth="1"/>
    <col min="12293" max="12293" width="4.85546875" style="128" bestFit="1" customWidth="1"/>
    <col min="12294" max="12294" width="12.7109375" style="128" customWidth="1"/>
    <col min="12295" max="12543" width="9.140625" style="128"/>
    <col min="12544" max="12544" width="35.7109375" style="128" customWidth="1"/>
    <col min="12545" max="12545" width="5.140625" style="128" customWidth="1"/>
    <col min="12546" max="12546" width="12.5703125" style="128" customWidth="1"/>
    <col min="12547" max="12547" width="4.5703125" style="128" customWidth="1"/>
    <col min="12548" max="12548" width="12" style="128" customWidth="1"/>
    <col min="12549" max="12549" width="4.85546875" style="128" bestFit="1" customWidth="1"/>
    <col min="12550" max="12550" width="12.7109375" style="128" customWidth="1"/>
    <col min="12551" max="12799" width="9.140625" style="128"/>
    <col min="12800" max="12800" width="35.7109375" style="128" customWidth="1"/>
    <col min="12801" max="12801" width="5.140625" style="128" customWidth="1"/>
    <col min="12802" max="12802" width="12.5703125" style="128" customWidth="1"/>
    <col min="12803" max="12803" width="4.5703125" style="128" customWidth="1"/>
    <col min="12804" max="12804" width="12" style="128" customWidth="1"/>
    <col min="12805" max="12805" width="4.85546875" style="128" bestFit="1" customWidth="1"/>
    <col min="12806" max="12806" width="12.7109375" style="128" customWidth="1"/>
    <col min="12807" max="13055" width="9.140625" style="128"/>
    <col min="13056" max="13056" width="35.7109375" style="128" customWidth="1"/>
    <col min="13057" max="13057" width="5.140625" style="128" customWidth="1"/>
    <col min="13058" max="13058" width="12.5703125" style="128" customWidth="1"/>
    <col min="13059" max="13059" width="4.5703125" style="128" customWidth="1"/>
    <col min="13060" max="13060" width="12" style="128" customWidth="1"/>
    <col min="13061" max="13061" width="4.85546875" style="128" bestFit="1" customWidth="1"/>
    <col min="13062" max="13062" width="12.7109375" style="128" customWidth="1"/>
    <col min="13063" max="13311" width="9.140625" style="128"/>
    <col min="13312" max="13312" width="35.7109375" style="128" customWidth="1"/>
    <col min="13313" max="13313" width="5.140625" style="128" customWidth="1"/>
    <col min="13314" max="13314" width="12.5703125" style="128" customWidth="1"/>
    <col min="13315" max="13315" width="4.5703125" style="128" customWidth="1"/>
    <col min="13316" max="13316" width="12" style="128" customWidth="1"/>
    <col min="13317" max="13317" width="4.85546875" style="128" bestFit="1" customWidth="1"/>
    <col min="13318" max="13318" width="12.7109375" style="128" customWidth="1"/>
    <col min="13319" max="13567" width="9.140625" style="128"/>
    <col min="13568" max="13568" width="35.7109375" style="128" customWidth="1"/>
    <col min="13569" max="13569" width="5.140625" style="128" customWidth="1"/>
    <col min="13570" max="13570" width="12.5703125" style="128" customWidth="1"/>
    <col min="13571" max="13571" width="4.5703125" style="128" customWidth="1"/>
    <col min="13572" max="13572" width="12" style="128" customWidth="1"/>
    <col min="13573" max="13573" width="4.85546875" style="128" bestFit="1" customWidth="1"/>
    <col min="13574" max="13574" width="12.7109375" style="128" customWidth="1"/>
    <col min="13575" max="13823" width="9.140625" style="128"/>
    <col min="13824" max="13824" width="35.7109375" style="128" customWidth="1"/>
    <col min="13825" max="13825" width="5.140625" style="128" customWidth="1"/>
    <col min="13826" max="13826" width="12.5703125" style="128" customWidth="1"/>
    <col min="13827" max="13827" width="4.5703125" style="128" customWidth="1"/>
    <col min="13828" max="13828" width="12" style="128" customWidth="1"/>
    <col min="13829" max="13829" width="4.85546875" style="128" bestFit="1" customWidth="1"/>
    <col min="13830" max="13830" width="12.7109375" style="128" customWidth="1"/>
    <col min="13831" max="14079" width="9.140625" style="128"/>
    <col min="14080" max="14080" width="35.7109375" style="128" customWidth="1"/>
    <col min="14081" max="14081" width="5.140625" style="128" customWidth="1"/>
    <col min="14082" max="14082" width="12.5703125" style="128" customWidth="1"/>
    <col min="14083" max="14083" width="4.5703125" style="128" customWidth="1"/>
    <col min="14084" max="14084" width="12" style="128" customWidth="1"/>
    <col min="14085" max="14085" width="4.85546875" style="128" bestFit="1" customWidth="1"/>
    <col min="14086" max="14086" width="12.7109375" style="128" customWidth="1"/>
    <col min="14087" max="14335" width="9.140625" style="128"/>
    <col min="14336" max="14336" width="35.7109375" style="128" customWidth="1"/>
    <col min="14337" max="14337" width="5.140625" style="128" customWidth="1"/>
    <col min="14338" max="14338" width="12.5703125" style="128" customWidth="1"/>
    <col min="14339" max="14339" width="4.5703125" style="128" customWidth="1"/>
    <col min="14340" max="14340" width="12" style="128" customWidth="1"/>
    <col min="14341" max="14341" width="4.85546875" style="128" bestFit="1" customWidth="1"/>
    <col min="14342" max="14342" width="12.7109375" style="128" customWidth="1"/>
    <col min="14343" max="14591" width="9.140625" style="128"/>
    <col min="14592" max="14592" width="35.7109375" style="128" customWidth="1"/>
    <col min="14593" max="14593" width="5.140625" style="128" customWidth="1"/>
    <col min="14594" max="14594" width="12.5703125" style="128" customWidth="1"/>
    <col min="14595" max="14595" width="4.5703125" style="128" customWidth="1"/>
    <col min="14596" max="14596" width="12" style="128" customWidth="1"/>
    <col min="14597" max="14597" width="4.85546875" style="128" bestFit="1" customWidth="1"/>
    <col min="14598" max="14598" width="12.7109375" style="128" customWidth="1"/>
    <col min="14599" max="14847" width="9.140625" style="128"/>
    <col min="14848" max="14848" width="35.7109375" style="128" customWidth="1"/>
    <col min="14849" max="14849" width="5.140625" style="128" customWidth="1"/>
    <col min="14850" max="14850" width="12.5703125" style="128" customWidth="1"/>
    <col min="14851" max="14851" width="4.5703125" style="128" customWidth="1"/>
    <col min="14852" max="14852" width="12" style="128" customWidth="1"/>
    <col min="14853" max="14853" width="4.85546875" style="128" bestFit="1" customWidth="1"/>
    <col min="14854" max="14854" width="12.7109375" style="128" customWidth="1"/>
    <col min="14855" max="15103" width="9.140625" style="128"/>
    <col min="15104" max="15104" width="35.7109375" style="128" customWidth="1"/>
    <col min="15105" max="15105" width="5.140625" style="128" customWidth="1"/>
    <col min="15106" max="15106" width="12.5703125" style="128" customWidth="1"/>
    <col min="15107" max="15107" width="4.5703125" style="128" customWidth="1"/>
    <col min="15108" max="15108" width="12" style="128" customWidth="1"/>
    <col min="15109" max="15109" width="4.85546875" style="128" bestFit="1" customWidth="1"/>
    <col min="15110" max="15110" width="12.7109375" style="128" customWidth="1"/>
    <col min="15111" max="15359" width="9.140625" style="128"/>
    <col min="15360" max="15360" width="35.7109375" style="128" customWidth="1"/>
    <col min="15361" max="15361" width="5.140625" style="128" customWidth="1"/>
    <col min="15362" max="15362" width="12.5703125" style="128" customWidth="1"/>
    <col min="15363" max="15363" width="4.5703125" style="128" customWidth="1"/>
    <col min="15364" max="15364" width="12" style="128" customWidth="1"/>
    <col min="15365" max="15365" width="4.85546875" style="128" bestFit="1" customWidth="1"/>
    <col min="15366" max="15366" width="12.7109375" style="128" customWidth="1"/>
    <col min="15367" max="15615" width="9.140625" style="128"/>
    <col min="15616" max="15616" width="35.7109375" style="128" customWidth="1"/>
    <col min="15617" max="15617" width="5.140625" style="128" customWidth="1"/>
    <col min="15618" max="15618" width="12.5703125" style="128" customWidth="1"/>
    <col min="15619" max="15619" width="4.5703125" style="128" customWidth="1"/>
    <col min="15620" max="15620" width="12" style="128" customWidth="1"/>
    <col min="15621" max="15621" width="4.85546875" style="128" bestFit="1" customWidth="1"/>
    <col min="15622" max="15622" width="12.7109375" style="128" customWidth="1"/>
    <col min="15623" max="15871" width="9.140625" style="128"/>
    <col min="15872" max="15872" width="35.7109375" style="128" customWidth="1"/>
    <col min="15873" max="15873" width="5.140625" style="128" customWidth="1"/>
    <col min="15874" max="15874" width="12.5703125" style="128" customWidth="1"/>
    <col min="15875" max="15875" width="4.5703125" style="128" customWidth="1"/>
    <col min="15876" max="15876" width="12" style="128" customWidth="1"/>
    <col min="15877" max="15877" width="4.85546875" style="128" bestFit="1" customWidth="1"/>
    <col min="15878" max="15878" width="12.7109375" style="128" customWidth="1"/>
    <col min="15879" max="16127" width="9.140625" style="128"/>
    <col min="16128" max="16128" width="35.7109375" style="128" customWidth="1"/>
    <col min="16129" max="16129" width="5.140625" style="128" customWidth="1"/>
    <col min="16130" max="16130" width="12.5703125" style="128" customWidth="1"/>
    <col min="16131" max="16131" width="4.5703125" style="128" customWidth="1"/>
    <col min="16132" max="16132" width="12" style="128" customWidth="1"/>
    <col min="16133" max="16133" width="4.85546875" style="128" bestFit="1" customWidth="1"/>
    <col min="16134" max="16134" width="12.7109375" style="128" customWidth="1"/>
    <col min="16135" max="16384" width="9.140625" style="128"/>
  </cols>
  <sheetData>
    <row r="1" spans="1:7" ht="16.5" customHeight="1" x14ac:dyDescent="0.25">
      <c r="A1" s="125" t="s">
        <v>102</v>
      </c>
    </row>
    <row r="2" spans="1:7" ht="16.5" customHeight="1" x14ac:dyDescent="0.25">
      <c r="A2" s="125" t="s">
        <v>103</v>
      </c>
    </row>
    <row r="3" spans="1:7" ht="15.75" customHeight="1" x14ac:dyDescent="0.25">
      <c r="A3" s="125" t="s">
        <v>104</v>
      </c>
    </row>
    <row r="4" spans="1:7" ht="15.75" x14ac:dyDescent="0.25">
      <c r="A4" s="129" t="s">
        <v>105</v>
      </c>
    </row>
    <row r="5" spans="1:7" x14ac:dyDescent="0.2">
      <c r="A5" s="130"/>
      <c r="B5" s="131"/>
      <c r="C5" s="132"/>
    </row>
    <row r="6" spans="1:7" ht="13.5" x14ac:dyDescent="0.25">
      <c r="A6" s="130" t="s">
        <v>106</v>
      </c>
      <c r="B6" s="133" t="s">
        <v>107</v>
      </c>
      <c r="C6" s="134" t="s">
        <v>108</v>
      </c>
      <c r="D6" s="133" t="s">
        <v>109</v>
      </c>
      <c r="E6" s="134" t="s">
        <v>108</v>
      </c>
      <c r="F6" s="135" t="s">
        <v>101</v>
      </c>
    </row>
    <row r="7" spans="1:7" x14ac:dyDescent="0.2">
      <c r="A7" s="130" t="s">
        <v>110</v>
      </c>
      <c r="D7" s="126"/>
      <c r="E7" s="127"/>
      <c r="F7" s="136"/>
    </row>
    <row r="8" spans="1:7" x14ac:dyDescent="0.2">
      <c r="A8" s="128" t="s">
        <v>111</v>
      </c>
      <c r="B8" s="137">
        <f>+[1]Anexos!D11</f>
        <v>188411.03</v>
      </c>
      <c r="C8" s="138"/>
      <c r="D8" s="137">
        <v>320535.65999999997</v>
      </c>
      <c r="E8" s="138"/>
      <c r="F8" s="137">
        <f t="shared" ref="F8:F15" si="0">+B8-D8</f>
        <v>-132124.62999999998</v>
      </c>
    </row>
    <row r="9" spans="1:7" x14ac:dyDescent="0.2">
      <c r="A9" s="128" t="s">
        <v>112</v>
      </c>
      <c r="B9" s="137">
        <f>+[1]Anexos!D15</f>
        <v>27285.05</v>
      </c>
      <c r="C9" s="138"/>
      <c r="D9" s="137">
        <v>93870.03</v>
      </c>
      <c r="E9" s="138"/>
      <c r="F9" s="137">
        <f t="shared" si="0"/>
        <v>-66584.98</v>
      </c>
    </row>
    <row r="10" spans="1:7" x14ac:dyDescent="0.2">
      <c r="A10" s="128" t="s">
        <v>113</v>
      </c>
      <c r="B10" s="137">
        <f>+[1]Anexos!D36</f>
        <v>8367.92</v>
      </c>
      <c r="C10" s="138"/>
      <c r="D10" s="137">
        <v>14163.56</v>
      </c>
      <c r="E10" s="138"/>
      <c r="F10" s="137">
        <f t="shared" si="0"/>
        <v>-5795.6399999999994</v>
      </c>
    </row>
    <row r="11" spans="1:7" x14ac:dyDescent="0.2">
      <c r="A11" s="128" t="s">
        <v>114</v>
      </c>
      <c r="B11" s="137">
        <f>+[1]Anexos!D41</f>
        <v>15808.820000000002</v>
      </c>
      <c r="C11" s="138"/>
      <c r="D11" s="137">
        <v>31617.65</v>
      </c>
      <c r="E11" s="138"/>
      <c r="F11" s="137">
        <f t="shared" si="0"/>
        <v>-15808.83</v>
      </c>
    </row>
    <row r="12" spans="1:7" x14ac:dyDescent="0.2">
      <c r="A12" s="128" t="s">
        <v>115</v>
      </c>
      <c r="B12" s="137">
        <v>0</v>
      </c>
      <c r="C12" s="138"/>
      <c r="D12" s="137">
        <v>13000</v>
      </c>
      <c r="E12" s="138"/>
      <c r="F12" s="137">
        <f t="shared" si="0"/>
        <v>-13000</v>
      </c>
    </row>
    <row r="13" spans="1:7" x14ac:dyDescent="0.2">
      <c r="A13" s="128" t="s">
        <v>116</v>
      </c>
      <c r="B13" s="137">
        <f>+[1]Anexos!D46</f>
        <v>81367.58</v>
      </c>
      <c r="C13" s="138"/>
      <c r="D13" s="137">
        <v>123594.07</v>
      </c>
      <c r="E13" s="138"/>
      <c r="F13" s="137">
        <f t="shared" si="0"/>
        <v>-42226.490000000005</v>
      </c>
    </row>
    <row r="14" spans="1:7" x14ac:dyDescent="0.2">
      <c r="A14" s="128" t="s">
        <v>117</v>
      </c>
      <c r="B14" s="137">
        <f>+[1]Anexos!D53</f>
        <v>58726.69</v>
      </c>
      <c r="C14" s="138"/>
      <c r="D14" s="137">
        <v>53155.51</v>
      </c>
      <c r="E14" s="138"/>
      <c r="F14" s="137">
        <f t="shared" si="0"/>
        <v>5571.18</v>
      </c>
    </row>
    <row r="15" spans="1:7" x14ac:dyDescent="0.2">
      <c r="A15" s="128" t="s">
        <v>118</v>
      </c>
      <c r="B15" s="139">
        <f>+[1]Anexos!D58</f>
        <v>10022.23</v>
      </c>
      <c r="C15" s="138"/>
      <c r="D15" s="139">
        <v>9678.16</v>
      </c>
      <c r="E15" s="138"/>
      <c r="F15" s="139">
        <f t="shared" si="0"/>
        <v>344.06999999999971</v>
      </c>
    </row>
    <row r="16" spans="1:7" x14ac:dyDescent="0.2">
      <c r="A16" s="130" t="s">
        <v>119</v>
      </c>
      <c r="B16" s="140">
        <f>SUM(B8:B15)</f>
        <v>389989.32</v>
      </c>
      <c r="C16" s="141">
        <f>+B16/B29*100</f>
        <v>81.070640716948503</v>
      </c>
      <c r="D16" s="140">
        <f>SUM(D8:D15)</f>
        <v>659614.64</v>
      </c>
      <c r="E16" s="141">
        <f>+D16/D29*100</f>
        <v>86.757257594507962</v>
      </c>
      <c r="F16" s="140">
        <f>SUM(F8:F15)</f>
        <v>-269625.32</v>
      </c>
      <c r="G16" s="142" t="s">
        <v>120</v>
      </c>
    </row>
    <row r="17" spans="1:8" x14ac:dyDescent="0.2">
      <c r="B17" s="137" t="s">
        <v>120</v>
      </c>
      <c r="C17" s="138"/>
      <c r="D17" s="137" t="s">
        <v>120</v>
      </c>
      <c r="E17" s="138"/>
      <c r="F17" s="137"/>
    </row>
    <row r="18" spans="1:8" x14ac:dyDescent="0.2">
      <c r="A18" s="130" t="s">
        <v>121</v>
      </c>
      <c r="B18" s="137"/>
      <c r="C18" s="138"/>
      <c r="D18" s="137"/>
      <c r="E18" s="138"/>
      <c r="F18" s="137"/>
    </row>
    <row r="19" spans="1:8" x14ac:dyDescent="0.2">
      <c r="A19" s="128" t="s">
        <v>122</v>
      </c>
      <c r="B19" s="137">
        <f>+[1]Anexos!D62</f>
        <v>3197.25</v>
      </c>
      <c r="C19" s="138"/>
      <c r="D19" s="137">
        <v>3197.25</v>
      </c>
      <c r="E19" s="138"/>
      <c r="F19" s="137">
        <f t="shared" ref="F19:F24" si="1">+B19-D19</f>
        <v>0</v>
      </c>
    </row>
    <row r="20" spans="1:8" x14ac:dyDescent="0.2">
      <c r="A20" s="128" t="s">
        <v>123</v>
      </c>
      <c r="B20" s="137">
        <f>+[1]Anexos!D63</f>
        <v>51143.62</v>
      </c>
      <c r="C20" s="138"/>
      <c r="D20" s="137">
        <v>51143.62</v>
      </c>
      <c r="E20" s="138"/>
      <c r="F20" s="137">
        <f t="shared" si="1"/>
        <v>0</v>
      </c>
    </row>
    <row r="21" spans="1:8" x14ac:dyDescent="0.2">
      <c r="A21" s="128" t="s">
        <v>124</v>
      </c>
      <c r="B21" s="137">
        <f>+[1]Anexos!D65</f>
        <v>41791.839999999997</v>
      </c>
      <c r="C21" s="138"/>
      <c r="D21" s="137">
        <v>36913.800000000003</v>
      </c>
      <c r="E21" s="138"/>
      <c r="F21" s="137">
        <f t="shared" si="1"/>
        <v>4878.0399999999936</v>
      </c>
    </row>
    <row r="22" spans="1:8" x14ac:dyDescent="0.2">
      <c r="A22" s="128" t="s">
        <v>125</v>
      </c>
      <c r="B22" s="137">
        <f>+[1]Anexos!D68+[1]Anexos!D64</f>
        <v>86171.01</v>
      </c>
      <c r="C22" s="138"/>
      <c r="D22" s="137">
        <v>84241.19</v>
      </c>
      <c r="E22" s="138"/>
      <c r="F22" s="137">
        <f t="shared" si="1"/>
        <v>1929.8199999999924</v>
      </c>
      <c r="H22" s="128" t="s">
        <v>120</v>
      </c>
    </row>
    <row r="23" spans="1:8" x14ac:dyDescent="0.2">
      <c r="A23" s="128" t="s">
        <v>126</v>
      </c>
      <c r="B23" s="137">
        <f>+[1]Anexos!D66</f>
        <v>96428.57</v>
      </c>
      <c r="C23" s="138"/>
      <c r="D23" s="137">
        <v>96428.57</v>
      </c>
      <c r="E23" s="138"/>
      <c r="F23" s="137">
        <f t="shared" si="1"/>
        <v>0</v>
      </c>
    </row>
    <row r="24" spans="1:8" x14ac:dyDescent="0.2">
      <c r="A24" s="128" t="s">
        <v>127</v>
      </c>
      <c r="B24" s="139">
        <f>+[1]Anexos!D67</f>
        <v>534.76</v>
      </c>
      <c r="C24" s="138"/>
      <c r="D24" s="139">
        <v>534.76</v>
      </c>
      <c r="E24" s="138"/>
      <c r="F24" s="139">
        <f t="shared" si="1"/>
        <v>0</v>
      </c>
    </row>
    <row r="25" spans="1:8" x14ac:dyDescent="0.2">
      <c r="B25" s="137">
        <f>SUM(B19:B24)</f>
        <v>279267.05</v>
      </c>
      <c r="C25" s="138"/>
      <c r="D25" s="137">
        <f>SUM(D19:D24)</f>
        <v>272459.19000000006</v>
      </c>
      <c r="E25" s="138"/>
      <c r="F25" s="137">
        <f>SUM(F19:F24)</f>
        <v>6807.859999999986</v>
      </c>
    </row>
    <row r="26" spans="1:8" x14ac:dyDescent="0.2">
      <c r="A26" s="128" t="s">
        <v>128</v>
      </c>
      <c r="B26" s="139">
        <f>+[1]Anexos!D70</f>
        <v>-188207.6</v>
      </c>
      <c r="C26" s="138"/>
      <c r="D26" s="139">
        <v>-171774.74</v>
      </c>
      <c r="E26" s="138"/>
      <c r="F26" s="139">
        <f>+B26-D26</f>
        <v>-16432.860000000015</v>
      </c>
    </row>
    <row r="27" spans="1:8" x14ac:dyDescent="0.2">
      <c r="A27" s="130" t="s">
        <v>129</v>
      </c>
      <c r="B27" s="140">
        <f>+B25+B26</f>
        <v>91059.449999999983</v>
      </c>
      <c r="C27" s="141">
        <f>+B27/B29*100</f>
        <v>18.929359283051483</v>
      </c>
      <c r="D27" s="140">
        <f>+D25+D26</f>
        <v>100684.45000000007</v>
      </c>
      <c r="E27" s="141">
        <f>+D27/D29*100</f>
        <v>13.242742405492036</v>
      </c>
      <c r="F27" s="140">
        <f>+F25+F26</f>
        <v>-9625.0000000000291</v>
      </c>
    </row>
    <row r="28" spans="1:8" x14ac:dyDescent="0.2">
      <c r="B28" s="137"/>
      <c r="C28" s="138"/>
      <c r="D28" s="137"/>
      <c r="E28" s="138"/>
      <c r="F28" s="137"/>
    </row>
    <row r="29" spans="1:8" ht="13.5" thickBot="1" x14ac:dyDescent="0.25">
      <c r="A29" s="130" t="s">
        <v>130</v>
      </c>
      <c r="B29" s="143">
        <f>+B16+B27</f>
        <v>481048.77</v>
      </c>
      <c r="C29" s="141">
        <v>100</v>
      </c>
      <c r="D29" s="143">
        <f>+D16+D27</f>
        <v>760299.09000000008</v>
      </c>
      <c r="E29" s="141">
        <v>100</v>
      </c>
      <c r="F29" s="143">
        <f>+F16+F27</f>
        <v>-279250.32000000007</v>
      </c>
    </row>
    <row r="30" spans="1:8" ht="13.5" thickTop="1" x14ac:dyDescent="0.2">
      <c r="B30" s="137" t="s">
        <v>120</v>
      </c>
      <c r="C30" s="138"/>
      <c r="D30" s="137"/>
      <c r="E30" s="138"/>
      <c r="F30" s="137"/>
    </row>
    <row r="31" spans="1:8" x14ac:dyDescent="0.2">
      <c r="A31" s="130" t="s">
        <v>131</v>
      </c>
      <c r="B31" s="137" t="s">
        <v>120</v>
      </c>
      <c r="C31" s="138"/>
      <c r="D31" s="137"/>
      <c r="E31" s="138"/>
      <c r="F31" s="137"/>
    </row>
    <row r="32" spans="1:8" x14ac:dyDescent="0.2">
      <c r="A32" s="130" t="s">
        <v>132</v>
      </c>
      <c r="B32" s="137"/>
      <c r="C32" s="138"/>
      <c r="D32" s="137"/>
      <c r="E32" s="138"/>
      <c r="F32" s="137"/>
    </row>
    <row r="33" spans="1:6" x14ac:dyDescent="0.2">
      <c r="A33" s="128" t="s">
        <v>133</v>
      </c>
      <c r="B33" s="137">
        <f>+[1]Anexos!D77</f>
        <v>6042.48</v>
      </c>
      <c r="C33" s="138"/>
      <c r="D33" s="137">
        <v>16805.46</v>
      </c>
      <c r="E33" s="138"/>
      <c r="F33" s="137">
        <f t="shared" ref="F33:F38" si="2">+B33-D33</f>
        <v>-10762.98</v>
      </c>
    </row>
    <row r="34" spans="1:6" x14ac:dyDescent="0.2">
      <c r="A34" s="128" t="s">
        <v>134</v>
      </c>
      <c r="B34" s="137">
        <f>+[1]Anexos!D82</f>
        <v>4357.4799999999996</v>
      </c>
      <c r="C34" s="138"/>
      <c r="D34" s="137">
        <v>9368.9</v>
      </c>
      <c r="E34" s="138"/>
      <c r="F34" s="137">
        <f t="shared" si="2"/>
        <v>-5011.42</v>
      </c>
    </row>
    <row r="35" spans="1:6" x14ac:dyDescent="0.2">
      <c r="A35" s="128" t="s">
        <v>135</v>
      </c>
      <c r="B35" s="137">
        <f>+[1]Anexos!E110</f>
        <v>75155.539999999994</v>
      </c>
      <c r="C35" s="138"/>
      <c r="D35" s="137">
        <v>124576.64</v>
      </c>
      <c r="E35" s="138"/>
      <c r="F35" s="137">
        <f t="shared" si="2"/>
        <v>-49421.100000000006</v>
      </c>
    </row>
    <row r="36" spans="1:6" x14ac:dyDescent="0.2">
      <c r="A36" s="128" t="s">
        <v>136</v>
      </c>
      <c r="B36" s="137">
        <f>+[1]Anexos!D92</f>
        <v>861.78</v>
      </c>
      <c r="C36" s="138"/>
      <c r="D36" s="137">
        <v>5924.55</v>
      </c>
      <c r="E36" s="138"/>
      <c r="F36" s="137">
        <f t="shared" si="2"/>
        <v>-5062.7700000000004</v>
      </c>
    </row>
    <row r="37" spans="1:6" x14ac:dyDescent="0.2">
      <c r="A37" s="128" t="s">
        <v>137</v>
      </c>
      <c r="B37" s="137">
        <f>+[1]Anexos!D107</f>
        <v>10592.57</v>
      </c>
      <c r="C37" s="144"/>
      <c r="D37" s="137">
        <v>16174.98</v>
      </c>
      <c r="E37" s="144"/>
      <c r="F37" s="137">
        <f t="shared" si="2"/>
        <v>-5582.41</v>
      </c>
    </row>
    <row r="38" spans="1:6" x14ac:dyDescent="0.2">
      <c r="A38" s="128" t="s">
        <v>138</v>
      </c>
      <c r="B38" s="139">
        <f>+[1]Anexos!C100</f>
        <v>0</v>
      </c>
      <c r="C38" s="138"/>
      <c r="D38" s="139">
        <v>0</v>
      </c>
      <c r="E38" s="138"/>
      <c r="F38" s="139">
        <f t="shared" si="2"/>
        <v>0</v>
      </c>
    </row>
    <row r="39" spans="1:6" x14ac:dyDescent="0.2">
      <c r="A39" s="130" t="s">
        <v>139</v>
      </c>
      <c r="B39" s="140">
        <f>SUM(B33:B38)</f>
        <v>97009.85</v>
      </c>
      <c r="C39" s="141">
        <f>+B39/$B$57*100</f>
        <v>19.619111977068762</v>
      </c>
      <c r="D39" s="140">
        <f>SUM(D33:D38)</f>
        <v>172850.53</v>
      </c>
      <c r="E39" s="141">
        <f>+D39/$D$57*100</f>
        <v>22.73454384905288</v>
      </c>
      <c r="F39" s="140">
        <f>SUM(F33:F38)</f>
        <v>-75840.680000000008</v>
      </c>
    </row>
    <row r="40" spans="1:6" x14ac:dyDescent="0.2">
      <c r="B40" s="137" t="s">
        <v>120</v>
      </c>
      <c r="C40" s="138"/>
      <c r="D40" s="137"/>
      <c r="E40" s="138"/>
      <c r="F40" s="137"/>
    </row>
    <row r="41" spans="1:6" x14ac:dyDescent="0.2">
      <c r="A41" s="130" t="s">
        <v>140</v>
      </c>
      <c r="B41" s="137"/>
      <c r="C41" s="138"/>
      <c r="D41" s="137"/>
      <c r="E41" s="138"/>
      <c r="F41" s="137"/>
    </row>
    <row r="42" spans="1:6" x14ac:dyDescent="0.2">
      <c r="A42" s="128" t="s">
        <v>141</v>
      </c>
      <c r="B42" s="137">
        <f>+[1]Anexos!E114+[1]Anexos!E115</f>
        <v>110455.54</v>
      </c>
      <c r="C42" s="138" t="s">
        <v>120</v>
      </c>
      <c r="D42" s="137">
        <v>124576.65</v>
      </c>
      <c r="E42" s="138" t="s">
        <v>120</v>
      </c>
      <c r="F42" s="137">
        <f>+B42-D42</f>
        <v>-14121.11</v>
      </c>
    </row>
    <row r="43" spans="1:6" x14ac:dyDescent="0.2">
      <c r="A43" s="128" t="s">
        <v>142</v>
      </c>
      <c r="B43" s="139">
        <f>+[1]Anexos!D127</f>
        <v>47567.78</v>
      </c>
      <c r="C43" s="138"/>
      <c r="D43" s="139">
        <v>50252</v>
      </c>
      <c r="E43" s="138"/>
      <c r="F43" s="137">
        <f>+B43-D43</f>
        <v>-2684.2200000000012</v>
      </c>
    </row>
    <row r="44" spans="1:6" x14ac:dyDescent="0.2">
      <c r="A44" s="130" t="s">
        <v>143</v>
      </c>
      <c r="B44" s="140">
        <f>SUM(B42:B43)</f>
        <v>158023.32</v>
      </c>
      <c r="C44" s="141">
        <f>+B44/$B$57*100</f>
        <v>31.958375464637555</v>
      </c>
      <c r="D44" s="140">
        <f>SUM(D42:D43)</f>
        <v>174828.65</v>
      </c>
      <c r="E44" s="141">
        <f>+D44/$D$57*100</f>
        <v>22.994720406675746</v>
      </c>
      <c r="F44" s="140">
        <f>SUM(F42:F43)</f>
        <v>-16805.330000000002</v>
      </c>
    </row>
    <row r="45" spans="1:6" x14ac:dyDescent="0.2">
      <c r="A45" s="130" t="s">
        <v>144</v>
      </c>
      <c r="B45" s="145">
        <f>+B39+B44</f>
        <v>255033.17</v>
      </c>
      <c r="C45" s="138"/>
      <c r="D45" s="145">
        <f>+D39+D44</f>
        <v>347679.18</v>
      </c>
      <c r="E45" s="138"/>
      <c r="F45" s="145">
        <f>+F39+F44</f>
        <v>-92646.010000000009</v>
      </c>
    </row>
    <row r="46" spans="1:6" x14ac:dyDescent="0.2">
      <c r="B46" s="137" t="s">
        <v>120</v>
      </c>
      <c r="C46" s="138"/>
      <c r="D46" s="137"/>
      <c r="E46" s="138"/>
      <c r="F46" s="137"/>
    </row>
    <row r="47" spans="1:6" x14ac:dyDescent="0.2">
      <c r="A47" s="130" t="s">
        <v>145</v>
      </c>
      <c r="B47" s="137" t="s">
        <v>120</v>
      </c>
      <c r="C47" s="138"/>
      <c r="D47" s="137" t="s">
        <v>120</v>
      </c>
      <c r="E47" s="138"/>
      <c r="F47" s="137" t="s">
        <v>120</v>
      </c>
    </row>
    <row r="48" spans="1:6" x14ac:dyDescent="0.2">
      <c r="A48" s="128" t="s">
        <v>146</v>
      </c>
      <c r="B48" s="137">
        <f>+[1]Patrimonio!C60</f>
        <v>20000</v>
      </c>
      <c r="C48" s="138"/>
      <c r="D48" s="137">
        <v>20000</v>
      </c>
      <c r="E48" s="138"/>
      <c r="F48" s="137">
        <f t="shared" ref="F48:F54" si="3">+B48-D48</f>
        <v>0</v>
      </c>
    </row>
    <row r="49" spans="1:6" x14ac:dyDescent="0.2">
      <c r="A49" s="128" t="s">
        <v>147</v>
      </c>
      <c r="B49" s="137">
        <f>+[1]Patrimonio!D60</f>
        <v>10000</v>
      </c>
      <c r="C49" s="138"/>
      <c r="D49" s="137">
        <v>10000</v>
      </c>
      <c r="E49" s="138"/>
      <c r="F49" s="137">
        <f t="shared" si="3"/>
        <v>0</v>
      </c>
    </row>
    <row r="50" spans="1:6" x14ac:dyDescent="0.2">
      <c r="A50" s="128" t="s">
        <v>148</v>
      </c>
      <c r="B50" s="137">
        <v>540000</v>
      </c>
      <c r="C50" s="138"/>
      <c r="D50" s="137">
        <v>540000</v>
      </c>
      <c r="E50" s="138"/>
      <c r="F50" s="137">
        <f t="shared" si="3"/>
        <v>0</v>
      </c>
    </row>
    <row r="51" spans="1:6" x14ac:dyDescent="0.2">
      <c r="A51" s="128" t="s">
        <v>149</v>
      </c>
      <c r="B51" s="137">
        <v>-72365.2</v>
      </c>
      <c r="C51" s="138"/>
      <c r="D51" s="137">
        <v>-72365.2</v>
      </c>
      <c r="E51" s="138"/>
      <c r="F51" s="137">
        <f t="shared" si="3"/>
        <v>0</v>
      </c>
    </row>
    <row r="52" spans="1:6" x14ac:dyDescent="0.2">
      <c r="A52" s="128" t="s">
        <v>150</v>
      </c>
      <c r="B52" s="137">
        <v>38680.53</v>
      </c>
      <c r="C52" s="138"/>
      <c r="D52" s="137">
        <v>38680.53</v>
      </c>
      <c r="E52" s="138"/>
      <c r="F52" s="137">
        <f t="shared" si="3"/>
        <v>0</v>
      </c>
    </row>
    <row r="53" spans="1:6" x14ac:dyDescent="0.2">
      <c r="A53" s="128" t="s">
        <v>151</v>
      </c>
      <c r="B53" s="137">
        <f>-118511.01-5184.41</f>
        <v>-123695.42</v>
      </c>
      <c r="C53" s="138" t="s">
        <v>120</v>
      </c>
      <c r="D53" s="137">
        <v>-118511.01</v>
      </c>
      <c r="E53" s="138" t="s">
        <v>120</v>
      </c>
      <c r="F53" s="137">
        <f t="shared" si="3"/>
        <v>-5184.4100000000035</v>
      </c>
    </row>
    <row r="54" spans="1:6" x14ac:dyDescent="0.2">
      <c r="A54" s="128" t="s">
        <v>152</v>
      </c>
      <c r="B54" s="137">
        <v>-173187.02</v>
      </c>
      <c r="C54" s="138"/>
      <c r="D54" s="137">
        <v>-5184.41</v>
      </c>
      <c r="E54" s="138"/>
      <c r="F54" s="137">
        <f t="shared" si="3"/>
        <v>-168002.61</v>
      </c>
    </row>
    <row r="55" spans="1:6" x14ac:dyDescent="0.2">
      <c r="A55" s="130" t="s">
        <v>153</v>
      </c>
      <c r="B55" s="145">
        <f>SUM(B48:B54)</f>
        <v>239432.88999999998</v>
      </c>
      <c r="C55" s="141">
        <f>+B55/$B$57*100</f>
        <v>48.422512558293683</v>
      </c>
      <c r="D55" s="145">
        <f>SUM(D48:D54)</f>
        <v>412619.91</v>
      </c>
      <c r="E55" s="141">
        <f>+D55/$D$57*100</f>
        <v>54.27073574427137</v>
      </c>
      <c r="F55" s="145">
        <f>SUM(F48:F54)</f>
        <v>-173187.02</v>
      </c>
    </row>
    <row r="56" spans="1:6" x14ac:dyDescent="0.2">
      <c r="B56" s="137"/>
      <c r="C56" s="138" t="s">
        <v>120</v>
      </c>
      <c r="D56" s="137"/>
      <c r="E56" s="138" t="s">
        <v>120</v>
      </c>
      <c r="F56" s="137"/>
    </row>
    <row r="57" spans="1:6" ht="13.5" thickBot="1" x14ac:dyDescent="0.25">
      <c r="A57" s="130" t="s">
        <v>154</v>
      </c>
      <c r="B57" s="143">
        <f>+B45+B55</f>
        <v>494466.06</v>
      </c>
      <c r="C57" s="141">
        <f>SUM(C39:C55)</f>
        <v>100</v>
      </c>
      <c r="D57" s="143">
        <f>+D39+D44+D55</f>
        <v>760299.09</v>
      </c>
      <c r="E57" s="141">
        <f>SUM(E39:E55)</f>
        <v>100</v>
      </c>
      <c r="F57" s="143">
        <f>+F39+F44+F55</f>
        <v>-265833.03000000003</v>
      </c>
    </row>
    <row r="58" spans="1:6" ht="13.5" thickTop="1" x14ac:dyDescent="0.2">
      <c r="B58" s="126" t="s">
        <v>120</v>
      </c>
      <c r="C58" s="146" t="s">
        <v>120</v>
      </c>
      <c r="D58" s="126"/>
      <c r="E58" s="146" t="s">
        <v>120</v>
      </c>
      <c r="F58" s="147"/>
    </row>
    <row r="59" spans="1:6" x14ac:dyDescent="0.2">
      <c r="B59" s="148">
        <f>+B29-B57</f>
        <v>-13417.289999999979</v>
      </c>
      <c r="D59" s="148">
        <f>+D29-D57</f>
        <v>0</v>
      </c>
      <c r="E59" s="127"/>
      <c r="F59" s="149">
        <f>+F29-F57</f>
        <v>-13417.290000000037</v>
      </c>
    </row>
    <row r="60" spans="1:6" x14ac:dyDescent="0.2">
      <c r="B60" s="147" t="s">
        <v>120</v>
      </c>
      <c r="F60" s="142" t="s">
        <v>120</v>
      </c>
    </row>
    <row r="61" spans="1:6" x14ac:dyDescent="0.2">
      <c r="A61" s="130"/>
      <c r="B61" s="149" t="s">
        <v>120</v>
      </c>
      <c r="D61" s="128" t="s">
        <v>120</v>
      </c>
    </row>
    <row r="62" spans="1:6" x14ac:dyDescent="0.2">
      <c r="A62" s="130"/>
      <c r="B62" s="149" t="s">
        <v>120</v>
      </c>
    </row>
    <row r="63" spans="1:6" x14ac:dyDescent="0.2">
      <c r="A63" s="130"/>
      <c r="B63" s="149"/>
    </row>
    <row r="64" spans="1:6" x14ac:dyDescent="0.2">
      <c r="A64" s="130"/>
      <c r="B64" s="147"/>
    </row>
    <row r="65" spans="1:3" x14ac:dyDescent="0.2">
      <c r="A65" s="130"/>
      <c r="B65" s="147"/>
    </row>
    <row r="67" spans="1:3" x14ac:dyDescent="0.2">
      <c r="B67" s="150"/>
      <c r="C67" s="1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EFE21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cp:lastPrinted>2022-05-05T17:43:29Z</cp:lastPrinted>
  <dcterms:created xsi:type="dcterms:W3CDTF">2021-05-03T21:53:57Z</dcterms:created>
  <dcterms:modified xsi:type="dcterms:W3CDTF">2022-05-17T17:37:14Z</dcterms:modified>
</cp:coreProperties>
</file>